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3.xml" ContentType="application/vnd.openxmlformats-officedocument.spreadsheetml.chartsheet+xml"/>
  <Override PartName="/xl/worksheets/sheet10.xml" ContentType="application/vnd.openxmlformats-officedocument.spreadsheetml.worksheet+xml"/>
  <Override PartName="/xl/chartsheets/sheet4.xml" ContentType="application/vnd.openxmlformats-officedocument.spreadsheetml.chartsheet+xml"/>
  <Override PartName="/xl/worksheets/sheet11.xml" ContentType="application/vnd.openxmlformats-officedocument.spreadsheetml.worksheet+xml"/>
  <Override PartName="/xl/chartsheets/sheet5.xml" ContentType="application/vnd.openxmlformats-officedocument.spreadsheetml.chart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tables/table1.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tables/table4.xml" ContentType="application/vnd.openxmlformats-officedocument.spreadsheetml.tab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tables/table5.xml" ContentType="application/vnd.openxmlformats-officedocument.spreadsheetml.tab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Budget\Historical Analyses\2023\Web Uploads\"/>
    </mc:Choice>
  </mc:AlternateContent>
  <xr:revisionPtr revIDLastSave="0" documentId="13_ncr:1_{D6228B98-5FF1-4431-9A71-90EB9D6B1380}" xr6:coauthVersionLast="47" xr6:coauthVersionMax="47" xr10:uidLastSave="{00000000-0000-0000-0000-000000000000}"/>
  <bookViews>
    <workbookView xWindow="-14010" yWindow="-18120" windowWidth="29040" windowHeight="17520" xr2:uid="{77555DE7-2A88-4EE5-8096-273891BC9A80}"/>
  </bookViews>
  <sheets>
    <sheet name="Appropriations by Source Chart" sheetId="14" r:id="rId1"/>
    <sheet name="Appropriations by Source" sheetId="1" r:id="rId2"/>
    <sheet name="FY24 Functional Group Appropria" sheetId="24" r:id="rId3"/>
    <sheet name="Appropriat'n by Functional Grp" sheetId="2" r:id="rId4"/>
    <sheet name="List of Functional Groups" sheetId="15" r:id="rId5"/>
    <sheet name="Budget Adjustments" sheetId="3" r:id="rId6"/>
    <sheet name="Reduc by Agency" sheetId="19" r:id="rId7"/>
    <sheet name="Reduc by Functional Group" sheetId="20" r:id="rId8"/>
    <sheet name="Surplus Funds" sheetId="18" r:id="rId9"/>
    <sheet name="Appropriations of CRF" sheetId="22" r:id="rId10"/>
    <sheet name="Carryforward and Lapsed Funds" sheetId="5" r:id="rId11"/>
    <sheet name="State Aid Chart" sheetId="9" r:id="rId12"/>
    <sheet name="State Aid to Subs" sheetId="8" r:id="rId13"/>
    <sheet name="TRTF Chart" sheetId="25" r:id="rId14"/>
    <sheet name="Tax Relief Trust Fund" sheetId="7" r:id="rId15"/>
    <sheet name="Open Ended Approp. Chart" sheetId="37" r:id="rId16"/>
    <sheet name="Open Ended Appropriations" sheetId="36" r:id="rId17"/>
  </sheets>
  <definedNames>
    <definedName name="_xlnm._FilterDatabase" localSheetId="1" hidden="1">'Appropriations by Source'!$A$3:$I$87</definedName>
    <definedName name="_xlnm._FilterDatabase" localSheetId="9" hidden="1">'Appropriations of CRF'!$A$5:$D$850</definedName>
    <definedName name="_xlnm._FilterDatabase" localSheetId="8" hidden="1">'Surplus Funds'!$A$2:$Y$2733</definedName>
    <definedName name="_xlnm.Print_Area" localSheetId="9">'Appropriations of CRF'!$A$1:$D$852</definedName>
    <definedName name="_xlnm.Print_Area" localSheetId="6">'Reduc by Agency'!$A$1:$V$104</definedName>
    <definedName name="_xlnm.Print_Area" localSheetId="7">'Reduc by Functional Group'!$A$1:$U$33</definedName>
    <definedName name="_xlnm.Print_Titles" localSheetId="9">'Appropriations of CRF'!$4:$5</definedName>
    <definedName name="_xlnm.Print_Titles" localSheetId="3">'Appropriat''n by Functional Grp'!$A:$A</definedName>
    <definedName name="_xlnm.Print_Titles" localSheetId="10">'Carryforward and Lapsed Funds'!$3:$3</definedName>
    <definedName name="_xlnm.Print_Titles" localSheetId="6">'Reduc by Agency'!$A:$B,'Reduc by Agency'!$1:$5</definedName>
    <definedName name="_xlnm.Print_Titles" localSheetId="7">'Reduc by Functional Group'!$A:$A,'Reduc by Functional Group'!$1:$4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8" l="1"/>
  <c r="G19" i="8"/>
  <c r="D18" i="8"/>
  <c r="G4" i="36"/>
  <c r="G5" i="36"/>
  <c r="G6" i="36"/>
  <c r="G7" i="36"/>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D9" i="8"/>
  <c r="D19" i="8"/>
  <c r="D6" i="8"/>
  <c r="D7" i="8"/>
  <c r="D8" i="8"/>
  <c r="D10" i="8"/>
  <c r="D11" i="8"/>
  <c r="D12" i="8"/>
  <c r="D13" i="8"/>
  <c r="D14" i="8"/>
  <c r="D15" i="8"/>
  <c r="D16" i="8"/>
  <c r="D17" i="8"/>
  <c r="D5" i="8"/>
  <c r="F78" i="1" l="1"/>
  <c r="I78" i="1" s="1"/>
  <c r="F5" i="1"/>
  <c r="I5" i="1" s="1"/>
  <c r="F6" i="1"/>
  <c r="I6" i="1" s="1"/>
  <c r="F7" i="1"/>
  <c r="I7" i="1" s="1"/>
  <c r="F8" i="1"/>
  <c r="I8" i="1" s="1"/>
  <c r="F9" i="1"/>
  <c r="I9" i="1" s="1"/>
  <c r="F10" i="1"/>
  <c r="I10" i="1" s="1"/>
  <c r="F11" i="1"/>
  <c r="I11" i="1" s="1"/>
  <c r="F12" i="1"/>
  <c r="I12" i="1" s="1"/>
  <c r="F13" i="1"/>
  <c r="I13" i="1" s="1"/>
  <c r="F14" i="1"/>
  <c r="I14" i="1" s="1"/>
  <c r="F15" i="1"/>
  <c r="I15" i="1" s="1"/>
  <c r="F16" i="1"/>
  <c r="I16" i="1" s="1"/>
  <c r="F17" i="1"/>
  <c r="I17" i="1" s="1"/>
  <c r="F18" i="1"/>
  <c r="I18" i="1" s="1"/>
  <c r="F19" i="1"/>
  <c r="I19" i="1" s="1"/>
  <c r="F20" i="1"/>
  <c r="I20" i="1" s="1"/>
  <c r="F21" i="1"/>
  <c r="I21" i="1" s="1"/>
  <c r="F22" i="1"/>
  <c r="I22" i="1" s="1"/>
  <c r="F23" i="1"/>
  <c r="I23" i="1" s="1"/>
  <c r="F24" i="1"/>
  <c r="I24" i="1" s="1"/>
  <c r="F25" i="1"/>
  <c r="I25" i="1" s="1"/>
  <c r="F26" i="1"/>
  <c r="I26" i="1" s="1"/>
  <c r="F27" i="1"/>
  <c r="I27" i="1" s="1"/>
  <c r="F28" i="1"/>
  <c r="I28" i="1" s="1"/>
  <c r="F29" i="1"/>
  <c r="I29" i="1" s="1"/>
  <c r="F30" i="1"/>
  <c r="I30" i="1" s="1"/>
  <c r="F31" i="1"/>
  <c r="I31" i="1" s="1"/>
  <c r="F32" i="1"/>
  <c r="I32" i="1" s="1"/>
  <c r="F33" i="1"/>
  <c r="I33" i="1" s="1"/>
  <c r="F34" i="1"/>
  <c r="I34" i="1" s="1"/>
  <c r="F35" i="1"/>
  <c r="I35" i="1" s="1"/>
  <c r="F36" i="1"/>
  <c r="I36" i="1" s="1"/>
  <c r="F37" i="1"/>
  <c r="I37" i="1" s="1"/>
  <c r="F38" i="1"/>
  <c r="I38" i="1" s="1"/>
  <c r="F39" i="1"/>
  <c r="I39" i="1" s="1"/>
  <c r="F40" i="1"/>
  <c r="I40" i="1" s="1"/>
  <c r="F41" i="1"/>
  <c r="I41" i="1" s="1"/>
  <c r="F42" i="1"/>
  <c r="I42" i="1" s="1"/>
  <c r="F43" i="1"/>
  <c r="I43" i="1" s="1"/>
  <c r="F44" i="1"/>
  <c r="I44" i="1" s="1"/>
  <c r="F45" i="1"/>
  <c r="I45" i="1" s="1"/>
  <c r="F46" i="1"/>
  <c r="I46" i="1" s="1"/>
  <c r="F47" i="1"/>
  <c r="I47" i="1" s="1"/>
  <c r="F48" i="1"/>
  <c r="I48" i="1" s="1"/>
  <c r="F49" i="1"/>
  <c r="I49" i="1" s="1"/>
  <c r="F50" i="1"/>
  <c r="I50" i="1" s="1"/>
  <c r="F51" i="1"/>
  <c r="I51" i="1" s="1"/>
  <c r="F52" i="1"/>
  <c r="I52" i="1" s="1"/>
  <c r="F53" i="1"/>
  <c r="I53" i="1" s="1"/>
  <c r="F54" i="1"/>
  <c r="I54" i="1" s="1"/>
  <c r="F55" i="1"/>
  <c r="I55" i="1" s="1"/>
  <c r="F56" i="1"/>
  <c r="I56" i="1" s="1"/>
  <c r="F57" i="1"/>
  <c r="I57" i="1" s="1"/>
  <c r="F58" i="1"/>
  <c r="I58" i="1" s="1"/>
  <c r="F59" i="1"/>
  <c r="I59" i="1" s="1"/>
  <c r="F60" i="1"/>
  <c r="I60" i="1" s="1"/>
  <c r="F61" i="1"/>
  <c r="I61" i="1" s="1"/>
  <c r="F62" i="1"/>
  <c r="I62" i="1" s="1"/>
  <c r="F63" i="1"/>
  <c r="I63" i="1" s="1"/>
  <c r="F64" i="1"/>
  <c r="I64" i="1" s="1"/>
  <c r="F65" i="1"/>
  <c r="I65" i="1" s="1"/>
  <c r="F66" i="1"/>
  <c r="I66" i="1" s="1"/>
  <c r="F67" i="1"/>
  <c r="I67" i="1" s="1"/>
  <c r="F68" i="1"/>
  <c r="I68" i="1" s="1"/>
  <c r="F69" i="1"/>
  <c r="I69" i="1" s="1"/>
  <c r="F70" i="1"/>
  <c r="I70" i="1" s="1"/>
  <c r="F71" i="1"/>
  <c r="I71" i="1" s="1"/>
  <c r="F72" i="1"/>
  <c r="I72" i="1" s="1"/>
  <c r="F73" i="1"/>
  <c r="I73" i="1" s="1"/>
  <c r="F74" i="1"/>
  <c r="I74" i="1" s="1"/>
  <c r="F75" i="1"/>
  <c r="I75" i="1" s="1"/>
  <c r="F76" i="1"/>
  <c r="I76" i="1" s="1"/>
  <c r="F77" i="1"/>
  <c r="I77" i="1" s="1"/>
  <c r="F4" i="1"/>
  <c r="I4" i="1" s="1"/>
  <c r="F8" i="20" l="1"/>
  <c r="J8" i="20"/>
  <c r="Q8" i="20"/>
  <c r="U8" i="20"/>
  <c r="F9" i="20"/>
  <c r="J9" i="20"/>
  <c r="Q9" i="20"/>
  <c r="U9" i="20"/>
  <c r="F10" i="20"/>
  <c r="J10" i="20"/>
  <c r="Q10" i="20"/>
  <c r="U10" i="20"/>
  <c r="F11" i="20"/>
  <c r="J11" i="20"/>
  <c r="Q11" i="20"/>
  <c r="U11" i="20"/>
  <c r="F12" i="20"/>
  <c r="J12" i="20"/>
  <c r="N12" i="20"/>
  <c r="O12" i="20"/>
  <c r="P12" i="20"/>
  <c r="U12" i="20"/>
  <c r="F13" i="20"/>
  <c r="J13" i="20"/>
  <c r="N13" i="20"/>
  <c r="O13" i="20"/>
  <c r="P13" i="20"/>
  <c r="U13" i="20"/>
  <c r="F14" i="20"/>
  <c r="J14" i="20"/>
  <c r="N14" i="20"/>
  <c r="O14" i="20"/>
  <c r="P14" i="20"/>
  <c r="U14" i="20"/>
  <c r="F15" i="20"/>
  <c r="J15" i="20"/>
  <c r="Q15" i="20"/>
  <c r="U15" i="20"/>
  <c r="F16" i="20"/>
  <c r="J16" i="20"/>
  <c r="Q16" i="20"/>
  <c r="U16" i="20"/>
  <c r="F18" i="20"/>
  <c r="L18" i="20"/>
  <c r="S18" i="20"/>
  <c r="T18" i="20"/>
  <c r="G6" i="19"/>
  <c r="K6" i="19"/>
  <c r="R6" i="19"/>
  <c r="V6" i="19"/>
  <c r="G7" i="19"/>
  <c r="K7" i="19"/>
  <c r="R7" i="19"/>
  <c r="V7" i="19"/>
  <c r="G8" i="19"/>
  <c r="K8" i="19"/>
  <c r="R8" i="19"/>
  <c r="V8" i="19"/>
  <c r="G9" i="19"/>
  <c r="K9" i="19"/>
  <c r="R9" i="19"/>
  <c r="V9" i="19"/>
  <c r="G10" i="19"/>
  <c r="K10" i="19"/>
  <c r="R10" i="19"/>
  <c r="V10" i="19"/>
  <c r="G11" i="19"/>
  <c r="K11" i="19"/>
  <c r="R11" i="19"/>
  <c r="V11" i="19"/>
  <c r="G12" i="19"/>
  <c r="K12" i="19"/>
  <c r="R12" i="19"/>
  <c r="V12" i="19"/>
  <c r="G13" i="19"/>
  <c r="K13" i="19"/>
  <c r="R13" i="19"/>
  <c r="V13" i="19"/>
  <c r="G14" i="19"/>
  <c r="K14" i="19"/>
  <c r="R14" i="19"/>
  <c r="V14" i="19"/>
  <c r="G15" i="19"/>
  <c r="K15" i="19"/>
  <c r="R15" i="19"/>
  <c r="V15" i="19"/>
  <c r="G16" i="19"/>
  <c r="K16" i="19"/>
  <c r="R16" i="19"/>
  <c r="V16" i="19"/>
  <c r="G17" i="19"/>
  <c r="K17" i="19"/>
  <c r="R17" i="19"/>
  <c r="V17" i="19"/>
  <c r="G18" i="19"/>
  <c r="K18" i="19"/>
  <c r="R18" i="19"/>
  <c r="V18" i="19"/>
  <c r="G19" i="19"/>
  <c r="K19" i="19"/>
  <c r="R19" i="19"/>
  <c r="V19" i="19"/>
  <c r="G20" i="19"/>
  <c r="K20" i="19"/>
  <c r="R20" i="19"/>
  <c r="V20" i="19"/>
  <c r="G21" i="19"/>
  <c r="K21" i="19"/>
  <c r="R21" i="19"/>
  <c r="V21" i="19"/>
  <c r="G22" i="19"/>
  <c r="K22" i="19"/>
  <c r="R22" i="19"/>
  <c r="V22" i="19"/>
  <c r="G23" i="19"/>
  <c r="K23" i="19"/>
  <c r="R23" i="19"/>
  <c r="V23" i="19"/>
  <c r="G24" i="19"/>
  <c r="K24" i="19"/>
  <c r="R24" i="19"/>
  <c r="V24" i="19"/>
  <c r="G25" i="19"/>
  <c r="K25" i="19"/>
  <c r="R25" i="19"/>
  <c r="V25" i="19"/>
  <c r="G26" i="19"/>
  <c r="K26" i="19"/>
  <c r="R26" i="19"/>
  <c r="V26" i="19"/>
  <c r="G27" i="19"/>
  <c r="K27" i="19"/>
  <c r="R27" i="19"/>
  <c r="V27" i="19"/>
  <c r="G28" i="19"/>
  <c r="K28" i="19"/>
  <c r="R28" i="19"/>
  <c r="V28" i="19"/>
  <c r="G29" i="19"/>
  <c r="K29" i="19"/>
  <c r="R29" i="19"/>
  <c r="V29" i="19"/>
  <c r="G30" i="19"/>
  <c r="K30" i="19"/>
  <c r="R30" i="19"/>
  <c r="V30" i="19"/>
  <c r="G31" i="19"/>
  <c r="K31" i="19"/>
  <c r="R31" i="19"/>
  <c r="U31" i="19"/>
  <c r="V31" i="19" s="1"/>
  <c r="G32" i="19"/>
  <c r="K32" i="19"/>
  <c r="R32" i="19"/>
  <c r="V32" i="19"/>
  <c r="G33" i="19"/>
  <c r="K33" i="19"/>
  <c r="R33" i="19"/>
  <c r="V33" i="19"/>
  <c r="G34" i="19"/>
  <c r="K34" i="19"/>
  <c r="R34" i="19"/>
  <c r="V34" i="19"/>
  <c r="G35" i="19"/>
  <c r="K35" i="19"/>
  <c r="R35" i="19"/>
  <c r="V35" i="19"/>
  <c r="G36" i="19"/>
  <c r="K36" i="19"/>
  <c r="R36" i="19"/>
  <c r="V36" i="19"/>
  <c r="G37" i="19"/>
  <c r="K37" i="19"/>
  <c r="R37" i="19"/>
  <c r="V37" i="19"/>
  <c r="G38" i="19"/>
  <c r="K38" i="19"/>
  <c r="R38" i="19"/>
  <c r="V38" i="19"/>
  <c r="G39" i="19"/>
  <c r="K39" i="19"/>
  <c r="R39" i="19"/>
  <c r="V39" i="19"/>
  <c r="G40" i="19"/>
  <c r="K40" i="19"/>
  <c r="R40" i="19"/>
  <c r="V40" i="19"/>
  <c r="G41" i="19"/>
  <c r="K41" i="19"/>
  <c r="R41" i="19"/>
  <c r="V41" i="19"/>
  <c r="G42" i="19"/>
  <c r="K42" i="19"/>
  <c r="R42" i="19"/>
  <c r="V42" i="19"/>
  <c r="G43" i="19"/>
  <c r="K43" i="19"/>
  <c r="R43" i="19"/>
  <c r="V43" i="19"/>
  <c r="G44" i="19"/>
  <c r="K44" i="19"/>
  <c r="R44" i="19"/>
  <c r="V44" i="19"/>
  <c r="G45" i="19"/>
  <c r="K45" i="19"/>
  <c r="R45" i="19"/>
  <c r="V45" i="19"/>
  <c r="G46" i="19"/>
  <c r="K46" i="19"/>
  <c r="R46" i="19"/>
  <c r="V46" i="19"/>
  <c r="G47" i="19"/>
  <c r="K47" i="19"/>
  <c r="R47" i="19"/>
  <c r="V47" i="19"/>
  <c r="G48" i="19"/>
  <c r="K48" i="19"/>
  <c r="R48" i="19"/>
  <c r="V48" i="19"/>
  <c r="G49" i="19"/>
  <c r="K49" i="19"/>
  <c r="R49" i="19"/>
  <c r="V49" i="19"/>
  <c r="G50" i="19"/>
  <c r="K50" i="19"/>
  <c r="R50" i="19"/>
  <c r="V50" i="19"/>
  <c r="G51" i="19"/>
  <c r="K51" i="19"/>
  <c r="R51" i="19"/>
  <c r="V51" i="19"/>
  <c r="G52" i="19"/>
  <c r="K52" i="19"/>
  <c r="R52" i="19"/>
  <c r="V52" i="19"/>
  <c r="G53" i="19"/>
  <c r="K53" i="19"/>
  <c r="R53" i="19"/>
  <c r="V53" i="19"/>
  <c r="G54" i="19"/>
  <c r="K54" i="19"/>
  <c r="R54" i="19"/>
  <c r="V54" i="19"/>
  <c r="G55" i="19"/>
  <c r="K55" i="19"/>
  <c r="R55" i="19"/>
  <c r="V55" i="19"/>
  <c r="G56" i="19"/>
  <c r="K56" i="19"/>
  <c r="R56" i="19"/>
  <c r="V56" i="19"/>
  <c r="G57" i="19"/>
  <c r="K57" i="19"/>
  <c r="R57" i="19"/>
  <c r="V57" i="19"/>
  <c r="G58" i="19"/>
  <c r="K58" i="19"/>
  <c r="R58" i="19"/>
  <c r="V58" i="19"/>
  <c r="G59" i="19"/>
  <c r="K59" i="19"/>
  <c r="R59" i="19"/>
  <c r="V59" i="19"/>
  <c r="G60" i="19"/>
  <c r="K60" i="19"/>
  <c r="R60" i="19"/>
  <c r="V60" i="19"/>
  <c r="G61" i="19"/>
  <c r="K61" i="19"/>
  <c r="R61" i="19"/>
  <c r="V61" i="19"/>
  <c r="G62" i="19"/>
  <c r="K62" i="19"/>
  <c r="R62" i="19"/>
  <c r="V62" i="19"/>
  <c r="G63" i="19"/>
  <c r="K63" i="19"/>
  <c r="R63" i="19"/>
  <c r="V63" i="19"/>
  <c r="G64" i="19"/>
  <c r="K64" i="19"/>
  <c r="R64" i="19"/>
  <c r="V64" i="19"/>
  <c r="G65" i="19"/>
  <c r="K65" i="19"/>
  <c r="R65" i="19"/>
  <c r="V65" i="19"/>
  <c r="G66" i="19"/>
  <c r="K66" i="19"/>
  <c r="R66" i="19"/>
  <c r="V66" i="19"/>
  <c r="G67" i="19"/>
  <c r="K67" i="19"/>
  <c r="R67" i="19"/>
  <c r="V67" i="19"/>
  <c r="G68" i="19"/>
  <c r="K68" i="19"/>
  <c r="R68" i="19"/>
  <c r="V68" i="19"/>
  <c r="G69" i="19"/>
  <c r="K69" i="19"/>
  <c r="R69" i="19"/>
  <c r="V69" i="19"/>
  <c r="G70" i="19"/>
  <c r="K70" i="19"/>
  <c r="R70" i="19"/>
  <c r="V70" i="19"/>
  <c r="G71" i="19"/>
  <c r="K71" i="19"/>
  <c r="R71" i="19"/>
  <c r="V71" i="19"/>
  <c r="G72" i="19"/>
  <c r="K72" i="19"/>
  <c r="R72" i="19"/>
  <c r="V72" i="19"/>
  <c r="G73" i="19"/>
  <c r="K73" i="19"/>
  <c r="R73" i="19"/>
  <c r="V73" i="19"/>
  <c r="G74" i="19"/>
  <c r="K74" i="19"/>
  <c r="R74" i="19"/>
  <c r="V74" i="19"/>
  <c r="G75" i="19"/>
  <c r="K75" i="19"/>
  <c r="R75" i="19"/>
  <c r="V75" i="19"/>
  <c r="R76" i="19"/>
  <c r="V76" i="19"/>
  <c r="G77" i="19"/>
  <c r="K77" i="19"/>
  <c r="R77" i="19"/>
  <c r="V77" i="19"/>
  <c r="G78" i="19"/>
  <c r="K78" i="19"/>
  <c r="R78" i="19"/>
  <c r="V78" i="19"/>
  <c r="G79" i="19"/>
  <c r="K79" i="19"/>
  <c r="R79" i="19"/>
  <c r="V79" i="19"/>
  <c r="G80" i="19"/>
  <c r="K80" i="19"/>
  <c r="R80" i="19"/>
  <c r="V80" i="19"/>
  <c r="G81" i="19"/>
  <c r="K81" i="19"/>
  <c r="R81" i="19"/>
  <c r="V81" i="19"/>
  <c r="G82" i="19"/>
  <c r="K82" i="19"/>
  <c r="R82" i="19"/>
  <c r="V82" i="19"/>
  <c r="G83" i="19"/>
  <c r="K83" i="19"/>
  <c r="R83" i="19"/>
  <c r="V83" i="19"/>
  <c r="G84" i="19"/>
  <c r="K84" i="19"/>
  <c r="R84" i="19"/>
  <c r="V84" i="19"/>
  <c r="G85" i="19"/>
  <c r="K85" i="19"/>
  <c r="R85" i="19"/>
  <c r="V85" i="19"/>
  <c r="G86" i="19"/>
  <c r="K86" i="19"/>
  <c r="R86" i="19"/>
  <c r="V86" i="19"/>
  <c r="G87" i="19"/>
  <c r="K87" i="19"/>
  <c r="R87" i="19"/>
  <c r="V87" i="19"/>
  <c r="G88" i="19"/>
  <c r="K88" i="19"/>
  <c r="R88" i="19"/>
  <c r="V88" i="19"/>
  <c r="G89" i="19"/>
  <c r="K89" i="19"/>
  <c r="R89" i="19"/>
  <c r="V89" i="19"/>
  <c r="G90" i="19"/>
  <c r="K90" i="19"/>
  <c r="R90" i="19"/>
  <c r="V90" i="19"/>
  <c r="G91" i="19"/>
  <c r="K91" i="19"/>
  <c r="R91" i="19"/>
  <c r="V91" i="19"/>
  <c r="G92" i="19"/>
  <c r="K92" i="19"/>
  <c r="R92" i="19"/>
  <c r="V92" i="19"/>
  <c r="G93" i="19"/>
  <c r="K93" i="19"/>
  <c r="R93" i="19"/>
  <c r="V93" i="19"/>
  <c r="R94" i="19"/>
  <c r="V94" i="19"/>
  <c r="G95" i="19"/>
  <c r="K95" i="19"/>
  <c r="R95" i="19"/>
  <c r="V95" i="19"/>
  <c r="G96" i="19"/>
  <c r="K96" i="19"/>
  <c r="O96" i="19"/>
  <c r="O98" i="19" s="1"/>
  <c r="R96" i="19"/>
  <c r="V96" i="19"/>
  <c r="G98" i="19"/>
  <c r="K98" i="19"/>
  <c r="M98" i="19"/>
  <c r="P98" i="19"/>
  <c r="Q98" i="19"/>
  <c r="T98" i="19"/>
  <c r="U98" i="19"/>
  <c r="N18" i="20" l="1"/>
  <c r="Q12" i="20"/>
  <c r="O18" i="20"/>
  <c r="U18" i="20"/>
  <c r="J18" i="20"/>
  <c r="Q13" i="20"/>
  <c r="P18" i="20"/>
  <c r="Q14" i="20"/>
  <c r="V98" i="19"/>
  <c r="R98" i="19"/>
  <c r="E4" i="18"/>
  <c r="F4" i="18"/>
  <c r="G4" i="18"/>
  <c r="H4" i="18"/>
  <c r="I4" i="18"/>
  <c r="J4" i="18"/>
  <c r="K4" i="18"/>
  <c r="L4" i="18"/>
  <c r="M4" i="18"/>
  <c r="N4" i="18"/>
  <c r="O4" i="18"/>
  <c r="P4" i="18"/>
  <c r="Q4" i="18"/>
  <c r="R4" i="18"/>
  <c r="S4" i="18"/>
  <c r="T4" i="18"/>
  <c r="U4" i="18"/>
  <c r="V4" i="18"/>
  <c r="W4" i="18"/>
  <c r="X4" i="18"/>
  <c r="Y4" i="18"/>
  <c r="E66" i="18"/>
  <c r="F66" i="18"/>
  <c r="G66" i="18"/>
  <c r="H66" i="18"/>
  <c r="I66" i="18"/>
  <c r="J66" i="18"/>
  <c r="K66" i="18"/>
  <c r="L66" i="18"/>
  <c r="M66" i="18"/>
  <c r="N66" i="18"/>
  <c r="O66" i="18"/>
  <c r="P66" i="18"/>
  <c r="Q66" i="18"/>
  <c r="R66" i="18"/>
  <c r="S66" i="18"/>
  <c r="T66" i="18"/>
  <c r="U66" i="18"/>
  <c r="V66" i="18"/>
  <c r="W66" i="18"/>
  <c r="X66" i="18"/>
  <c r="Y66" i="18"/>
  <c r="E69" i="18"/>
  <c r="F69" i="18"/>
  <c r="G69" i="18"/>
  <c r="H69" i="18"/>
  <c r="I69" i="18"/>
  <c r="J69" i="18"/>
  <c r="K69" i="18"/>
  <c r="L69" i="18"/>
  <c r="M69" i="18"/>
  <c r="N69" i="18"/>
  <c r="O69" i="18"/>
  <c r="P69" i="18"/>
  <c r="Q69" i="18"/>
  <c r="R69" i="18"/>
  <c r="S69" i="18"/>
  <c r="T69" i="18"/>
  <c r="U69" i="18"/>
  <c r="V69" i="18"/>
  <c r="W69" i="18"/>
  <c r="X69" i="18"/>
  <c r="Y69" i="18"/>
  <c r="D70" i="18"/>
  <c r="E72" i="18"/>
  <c r="F72" i="18"/>
  <c r="G72" i="18"/>
  <c r="H72" i="18"/>
  <c r="I72" i="18"/>
  <c r="J72" i="18"/>
  <c r="K72" i="18"/>
  <c r="L72" i="18"/>
  <c r="M72" i="18"/>
  <c r="N72" i="18"/>
  <c r="O72" i="18"/>
  <c r="P72" i="18"/>
  <c r="Q72" i="18"/>
  <c r="R72" i="18"/>
  <c r="S72" i="18"/>
  <c r="T72" i="18"/>
  <c r="U72" i="18"/>
  <c r="V72" i="18"/>
  <c r="W72" i="18"/>
  <c r="X72" i="18"/>
  <c r="Y72" i="18"/>
  <c r="D73" i="18"/>
  <c r="E73" i="18"/>
  <c r="F73" i="18"/>
  <c r="G73" i="18"/>
  <c r="H73" i="18"/>
  <c r="I73" i="18"/>
  <c r="J73" i="18"/>
  <c r="K73" i="18"/>
  <c r="L73" i="18"/>
  <c r="M73" i="18"/>
  <c r="N73" i="18"/>
  <c r="O73" i="18"/>
  <c r="P73" i="18"/>
  <c r="Q73" i="18"/>
  <c r="R73" i="18"/>
  <c r="S73" i="18"/>
  <c r="T73" i="18"/>
  <c r="U73" i="18"/>
  <c r="V73" i="18"/>
  <c r="W73" i="18"/>
  <c r="X73" i="18"/>
  <c r="Y73" i="18"/>
  <c r="E76" i="18"/>
  <c r="F76" i="18"/>
  <c r="G76" i="18"/>
  <c r="H76" i="18"/>
  <c r="I76" i="18"/>
  <c r="J76" i="18"/>
  <c r="K76" i="18"/>
  <c r="L76" i="18"/>
  <c r="M76" i="18"/>
  <c r="N76" i="18"/>
  <c r="O76" i="18"/>
  <c r="P76" i="18"/>
  <c r="Q76" i="18"/>
  <c r="R76" i="18"/>
  <c r="S76" i="18"/>
  <c r="T76" i="18"/>
  <c r="U76" i="18"/>
  <c r="V76" i="18"/>
  <c r="W76" i="18"/>
  <c r="X76" i="18"/>
  <c r="Y76" i="18"/>
  <c r="E80" i="18"/>
  <c r="F80" i="18"/>
  <c r="G80" i="18"/>
  <c r="H80" i="18"/>
  <c r="I80" i="18"/>
  <c r="J80" i="18"/>
  <c r="K80" i="18"/>
  <c r="L80" i="18"/>
  <c r="M80" i="18"/>
  <c r="N80" i="18"/>
  <c r="O80" i="18"/>
  <c r="P80" i="18"/>
  <c r="Q80" i="18"/>
  <c r="R80" i="18"/>
  <c r="S80" i="18"/>
  <c r="T80" i="18"/>
  <c r="U80" i="18"/>
  <c r="V80" i="18"/>
  <c r="W80" i="18"/>
  <c r="X80" i="18"/>
  <c r="Y80" i="18"/>
  <c r="E103" i="18"/>
  <c r="F103" i="18"/>
  <c r="G103" i="18"/>
  <c r="H103" i="18"/>
  <c r="I103" i="18"/>
  <c r="J103" i="18"/>
  <c r="K103" i="18"/>
  <c r="L103" i="18"/>
  <c r="M103" i="18"/>
  <c r="N103" i="18"/>
  <c r="O103" i="18"/>
  <c r="P103" i="18"/>
  <c r="Q103" i="18"/>
  <c r="R103" i="18"/>
  <c r="S103" i="18"/>
  <c r="T103" i="18"/>
  <c r="U103" i="18"/>
  <c r="V103" i="18"/>
  <c r="W103" i="18"/>
  <c r="X103" i="18"/>
  <c r="Y103" i="18"/>
  <c r="E112" i="18"/>
  <c r="F112" i="18"/>
  <c r="G112" i="18"/>
  <c r="H112" i="18"/>
  <c r="I112" i="18"/>
  <c r="J112" i="18"/>
  <c r="K112" i="18"/>
  <c r="L112" i="18"/>
  <c r="M112" i="18"/>
  <c r="N112" i="18"/>
  <c r="O112" i="18"/>
  <c r="P112" i="18"/>
  <c r="Q112" i="18"/>
  <c r="R112" i="18"/>
  <c r="S112" i="18"/>
  <c r="T112" i="18"/>
  <c r="U112" i="18"/>
  <c r="V112" i="18"/>
  <c r="W112" i="18"/>
  <c r="X112" i="18"/>
  <c r="Y112" i="18"/>
  <c r="E144" i="18"/>
  <c r="F144" i="18"/>
  <c r="G144" i="18"/>
  <c r="H144" i="18"/>
  <c r="I144" i="18"/>
  <c r="J144" i="18"/>
  <c r="K144" i="18"/>
  <c r="L144" i="18"/>
  <c r="M144" i="18"/>
  <c r="N144" i="18"/>
  <c r="O144" i="18"/>
  <c r="P144" i="18"/>
  <c r="Q144" i="18"/>
  <c r="R144" i="18"/>
  <c r="S144" i="18"/>
  <c r="T144" i="18"/>
  <c r="U144" i="18"/>
  <c r="V144" i="18"/>
  <c r="W144" i="18"/>
  <c r="X144" i="18"/>
  <c r="Y144" i="18"/>
  <c r="E279" i="18"/>
  <c r="F279" i="18"/>
  <c r="G279" i="18"/>
  <c r="H279" i="18"/>
  <c r="I279" i="18"/>
  <c r="J279" i="18"/>
  <c r="K279" i="18"/>
  <c r="L279" i="18"/>
  <c r="M279" i="18"/>
  <c r="N279" i="18"/>
  <c r="O279" i="18"/>
  <c r="P279" i="18"/>
  <c r="Q279" i="18"/>
  <c r="R279" i="18"/>
  <c r="S279" i="18"/>
  <c r="T279" i="18"/>
  <c r="U279" i="18"/>
  <c r="V279" i="18"/>
  <c r="W279" i="18"/>
  <c r="X279" i="18"/>
  <c r="Y279" i="18"/>
  <c r="E417" i="18"/>
  <c r="F417" i="18"/>
  <c r="G417" i="18"/>
  <c r="H417" i="18"/>
  <c r="I417" i="18"/>
  <c r="J417" i="18"/>
  <c r="K417" i="18"/>
  <c r="L417" i="18"/>
  <c r="M417" i="18"/>
  <c r="N417" i="18"/>
  <c r="O417" i="18"/>
  <c r="P417" i="18"/>
  <c r="Q417" i="18"/>
  <c r="R417" i="18"/>
  <c r="S417" i="18"/>
  <c r="T417" i="18"/>
  <c r="U417" i="18"/>
  <c r="V417" i="18"/>
  <c r="W417" i="18"/>
  <c r="X417" i="18"/>
  <c r="Y417" i="18"/>
  <c r="E419" i="18"/>
  <c r="F419" i="18"/>
  <c r="G419" i="18"/>
  <c r="H419" i="18"/>
  <c r="I419" i="18"/>
  <c r="J419" i="18"/>
  <c r="K419" i="18"/>
  <c r="L419" i="18"/>
  <c r="M419" i="18"/>
  <c r="N419" i="18"/>
  <c r="O419" i="18"/>
  <c r="P419" i="18"/>
  <c r="Q419" i="18"/>
  <c r="R419" i="18"/>
  <c r="S419" i="18"/>
  <c r="T419" i="18"/>
  <c r="U419" i="18"/>
  <c r="V419" i="18"/>
  <c r="W419" i="18"/>
  <c r="X419" i="18"/>
  <c r="Y419" i="18"/>
  <c r="E465" i="18"/>
  <c r="F465" i="18"/>
  <c r="G465" i="18"/>
  <c r="H465" i="18"/>
  <c r="I465" i="18"/>
  <c r="J465" i="18"/>
  <c r="K465" i="18"/>
  <c r="L465" i="18"/>
  <c r="M465" i="18"/>
  <c r="N465" i="18"/>
  <c r="O465" i="18"/>
  <c r="P465" i="18"/>
  <c r="Q465" i="18"/>
  <c r="R465" i="18"/>
  <c r="S465" i="18"/>
  <c r="T465" i="18"/>
  <c r="U465" i="18"/>
  <c r="V465" i="18"/>
  <c r="W465" i="18"/>
  <c r="X465" i="18"/>
  <c r="Y465" i="18"/>
  <c r="E527" i="18"/>
  <c r="F527" i="18"/>
  <c r="G527" i="18"/>
  <c r="H527" i="18"/>
  <c r="I527" i="18"/>
  <c r="J527" i="18"/>
  <c r="K527" i="18"/>
  <c r="L527" i="18"/>
  <c r="M527" i="18"/>
  <c r="N527" i="18"/>
  <c r="O527" i="18"/>
  <c r="P527" i="18"/>
  <c r="Q527" i="18"/>
  <c r="R527" i="18"/>
  <c r="S527" i="18"/>
  <c r="T527" i="18"/>
  <c r="U527" i="18"/>
  <c r="V527" i="18"/>
  <c r="W527" i="18"/>
  <c r="X527" i="18"/>
  <c r="Y527" i="18"/>
  <c r="E545" i="18"/>
  <c r="F545" i="18"/>
  <c r="G545" i="18"/>
  <c r="H545" i="18"/>
  <c r="I545" i="18"/>
  <c r="J545" i="18"/>
  <c r="K545" i="18"/>
  <c r="L545" i="18"/>
  <c r="M545" i="18"/>
  <c r="N545" i="18"/>
  <c r="O545" i="18"/>
  <c r="P545" i="18"/>
  <c r="Q545" i="18"/>
  <c r="R545" i="18"/>
  <c r="S545" i="18"/>
  <c r="T545" i="18"/>
  <c r="U545" i="18"/>
  <c r="V545" i="18"/>
  <c r="W545" i="18"/>
  <c r="X545" i="18"/>
  <c r="Y545" i="18"/>
  <c r="E552" i="18"/>
  <c r="F552" i="18"/>
  <c r="G552" i="18"/>
  <c r="H552" i="18"/>
  <c r="I552" i="18"/>
  <c r="J552" i="18"/>
  <c r="K552" i="18"/>
  <c r="L552" i="18"/>
  <c r="M552" i="18"/>
  <c r="N552" i="18"/>
  <c r="O552" i="18"/>
  <c r="P552" i="18"/>
  <c r="Q552" i="18"/>
  <c r="R552" i="18"/>
  <c r="S552" i="18"/>
  <c r="T552" i="18"/>
  <c r="U552" i="18"/>
  <c r="V552" i="18"/>
  <c r="W552" i="18"/>
  <c r="X552" i="18"/>
  <c r="Y552" i="18"/>
  <c r="E561" i="18"/>
  <c r="F561" i="18"/>
  <c r="G561" i="18"/>
  <c r="H561" i="18"/>
  <c r="I561" i="18"/>
  <c r="J561" i="18"/>
  <c r="K561" i="18"/>
  <c r="L561" i="18"/>
  <c r="M561" i="18"/>
  <c r="N561" i="18"/>
  <c r="O561" i="18"/>
  <c r="P561" i="18"/>
  <c r="Q561" i="18"/>
  <c r="R561" i="18"/>
  <c r="S561" i="18"/>
  <c r="T561" i="18"/>
  <c r="U561" i="18"/>
  <c r="V561" i="18"/>
  <c r="W561" i="18"/>
  <c r="X561" i="18"/>
  <c r="Y561" i="18"/>
  <c r="E573" i="18"/>
  <c r="F573" i="18"/>
  <c r="G573" i="18"/>
  <c r="H573" i="18"/>
  <c r="I573" i="18"/>
  <c r="J573" i="18"/>
  <c r="K573" i="18"/>
  <c r="L573" i="18"/>
  <c r="M573" i="18"/>
  <c r="N573" i="18"/>
  <c r="O573" i="18"/>
  <c r="P573" i="18"/>
  <c r="Q573" i="18"/>
  <c r="R573" i="18"/>
  <c r="S573" i="18"/>
  <c r="T573" i="18"/>
  <c r="U573" i="18"/>
  <c r="V573" i="18"/>
  <c r="W573" i="18"/>
  <c r="X573" i="18"/>
  <c r="Y573" i="18"/>
  <c r="D574" i="18"/>
  <c r="E577" i="18"/>
  <c r="F577" i="18"/>
  <c r="G577" i="18"/>
  <c r="H577" i="18"/>
  <c r="I577" i="18"/>
  <c r="J577" i="18"/>
  <c r="K577" i="18"/>
  <c r="L577" i="18"/>
  <c r="M577" i="18"/>
  <c r="N577" i="18"/>
  <c r="O577" i="18"/>
  <c r="P577" i="18"/>
  <c r="Q577" i="18"/>
  <c r="R577" i="18"/>
  <c r="S577" i="18"/>
  <c r="T577" i="18"/>
  <c r="U577" i="18"/>
  <c r="V577" i="18"/>
  <c r="W577" i="18"/>
  <c r="X577" i="18"/>
  <c r="Y577" i="18"/>
  <c r="E590" i="18"/>
  <c r="F590" i="18"/>
  <c r="G590" i="18"/>
  <c r="H590" i="18"/>
  <c r="I590" i="18"/>
  <c r="J590" i="18"/>
  <c r="K590" i="18"/>
  <c r="L590" i="18"/>
  <c r="M590" i="18"/>
  <c r="N590" i="18"/>
  <c r="O590" i="18"/>
  <c r="P590" i="18"/>
  <c r="Q590" i="18"/>
  <c r="R590" i="18"/>
  <c r="S590" i="18"/>
  <c r="T590" i="18"/>
  <c r="U590" i="18"/>
  <c r="V590" i="18"/>
  <c r="W590" i="18"/>
  <c r="X590" i="18"/>
  <c r="Y590" i="18"/>
  <c r="E600" i="18"/>
  <c r="F600" i="18"/>
  <c r="G600" i="18"/>
  <c r="H600" i="18"/>
  <c r="I600" i="18"/>
  <c r="J600" i="18"/>
  <c r="K600" i="18"/>
  <c r="L600" i="18"/>
  <c r="M600" i="18"/>
  <c r="N600" i="18"/>
  <c r="O600" i="18"/>
  <c r="P600" i="18"/>
  <c r="Q600" i="18"/>
  <c r="R600" i="18"/>
  <c r="S600" i="18"/>
  <c r="T600" i="18"/>
  <c r="U600" i="18"/>
  <c r="V600" i="18"/>
  <c r="W600" i="18"/>
  <c r="X600" i="18"/>
  <c r="Y600" i="18"/>
  <c r="E630" i="18"/>
  <c r="F630" i="18"/>
  <c r="G630" i="18"/>
  <c r="H630" i="18"/>
  <c r="I630" i="18"/>
  <c r="J630" i="18"/>
  <c r="K630" i="18"/>
  <c r="L630" i="18"/>
  <c r="M630" i="18"/>
  <c r="N630" i="18"/>
  <c r="O630" i="18"/>
  <c r="P630" i="18"/>
  <c r="Q630" i="18"/>
  <c r="R630" i="18"/>
  <c r="S630" i="18"/>
  <c r="T630" i="18"/>
  <c r="U630" i="18"/>
  <c r="V630" i="18"/>
  <c r="W630" i="18"/>
  <c r="X630" i="18"/>
  <c r="Y630" i="18"/>
  <c r="E644" i="18"/>
  <c r="F644" i="18"/>
  <c r="G644" i="18"/>
  <c r="H644" i="18"/>
  <c r="I644" i="18"/>
  <c r="J644" i="18"/>
  <c r="K644" i="18"/>
  <c r="L644" i="18"/>
  <c r="M644" i="18"/>
  <c r="N644" i="18"/>
  <c r="O644" i="18"/>
  <c r="P644" i="18"/>
  <c r="Q644" i="18"/>
  <c r="R644" i="18"/>
  <c r="S644" i="18"/>
  <c r="T644" i="18"/>
  <c r="U644" i="18"/>
  <c r="V644" i="18"/>
  <c r="W644" i="18"/>
  <c r="X644" i="18"/>
  <c r="Y644" i="18"/>
  <c r="E648" i="18"/>
  <c r="F648" i="18"/>
  <c r="G648" i="18"/>
  <c r="H648" i="18"/>
  <c r="I648" i="18"/>
  <c r="J648" i="18"/>
  <c r="K648" i="18"/>
  <c r="L648" i="18"/>
  <c r="M648" i="18"/>
  <c r="N648" i="18"/>
  <c r="O648" i="18"/>
  <c r="P648" i="18"/>
  <c r="Q648" i="18"/>
  <c r="R648" i="18"/>
  <c r="S648" i="18"/>
  <c r="T648" i="18"/>
  <c r="U648" i="18"/>
  <c r="V648" i="18"/>
  <c r="W648" i="18"/>
  <c r="X648" i="18"/>
  <c r="Y648" i="18"/>
  <c r="E656" i="18"/>
  <c r="F656" i="18"/>
  <c r="G656" i="18"/>
  <c r="H656" i="18"/>
  <c r="I656" i="18"/>
  <c r="J656" i="18"/>
  <c r="K656" i="18"/>
  <c r="L656" i="18"/>
  <c r="M656" i="18"/>
  <c r="N656" i="18"/>
  <c r="O656" i="18"/>
  <c r="P656" i="18"/>
  <c r="Q656" i="18"/>
  <c r="R656" i="18"/>
  <c r="S656" i="18"/>
  <c r="T656" i="18"/>
  <c r="U656" i="18"/>
  <c r="V656" i="18"/>
  <c r="W656" i="18"/>
  <c r="X656" i="18"/>
  <c r="Y656" i="18"/>
  <c r="E676" i="18"/>
  <c r="F676" i="18"/>
  <c r="G676" i="18"/>
  <c r="H676" i="18"/>
  <c r="I676" i="18"/>
  <c r="J676" i="18"/>
  <c r="K676" i="18"/>
  <c r="L676" i="18"/>
  <c r="M676" i="18"/>
  <c r="N676" i="18"/>
  <c r="O676" i="18"/>
  <c r="P676" i="18"/>
  <c r="Q676" i="18"/>
  <c r="R676" i="18"/>
  <c r="S676" i="18"/>
  <c r="T676" i="18"/>
  <c r="U676" i="18"/>
  <c r="V676" i="18"/>
  <c r="W676" i="18"/>
  <c r="X676" i="18"/>
  <c r="Y676" i="18"/>
  <c r="E678" i="18"/>
  <c r="F678" i="18"/>
  <c r="G678" i="18"/>
  <c r="H678" i="18"/>
  <c r="I678" i="18"/>
  <c r="J678" i="18"/>
  <c r="K678" i="18"/>
  <c r="L678" i="18"/>
  <c r="M678" i="18"/>
  <c r="N678" i="18"/>
  <c r="O678" i="18"/>
  <c r="P678" i="18"/>
  <c r="Q678" i="18"/>
  <c r="R678" i="18"/>
  <c r="S678" i="18"/>
  <c r="T678" i="18"/>
  <c r="U678" i="18"/>
  <c r="V678" i="18"/>
  <c r="W678" i="18"/>
  <c r="X678" i="18"/>
  <c r="Y678" i="18"/>
  <c r="E690" i="18"/>
  <c r="F690" i="18"/>
  <c r="G690" i="18"/>
  <c r="H690" i="18"/>
  <c r="I690" i="18"/>
  <c r="J690" i="18"/>
  <c r="K690" i="18"/>
  <c r="L690" i="18"/>
  <c r="M690" i="18"/>
  <c r="N690" i="18"/>
  <c r="O690" i="18"/>
  <c r="P690" i="18"/>
  <c r="Q690" i="18"/>
  <c r="R690" i="18"/>
  <c r="S690" i="18"/>
  <c r="T690" i="18"/>
  <c r="U690" i="18"/>
  <c r="V690" i="18"/>
  <c r="W690" i="18"/>
  <c r="X690" i="18"/>
  <c r="Y690" i="18"/>
  <c r="E807" i="18"/>
  <c r="F807" i="18"/>
  <c r="G807" i="18"/>
  <c r="H807" i="18"/>
  <c r="I807" i="18"/>
  <c r="J807" i="18"/>
  <c r="K807" i="18"/>
  <c r="L807" i="18"/>
  <c r="M807" i="18"/>
  <c r="N807" i="18"/>
  <c r="O807" i="18"/>
  <c r="P807" i="18"/>
  <c r="Q807" i="18"/>
  <c r="R807" i="18"/>
  <c r="S807" i="18"/>
  <c r="T807" i="18"/>
  <c r="U807" i="18"/>
  <c r="V807" i="18"/>
  <c r="W807" i="18"/>
  <c r="X807" i="18"/>
  <c r="Y807" i="18"/>
  <c r="E814" i="18"/>
  <c r="F814" i="18"/>
  <c r="G814" i="18"/>
  <c r="H814" i="18"/>
  <c r="I814" i="18"/>
  <c r="J814" i="18"/>
  <c r="K814" i="18"/>
  <c r="L814" i="18"/>
  <c r="M814" i="18"/>
  <c r="N814" i="18"/>
  <c r="O814" i="18"/>
  <c r="P814" i="18"/>
  <c r="Q814" i="18"/>
  <c r="R814" i="18"/>
  <c r="S814" i="18"/>
  <c r="T814" i="18"/>
  <c r="U814" i="18"/>
  <c r="V814" i="18"/>
  <c r="W814" i="18"/>
  <c r="X814" i="18"/>
  <c r="Y814" i="18"/>
  <c r="E829" i="18"/>
  <c r="F829" i="18"/>
  <c r="G829" i="18"/>
  <c r="H829" i="18"/>
  <c r="I829" i="18"/>
  <c r="J829" i="18"/>
  <c r="K829" i="18"/>
  <c r="L829" i="18"/>
  <c r="M829" i="18"/>
  <c r="N829" i="18"/>
  <c r="O829" i="18"/>
  <c r="P829" i="18"/>
  <c r="Q829" i="18"/>
  <c r="R829" i="18"/>
  <c r="S829" i="18"/>
  <c r="T829" i="18"/>
  <c r="U829" i="18"/>
  <c r="V829" i="18"/>
  <c r="W829" i="18"/>
  <c r="X829" i="18"/>
  <c r="Y829" i="18"/>
  <c r="E835" i="18"/>
  <c r="F835" i="18"/>
  <c r="G835" i="18"/>
  <c r="H835" i="18"/>
  <c r="I835" i="18"/>
  <c r="J835" i="18"/>
  <c r="K835" i="18"/>
  <c r="L835" i="18"/>
  <c r="M835" i="18"/>
  <c r="N835" i="18"/>
  <c r="O835" i="18"/>
  <c r="P835" i="18"/>
  <c r="Q835" i="18"/>
  <c r="R835" i="18"/>
  <c r="S835" i="18"/>
  <c r="T835" i="18"/>
  <c r="U835" i="18"/>
  <c r="V835" i="18"/>
  <c r="W835" i="18"/>
  <c r="X835" i="18"/>
  <c r="Y835" i="18"/>
  <c r="E841" i="18"/>
  <c r="F841" i="18"/>
  <c r="G841" i="18"/>
  <c r="H841" i="18"/>
  <c r="I841" i="18"/>
  <c r="J841" i="18"/>
  <c r="K841" i="18"/>
  <c r="L841" i="18"/>
  <c r="M841" i="18"/>
  <c r="N841" i="18"/>
  <c r="O841" i="18"/>
  <c r="P841" i="18"/>
  <c r="Q841" i="18"/>
  <c r="R841" i="18"/>
  <c r="S841" i="18"/>
  <c r="T841" i="18"/>
  <c r="U841" i="18"/>
  <c r="V841" i="18"/>
  <c r="W841" i="18"/>
  <c r="X841" i="18"/>
  <c r="Y841" i="18"/>
  <c r="E865" i="18"/>
  <c r="F865" i="18"/>
  <c r="G865" i="18"/>
  <c r="H865" i="18"/>
  <c r="I865" i="18"/>
  <c r="J865" i="18"/>
  <c r="K865" i="18"/>
  <c r="L865" i="18"/>
  <c r="M865" i="18"/>
  <c r="N865" i="18"/>
  <c r="O865" i="18"/>
  <c r="P865" i="18"/>
  <c r="Q865" i="18"/>
  <c r="R865" i="18"/>
  <c r="S865" i="18"/>
  <c r="T865" i="18"/>
  <c r="U865" i="18"/>
  <c r="V865" i="18"/>
  <c r="W865" i="18"/>
  <c r="X865" i="18"/>
  <c r="Y865" i="18"/>
  <c r="E870" i="18"/>
  <c r="F870" i="18"/>
  <c r="G870" i="18"/>
  <c r="H870" i="18"/>
  <c r="I870" i="18"/>
  <c r="J870" i="18"/>
  <c r="K870" i="18"/>
  <c r="L870" i="18"/>
  <c r="M870" i="18"/>
  <c r="N870" i="18"/>
  <c r="O870" i="18"/>
  <c r="P870" i="18"/>
  <c r="Q870" i="18"/>
  <c r="R870" i="18"/>
  <c r="S870" i="18"/>
  <c r="T870" i="18"/>
  <c r="U870" i="18"/>
  <c r="V870" i="18"/>
  <c r="W870" i="18"/>
  <c r="X870" i="18"/>
  <c r="Y870" i="18"/>
  <c r="E875" i="18"/>
  <c r="F875" i="18"/>
  <c r="G875" i="18"/>
  <c r="H875" i="18"/>
  <c r="I875" i="18"/>
  <c r="J875" i="18"/>
  <c r="K875" i="18"/>
  <c r="L875" i="18"/>
  <c r="M875" i="18"/>
  <c r="N875" i="18"/>
  <c r="O875" i="18"/>
  <c r="P875" i="18"/>
  <c r="Q875" i="18"/>
  <c r="R875" i="18"/>
  <c r="S875" i="18"/>
  <c r="T875" i="18"/>
  <c r="U875" i="18"/>
  <c r="V875" i="18"/>
  <c r="W875" i="18"/>
  <c r="X875" i="18"/>
  <c r="Y875" i="18"/>
  <c r="E883" i="18"/>
  <c r="F883" i="18"/>
  <c r="G883" i="18"/>
  <c r="H883" i="18"/>
  <c r="I883" i="18"/>
  <c r="J883" i="18"/>
  <c r="K883" i="18"/>
  <c r="L883" i="18"/>
  <c r="M883" i="18"/>
  <c r="N883" i="18"/>
  <c r="O883" i="18"/>
  <c r="P883" i="18"/>
  <c r="Q883" i="18"/>
  <c r="R883" i="18"/>
  <c r="S883" i="18"/>
  <c r="T883" i="18"/>
  <c r="U883" i="18"/>
  <c r="V883" i="18"/>
  <c r="W883" i="18"/>
  <c r="X883" i="18"/>
  <c r="Y883" i="18"/>
  <c r="E888" i="18"/>
  <c r="F888" i="18"/>
  <c r="G888" i="18"/>
  <c r="H888" i="18"/>
  <c r="I888" i="18"/>
  <c r="J888" i="18"/>
  <c r="K888" i="18"/>
  <c r="L888" i="18"/>
  <c r="M888" i="18"/>
  <c r="N888" i="18"/>
  <c r="O888" i="18"/>
  <c r="P888" i="18"/>
  <c r="Q888" i="18"/>
  <c r="R888" i="18"/>
  <c r="S888" i="18"/>
  <c r="T888" i="18"/>
  <c r="U888" i="18"/>
  <c r="V888" i="18"/>
  <c r="W888" i="18"/>
  <c r="X888" i="18"/>
  <c r="Y888" i="18"/>
  <c r="E895" i="18"/>
  <c r="F895" i="18"/>
  <c r="G895" i="18"/>
  <c r="H895" i="18"/>
  <c r="I895" i="18"/>
  <c r="J895" i="18"/>
  <c r="K895" i="18"/>
  <c r="L895" i="18"/>
  <c r="M895" i="18"/>
  <c r="N895" i="18"/>
  <c r="O895" i="18"/>
  <c r="P895" i="18"/>
  <c r="Q895" i="18"/>
  <c r="R895" i="18"/>
  <c r="S895" i="18"/>
  <c r="T895" i="18"/>
  <c r="U895" i="18"/>
  <c r="V895" i="18"/>
  <c r="W895" i="18"/>
  <c r="X895" i="18"/>
  <c r="Y895" i="18"/>
  <c r="E907" i="18"/>
  <c r="F907" i="18"/>
  <c r="G907" i="18"/>
  <c r="H907" i="18"/>
  <c r="I907" i="18"/>
  <c r="J907" i="18"/>
  <c r="K907" i="18"/>
  <c r="L907" i="18"/>
  <c r="M907" i="18"/>
  <c r="N907" i="18"/>
  <c r="O907" i="18"/>
  <c r="P907" i="18"/>
  <c r="Q907" i="18"/>
  <c r="R907" i="18"/>
  <c r="S907" i="18"/>
  <c r="T907" i="18"/>
  <c r="U907" i="18"/>
  <c r="V907" i="18"/>
  <c r="W907" i="18"/>
  <c r="X907" i="18"/>
  <c r="Y907" i="18"/>
  <c r="D908" i="18"/>
  <c r="E948" i="18"/>
  <c r="F948" i="18"/>
  <c r="G948" i="18"/>
  <c r="H948" i="18"/>
  <c r="I948" i="18"/>
  <c r="J948" i="18"/>
  <c r="K948" i="18"/>
  <c r="L948" i="18"/>
  <c r="M948" i="18"/>
  <c r="N948" i="18"/>
  <c r="O948" i="18"/>
  <c r="P948" i="18"/>
  <c r="Q948" i="18"/>
  <c r="R948" i="18"/>
  <c r="S948" i="18"/>
  <c r="T948" i="18"/>
  <c r="U948" i="18"/>
  <c r="V948" i="18"/>
  <c r="W948" i="18"/>
  <c r="X948" i="18"/>
  <c r="Y948" i="18"/>
  <c r="E956" i="18"/>
  <c r="F956" i="18"/>
  <c r="G956" i="18"/>
  <c r="H956" i="18"/>
  <c r="I956" i="18"/>
  <c r="J956" i="18"/>
  <c r="K956" i="18"/>
  <c r="L956" i="18"/>
  <c r="M956" i="18"/>
  <c r="N956" i="18"/>
  <c r="O956" i="18"/>
  <c r="P956" i="18"/>
  <c r="Q956" i="18"/>
  <c r="R956" i="18"/>
  <c r="S956" i="18"/>
  <c r="T956" i="18"/>
  <c r="U956" i="18"/>
  <c r="V956" i="18"/>
  <c r="W956" i="18"/>
  <c r="X956" i="18"/>
  <c r="Y956" i="18"/>
  <c r="E1028" i="18"/>
  <c r="F1028" i="18"/>
  <c r="G1028" i="18"/>
  <c r="H1028" i="18"/>
  <c r="I1028" i="18"/>
  <c r="J1028" i="18"/>
  <c r="K1028" i="18"/>
  <c r="L1028" i="18"/>
  <c r="M1028" i="18"/>
  <c r="N1028" i="18"/>
  <c r="O1028" i="18"/>
  <c r="P1028" i="18"/>
  <c r="Q1028" i="18"/>
  <c r="R1028" i="18"/>
  <c r="S1028" i="18"/>
  <c r="T1028" i="18"/>
  <c r="U1028" i="18"/>
  <c r="V1028" i="18"/>
  <c r="W1028" i="18"/>
  <c r="X1028" i="18"/>
  <c r="Y1028" i="18"/>
  <c r="E1036" i="18"/>
  <c r="F1036" i="18"/>
  <c r="G1036" i="18"/>
  <c r="H1036" i="18"/>
  <c r="I1036" i="18"/>
  <c r="J1036" i="18"/>
  <c r="K1036" i="18"/>
  <c r="L1036" i="18"/>
  <c r="M1036" i="18"/>
  <c r="N1036" i="18"/>
  <c r="O1036" i="18"/>
  <c r="P1036" i="18"/>
  <c r="Q1036" i="18"/>
  <c r="R1036" i="18"/>
  <c r="S1036" i="18"/>
  <c r="T1036" i="18"/>
  <c r="U1036" i="18"/>
  <c r="V1036" i="18"/>
  <c r="W1036" i="18"/>
  <c r="X1036" i="18"/>
  <c r="Y1036" i="18"/>
  <c r="E1046" i="18"/>
  <c r="F1046" i="18"/>
  <c r="G1046" i="18"/>
  <c r="H1046" i="18"/>
  <c r="I1046" i="18"/>
  <c r="J1046" i="18"/>
  <c r="K1046" i="18"/>
  <c r="L1046" i="18"/>
  <c r="M1046" i="18"/>
  <c r="N1046" i="18"/>
  <c r="O1046" i="18"/>
  <c r="P1046" i="18"/>
  <c r="Q1046" i="18"/>
  <c r="R1046" i="18"/>
  <c r="S1046" i="18"/>
  <c r="T1046" i="18"/>
  <c r="U1046" i="18"/>
  <c r="V1046" i="18"/>
  <c r="W1046" i="18"/>
  <c r="X1046" i="18"/>
  <c r="Y1046" i="18"/>
  <c r="E1066" i="18"/>
  <c r="F1066" i="18"/>
  <c r="G1066" i="18"/>
  <c r="H1066" i="18"/>
  <c r="I1066" i="18"/>
  <c r="J1066" i="18"/>
  <c r="K1066" i="18"/>
  <c r="L1066" i="18"/>
  <c r="M1066" i="18"/>
  <c r="N1066" i="18"/>
  <c r="O1066" i="18"/>
  <c r="P1066" i="18"/>
  <c r="Q1066" i="18"/>
  <c r="R1066" i="18"/>
  <c r="S1066" i="18"/>
  <c r="T1066" i="18"/>
  <c r="U1066" i="18"/>
  <c r="V1066" i="18"/>
  <c r="W1066" i="18"/>
  <c r="X1066" i="18"/>
  <c r="Y1066" i="18"/>
  <c r="E1069" i="18"/>
  <c r="F1069" i="18"/>
  <c r="G1069" i="18"/>
  <c r="H1069" i="18"/>
  <c r="I1069" i="18"/>
  <c r="J1069" i="18"/>
  <c r="K1069" i="18"/>
  <c r="L1069" i="18"/>
  <c r="M1069" i="18"/>
  <c r="N1069" i="18"/>
  <c r="O1069" i="18"/>
  <c r="P1069" i="18"/>
  <c r="Q1069" i="18"/>
  <c r="R1069" i="18"/>
  <c r="S1069" i="18"/>
  <c r="T1069" i="18"/>
  <c r="U1069" i="18"/>
  <c r="V1069" i="18"/>
  <c r="W1069" i="18"/>
  <c r="X1069" i="18"/>
  <c r="Y1069" i="18"/>
  <c r="E1084" i="18"/>
  <c r="F1084" i="18"/>
  <c r="G1084" i="18"/>
  <c r="H1084" i="18"/>
  <c r="I1084" i="18"/>
  <c r="J1084" i="18"/>
  <c r="K1084" i="18"/>
  <c r="L1084" i="18"/>
  <c r="M1084" i="18"/>
  <c r="N1084" i="18"/>
  <c r="O1084" i="18"/>
  <c r="P1084" i="18"/>
  <c r="Q1084" i="18"/>
  <c r="R1084" i="18"/>
  <c r="S1084" i="18"/>
  <c r="T1084" i="18"/>
  <c r="U1084" i="18"/>
  <c r="V1084" i="18"/>
  <c r="W1084" i="18"/>
  <c r="X1084" i="18"/>
  <c r="Y1084" i="18"/>
  <c r="E1185" i="18"/>
  <c r="F1185" i="18"/>
  <c r="G1185" i="18"/>
  <c r="H1185" i="18"/>
  <c r="I1185" i="18"/>
  <c r="J1185" i="18"/>
  <c r="K1185" i="18"/>
  <c r="L1185" i="18"/>
  <c r="M1185" i="18"/>
  <c r="N1185" i="18"/>
  <c r="O1185" i="18"/>
  <c r="P1185" i="18"/>
  <c r="Q1185" i="18"/>
  <c r="R1185" i="18"/>
  <c r="S1185" i="18"/>
  <c r="T1185" i="18"/>
  <c r="U1185" i="18"/>
  <c r="V1185" i="18"/>
  <c r="W1185" i="18"/>
  <c r="X1185" i="18"/>
  <c r="Y1185" i="18"/>
  <c r="E1200" i="18"/>
  <c r="F1200" i="18"/>
  <c r="G1200" i="18"/>
  <c r="H1200" i="18"/>
  <c r="I1200" i="18"/>
  <c r="J1200" i="18"/>
  <c r="K1200" i="18"/>
  <c r="L1200" i="18"/>
  <c r="M1200" i="18"/>
  <c r="N1200" i="18"/>
  <c r="O1200" i="18"/>
  <c r="P1200" i="18"/>
  <c r="Q1200" i="18"/>
  <c r="R1200" i="18"/>
  <c r="S1200" i="18"/>
  <c r="T1200" i="18"/>
  <c r="U1200" i="18"/>
  <c r="V1200" i="18"/>
  <c r="W1200" i="18"/>
  <c r="X1200" i="18"/>
  <c r="Y1200" i="18"/>
  <c r="E1243" i="18"/>
  <c r="F1243" i="18"/>
  <c r="G1243" i="18"/>
  <c r="H1243" i="18"/>
  <c r="I1243" i="18"/>
  <c r="J1243" i="18"/>
  <c r="K1243" i="18"/>
  <c r="L1243" i="18"/>
  <c r="M1243" i="18"/>
  <c r="N1243" i="18"/>
  <c r="O1243" i="18"/>
  <c r="P1243" i="18"/>
  <c r="Q1243" i="18"/>
  <c r="R1243" i="18"/>
  <c r="S1243" i="18"/>
  <c r="T1243" i="18"/>
  <c r="U1243" i="18"/>
  <c r="V1243" i="18"/>
  <c r="W1243" i="18"/>
  <c r="X1243" i="18"/>
  <c r="Y1243" i="18"/>
  <c r="E1260" i="18"/>
  <c r="F1260" i="18"/>
  <c r="G1260" i="18"/>
  <c r="H1260" i="18"/>
  <c r="I1260" i="18"/>
  <c r="J1260" i="18"/>
  <c r="K1260" i="18"/>
  <c r="L1260" i="18"/>
  <c r="M1260" i="18"/>
  <c r="N1260" i="18"/>
  <c r="O1260" i="18"/>
  <c r="P1260" i="18"/>
  <c r="Q1260" i="18"/>
  <c r="R1260" i="18"/>
  <c r="S1260" i="18"/>
  <c r="T1260" i="18"/>
  <c r="U1260" i="18"/>
  <c r="V1260" i="18"/>
  <c r="W1260" i="18"/>
  <c r="X1260" i="18"/>
  <c r="Y1260" i="18"/>
  <c r="D1261" i="18"/>
  <c r="E1307" i="18"/>
  <c r="F1307" i="18"/>
  <c r="G1307" i="18"/>
  <c r="H1307" i="18"/>
  <c r="I1307" i="18"/>
  <c r="J1307" i="18"/>
  <c r="K1307" i="18"/>
  <c r="L1307" i="18"/>
  <c r="M1307" i="18"/>
  <c r="N1307" i="18"/>
  <c r="O1307" i="18"/>
  <c r="P1307" i="18"/>
  <c r="Q1307" i="18"/>
  <c r="R1307" i="18"/>
  <c r="S1307" i="18"/>
  <c r="T1307" i="18"/>
  <c r="U1307" i="18"/>
  <c r="V1307" i="18"/>
  <c r="W1307" i="18"/>
  <c r="X1307" i="18"/>
  <c r="Y1307" i="18"/>
  <c r="E1341" i="18"/>
  <c r="F1341" i="18"/>
  <c r="G1341" i="18"/>
  <c r="H1341" i="18"/>
  <c r="I1341" i="18"/>
  <c r="J1341" i="18"/>
  <c r="K1341" i="18"/>
  <c r="L1341" i="18"/>
  <c r="M1341" i="18"/>
  <c r="N1341" i="18"/>
  <c r="O1341" i="18"/>
  <c r="P1341" i="18"/>
  <c r="Q1341" i="18"/>
  <c r="R1341" i="18"/>
  <c r="S1341" i="18"/>
  <c r="T1341" i="18"/>
  <c r="U1341" i="18"/>
  <c r="V1341" i="18"/>
  <c r="W1341" i="18"/>
  <c r="X1341" i="18"/>
  <c r="Y1341" i="18"/>
  <c r="E1357" i="18"/>
  <c r="F1357" i="18"/>
  <c r="G1357" i="18"/>
  <c r="H1357" i="18"/>
  <c r="I1357" i="18"/>
  <c r="J1357" i="18"/>
  <c r="K1357" i="18"/>
  <c r="L1357" i="18"/>
  <c r="M1357" i="18"/>
  <c r="N1357" i="18"/>
  <c r="O1357" i="18"/>
  <c r="P1357" i="18"/>
  <c r="Q1357" i="18"/>
  <c r="R1357" i="18"/>
  <c r="S1357" i="18"/>
  <c r="T1357" i="18"/>
  <c r="U1357" i="18"/>
  <c r="V1357" i="18"/>
  <c r="W1357" i="18"/>
  <c r="X1357" i="18"/>
  <c r="Y1357" i="18"/>
  <c r="E1449" i="18"/>
  <c r="F1449" i="18"/>
  <c r="G1449" i="18"/>
  <c r="H1449" i="18"/>
  <c r="I1449" i="18"/>
  <c r="J1449" i="18"/>
  <c r="K1449" i="18"/>
  <c r="L1449" i="18"/>
  <c r="M1449" i="18"/>
  <c r="N1449" i="18"/>
  <c r="O1449" i="18"/>
  <c r="P1449" i="18"/>
  <c r="Q1449" i="18"/>
  <c r="R1449" i="18"/>
  <c r="S1449" i="18"/>
  <c r="T1449" i="18"/>
  <c r="U1449" i="18"/>
  <c r="V1449" i="18"/>
  <c r="W1449" i="18"/>
  <c r="X1449" i="18"/>
  <c r="Y1449" i="18"/>
  <c r="E1475" i="18"/>
  <c r="F1475" i="18"/>
  <c r="G1475" i="18"/>
  <c r="H1475" i="18"/>
  <c r="I1475" i="18"/>
  <c r="J1475" i="18"/>
  <c r="K1475" i="18"/>
  <c r="L1475" i="18"/>
  <c r="M1475" i="18"/>
  <c r="N1475" i="18"/>
  <c r="O1475" i="18"/>
  <c r="P1475" i="18"/>
  <c r="Q1475" i="18"/>
  <c r="R1475" i="18"/>
  <c r="S1475" i="18"/>
  <c r="T1475" i="18"/>
  <c r="U1475" i="18"/>
  <c r="V1475" i="18"/>
  <c r="W1475" i="18"/>
  <c r="X1475" i="18"/>
  <c r="Y1475" i="18"/>
  <c r="E1517" i="18"/>
  <c r="F1517" i="18"/>
  <c r="G1517" i="18"/>
  <c r="H1517" i="18"/>
  <c r="I1517" i="18"/>
  <c r="J1517" i="18"/>
  <c r="K1517" i="18"/>
  <c r="L1517" i="18"/>
  <c r="M1517" i="18"/>
  <c r="N1517" i="18"/>
  <c r="O1517" i="18"/>
  <c r="P1517" i="18"/>
  <c r="Q1517" i="18"/>
  <c r="R1517" i="18"/>
  <c r="S1517" i="18"/>
  <c r="T1517" i="18"/>
  <c r="U1517" i="18"/>
  <c r="V1517" i="18"/>
  <c r="W1517" i="18"/>
  <c r="X1517" i="18"/>
  <c r="Y1517" i="18"/>
  <c r="D1518" i="18"/>
  <c r="E1563" i="18"/>
  <c r="F1563" i="18"/>
  <c r="G1563" i="18"/>
  <c r="H1563" i="18"/>
  <c r="I1563" i="18"/>
  <c r="J1563" i="18"/>
  <c r="K1563" i="18"/>
  <c r="L1563" i="18"/>
  <c r="M1563" i="18"/>
  <c r="N1563" i="18"/>
  <c r="O1563" i="18"/>
  <c r="P1563" i="18"/>
  <c r="Q1563" i="18"/>
  <c r="R1563" i="18"/>
  <c r="S1563" i="18"/>
  <c r="T1563" i="18"/>
  <c r="U1563" i="18"/>
  <c r="V1563" i="18"/>
  <c r="W1563" i="18"/>
  <c r="X1563" i="18"/>
  <c r="Y1563" i="18"/>
  <c r="E1576" i="18"/>
  <c r="F1576" i="18"/>
  <c r="G1576" i="18"/>
  <c r="H1576" i="18"/>
  <c r="I1576" i="18"/>
  <c r="J1576" i="18"/>
  <c r="K1576" i="18"/>
  <c r="L1576" i="18"/>
  <c r="M1576" i="18"/>
  <c r="N1576" i="18"/>
  <c r="O1576" i="18"/>
  <c r="P1576" i="18"/>
  <c r="Q1576" i="18"/>
  <c r="R1576" i="18"/>
  <c r="S1576" i="18"/>
  <c r="T1576" i="18"/>
  <c r="U1576" i="18"/>
  <c r="V1576" i="18"/>
  <c r="W1576" i="18"/>
  <c r="X1576" i="18"/>
  <c r="Y1576" i="18"/>
  <c r="E1587" i="18"/>
  <c r="F1587" i="18"/>
  <c r="G1587" i="18"/>
  <c r="H1587" i="18"/>
  <c r="I1587" i="18"/>
  <c r="J1587" i="18"/>
  <c r="K1587" i="18"/>
  <c r="L1587" i="18"/>
  <c r="M1587" i="18"/>
  <c r="N1587" i="18"/>
  <c r="O1587" i="18"/>
  <c r="P1587" i="18"/>
  <c r="Q1587" i="18"/>
  <c r="R1587" i="18"/>
  <c r="S1587" i="18"/>
  <c r="T1587" i="18"/>
  <c r="U1587" i="18"/>
  <c r="V1587" i="18"/>
  <c r="W1587" i="18"/>
  <c r="X1587" i="18"/>
  <c r="Y1587" i="18"/>
  <c r="E1623" i="18"/>
  <c r="F1623" i="18"/>
  <c r="G1623" i="18"/>
  <c r="H1623" i="18"/>
  <c r="I1623" i="18"/>
  <c r="J1623" i="18"/>
  <c r="K1623" i="18"/>
  <c r="L1623" i="18"/>
  <c r="M1623" i="18"/>
  <c r="N1623" i="18"/>
  <c r="O1623" i="18"/>
  <c r="P1623" i="18"/>
  <c r="Q1623" i="18"/>
  <c r="R1623" i="18"/>
  <c r="S1623" i="18"/>
  <c r="T1623" i="18"/>
  <c r="U1623" i="18"/>
  <c r="V1623" i="18"/>
  <c r="W1623" i="18"/>
  <c r="X1623" i="18"/>
  <c r="Y1623" i="18"/>
  <c r="E1625" i="18"/>
  <c r="F1625" i="18"/>
  <c r="G1625" i="18"/>
  <c r="H1625" i="18"/>
  <c r="I1625" i="18"/>
  <c r="J1625" i="18"/>
  <c r="K1625" i="18"/>
  <c r="L1625" i="18"/>
  <c r="M1625" i="18"/>
  <c r="N1625" i="18"/>
  <c r="O1625" i="18"/>
  <c r="P1625" i="18"/>
  <c r="Q1625" i="18"/>
  <c r="R1625" i="18"/>
  <c r="S1625" i="18"/>
  <c r="T1625" i="18"/>
  <c r="U1625" i="18"/>
  <c r="V1625" i="18"/>
  <c r="W1625" i="18"/>
  <c r="X1625" i="18"/>
  <c r="Y1625" i="18"/>
  <c r="E1635" i="18"/>
  <c r="F1635" i="18"/>
  <c r="G1635" i="18"/>
  <c r="H1635" i="18"/>
  <c r="I1635" i="18"/>
  <c r="J1635" i="18"/>
  <c r="K1635" i="18"/>
  <c r="L1635" i="18"/>
  <c r="M1635" i="18"/>
  <c r="N1635" i="18"/>
  <c r="O1635" i="18"/>
  <c r="P1635" i="18"/>
  <c r="Q1635" i="18"/>
  <c r="R1635" i="18"/>
  <c r="S1635" i="18"/>
  <c r="T1635" i="18"/>
  <c r="U1635" i="18"/>
  <c r="V1635" i="18"/>
  <c r="W1635" i="18"/>
  <c r="X1635" i="18"/>
  <c r="Y1635" i="18"/>
  <c r="E1638" i="18"/>
  <c r="F1638" i="18"/>
  <c r="G1638" i="18"/>
  <c r="H1638" i="18"/>
  <c r="I1638" i="18"/>
  <c r="J1638" i="18"/>
  <c r="K1638" i="18"/>
  <c r="L1638" i="18"/>
  <c r="M1638" i="18"/>
  <c r="N1638" i="18"/>
  <c r="O1638" i="18"/>
  <c r="P1638" i="18"/>
  <c r="Q1638" i="18"/>
  <c r="R1638" i="18"/>
  <c r="S1638" i="18"/>
  <c r="T1638" i="18"/>
  <c r="U1638" i="18"/>
  <c r="V1638" i="18"/>
  <c r="W1638" i="18"/>
  <c r="X1638" i="18"/>
  <c r="Y1638" i="18"/>
  <c r="E1705" i="18"/>
  <c r="F1705" i="18"/>
  <c r="G1705" i="18"/>
  <c r="H1705" i="18"/>
  <c r="I1705" i="18"/>
  <c r="J1705" i="18"/>
  <c r="K1705" i="18"/>
  <c r="L1705" i="18"/>
  <c r="M1705" i="18"/>
  <c r="N1705" i="18"/>
  <c r="O1705" i="18"/>
  <c r="P1705" i="18"/>
  <c r="Q1705" i="18"/>
  <c r="R1705" i="18"/>
  <c r="S1705" i="18"/>
  <c r="T1705" i="18"/>
  <c r="U1705" i="18"/>
  <c r="V1705" i="18"/>
  <c r="W1705" i="18"/>
  <c r="X1705" i="18"/>
  <c r="Y1705" i="18"/>
  <c r="E1709" i="18"/>
  <c r="F1709" i="18"/>
  <c r="G1709" i="18"/>
  <c r="H1709" i="18"/>
  <c r="I1709" i="18"/>
  <c r="J1709" i="18"/>
  <c r="K1709" i="18"/>
  <c r="L1709" i="18"/>
  <c r="M1709" i="18"/>
  <c r="N1709" i="18"/>
  <c r="O1709" i="18"/>
  <c r="P1709" i="18"/>
  <c r="Q1709" i="18"/>
  <c r="R1709" i="18"/>
  <c r="S1709" i="18"/>
  <c r="T1709" i="18"/>
  <c r="U1709" i="18"/>
  <c r="V1709" i="18"/>
  <c r="W1709" i="18"/>
  <c r="X1709" i="18"/>
  <c r="Y1709" i="18"/>
  <c r="E1735" i="18"/>
  <c r="F1735" i="18"/>
  <c r="G1735" i="18"/>
  <c r="H1735" i="18"/>
  <c r="I1735" i="18"/>
  <c r="J1735" i="18"/>
  <c r="K1735" i="18"/>
  <c r="L1735" i="18"/>
  <c r="M1735" i="18"/>
  <c r="N1735" i="18"/>
  <c r="O1735" i="18"/>
  <c r="P1735" i="18"/>
  <c r="Q1735" i="18"/>
  <c r="R1735" i="18"/>
  <c r="S1735" i="18"/>
  <c r="T1735" i="18"/>
  <c r="U1735" i="18"/>
  <c r="V1735" i="18"/>
  <c r="W1735" i="18"/>
  <c r="X1735" i="18"/>
  <c r="Y1735" i="18"/>
  <c r="E1740" i="18"/>
  <c r="F1740" i="18"/>
  <c r="G1740" i="18"/>
  <c r="H1740" i="18"/>
  <c r="I1740" i="18"/>
  <c r="J1740" i="18"/>
  <c r="K1740" i="18"/>
  <c r="L1740" i="18"/>
  <c r="M1740" i="18"/>
  <c r="N1740" i="18"/>
  <c r="O1740" i="18"/>
  <c r="P1740" i="18"/>
  <c r="Q1740" i="18"/>
  <c r="R1740" i="18"/>
  <c r="S1740" i="18"/>
  <c r="T1740" i="18"/>
  <c r="U1740" i="18"/>
  <c r="V1740" i="18"/>
  <c r="W1740" i="18"/>
  <c r="X1740" i="18"/>
  <c r="Y1740" i="18"/>
  <c r="E1757" i="18"/>
  <c r="F1757" i="18"/>
  <c r="G1757" i="18"/>
  <c r="H1757" i="18"/>
  <c r="I1757" i="18"/>
  <c r="J1757" i="18"/>
  <c r="K1757" i="18"/>
  <c r="L1757" i="18"/>
  <c r="M1757" i="18"/>
  <c r="N1757" i="18"/>
  <c r="O1757" i="18"/>
  <c r="P1757" i="18"/>
  <c r="Q1757" i="18"/>
  <c r="R1757" i="18"/>
  <c r="S1757" i="18"/>
  <c r="T1757" i="18"/>
  <c r="U1757" i="18"/>
  <c r="V1757" i="18"/>
  <c r="W1757" i="18"/>
  <c r="X1757" i="18"/>
  <c r="Y1757" i="18"/>
  <c r="E1763" i="18"/>
  <c r="F1763" i="18"/>
  <c r="G1763" i="18"/>
  <c r="H1763" i="18"/>
  <c r="I1763" i="18"/>
  <c r="J1763" i="18"/>
  <c r="K1763" i="18"/>
  <c r="L1763" i="18"/>
  <c r="M1763" i="18"/>
  <c r="N1763" i="18"/>
  <c r="O1763" i="18"/>
  <c r="P1763" i="18"/>
  <c r="Q1763" i="18"/>
  <c r="R1763" i="18"/>
  <c r="S1763" i="18"/>
  <c r="T1763" i="18"/>
  <c r="U1763" i="18"/>
  <c r="V1763" i="18"/>
  <c r="W1763" i="18"/>
  <c r="X1763" i="18"/>
  <c r="Y1763" i="18"/>
  <c r="E1767" i="18"/>
  <c r="F1767" i="18"/>
  <c r="G1767" i="18"/>
  <c r="H1767" i="18"/>
  <c r="I1767" i="18"/>
  <c r="J1767" i="18"/>
  <c r="K1767" i="18"/>
  <c r="L1767" i="18"/>
  <c r="M1767" i="18"/>
  <c r="N1767" i="18"/>
  <c r="O1767" i="18"/>
  <c r="P1767" i="18"/>
  <c r="Q1767" i="18"/>
  <c r="R1767" i="18"/>
  <c r="S1767" i="18"/>
  <c r="T1767" i="18"/>
  <c r="U1767" i="18"/>
  <c r="V1767" i="18"/>
  <c r="W1767" i="18"/>
  <c r="X1767" i="18"/>
  <c r="Y1767" i="18"/>
  <c r="E1771" i="18"/>
  <c r="F1771" i="18"/>
  <c r="G1771" i="18"/>
  <c r="H1771" i="18"/>
  <c r="I1771" i="18"/>
  <c r="J1771" i="18"/>
  <c r="K1771" i="18"/>
  <c r="L1771" i="18"/>
  <c r="M1771" i="18"/>
  <c r="N1771" i="18"/>
  <c r="O1771" i="18"/>
  <c r="P1771" i="18"/>
  <c r="Q1771" i="18"/>
  <c r="R1771" i="18"/>
  <c r="S1771" i="18"/>
  <c r="T1771" i="18"/>
  <c r="U1771" i="18"/>
  <c r="V1771" i="18"/>
  <c r="W1771" i="18"/>
  <c r="X1771" i="18"/>
  <c r="Y1771" i="18"/>
  <c r="E1773" i="18"/>
  <c r="F1773" i="18"/>
  <c r="G1773" i="18"/>
  <c r="H1773" i="18"/>
  <c r="I1773" i="18"/>
  <c r="J1773" i="18"/>
  <c r="K1773" i="18"/>
  <c r="L1773" i="18"/>
  <c r="M1773" i="18"/>
  <c r="N1773" i="18"/>
  <c r="O1773" i="18"/>
  <c r="P1773" i="18"/>
  <c r="Q1773" i="18"/>
  <c r="R1773" i="18"/>
  <c r="S1773" i="18"/>
  <c r="T1773" i="18"/>
  <c r="U1773" i="18"/>
  <c r="V1773" i="18"/>
  <c r="W1773" i="18"/>
  <c r="X1773" i="18"/>
  <c r="Y1773" i="18"/>
  <c r="E1786" i="18"/>
  <c r="F1786" i="18"/>
  <c r="G1786" i="18"/>
  <c r="H1786" i="18"/>
  <c r="I1786" i="18"/>
  <c r="J1786" i="18"/>
  <c r="K1786" i="18"/>
  <c r="L1786" i="18"/>
  <c r="M1786" i="18"/>
  <c r="N1786" i="18"/>
  <c r="O1786" i="18"/>
  <c r="P1786" i="18"/>
  <c r="Q1786" i="18"/>
  <c r="R1786" i="18"/>
  <c r="S1786" i="18"/>
  <c r="T1786" i="18"/>
  <c r="U1786" i="18"/>
  <c r="V1786" i="18"/>
  <c r="W1786" i="18"/>
  <c r="X1786" i="18"/>
  <c r="Y1786" i="18"/>
  <c r="E1789" i="18"/>
  <c r="F1789" i="18"/>
  <c r="G1789" i="18"/>
  <c r="H1789" i="18"/>
  <c r="I1789" i="18"/>
  <c r="J1789" i="18"/>
  <c r="K1789" i="18"/>
  <c r="L1789" i="18"/>
  <c r="M1789" i="18"/>
  <c r="N1789" i="18"/>
  <c r="O1789" i="18"/>
  <c r="P1789" i="18"/>
  <c r="Q1789" i="18"/>
  <c r="R1789" i="18"/>
  <c r="S1789" i="18"/>
  <c r="T1789" i="18"/>
  <c r="U1789" i="18"/>
  <c r="V1789" i="18"/>
  <c r="W1789" i="18"/>
  <c r="X1789" i="18"/>
  <c r="Y1789" i="18"/>
  <c r="E1795" i="18"/>
  <c r="F1795" i="18"/>
  <c r="G1795" i="18"/>
  <c r="H1795" i="18"/>
  <c r="I1795" i="18"/>
  <c r="J1795" i="18"/>
  <c r="K1795" i="18"/>
  <c r="L1795" i="18"/>
  <c r="M1795" i="18"/>
  <c r="N1795" i="18"/>
  <c r="O1795" i="18"/>
  <c r="P1795" i="18"/>
  <c r="Q1795" i="18"/>
  <c r="R1795" i="18"/>
  <c r="S1795" i="18"/>
  <c r="T1795" i="18"/>
  <c r="U1795" i="18"/>
  <c r="V1795" i="18"/>
  <c r="W1795" i="18"/>
  <c r="X1795" i="18"/>
  <c r="Y1795" i="18"/>
  <c r="E1799" i="18"/>
  <c r="F1799" i="18"/>
  <c r="G1799" i="18"/>
  <c r="H1799" i="18"/>
  <c r="I1799" i="18"/>
  <c r="J1799" i="18"/>
  <c r="K1799" i="18"/>
  <c r="L1799" i="18"/>
  <c r="M1799" i="18"/>
  <c r="N1799" i="18"/>
  <c r="O1799" i="18"/>
  <c r="P1799" i="18"/>
  <c r="Q1799" i="18"/>
  <c r="R1799" i="18"/>
  <c r="S1799" i="18"/>
  <c r="T1799" i="18"/>
  <c r="U1799" i="18"/>
  <c r="V1799" i="18"/>
  <c r="W1799" i="18"/>
  <c r="X1799" i="18"/>
  <c r="Y1799" i="18"/>
  <c r="E1805" i="18"/>
  <c r="F1805" i="18"/>
  <c r="G1805" i="18"/>
  <c r="H1805" i="18"/>
  <c r="I1805" i="18"/>
  <c r="J1805" i="18"/>
  <c r="K1805" i="18"/>
  <c r="L1805" i="18"/>
  <c r="M1805" i="18"/>
  <c r="N1805" i="18"/>
  <c r="O1805" i="18"/>
  <c r="P1805" i="18"/>
  <c r="Q1805" i="18"/>
  <c r="R1805" i="18"/>
  <c r="S1805" i="18"/>
  <c r="T1805" i="18"/>
  <c r="U1805" i="18"/>
  <c r="V1805" i="18"/>
  <c r="W1805" i="18"/>
  <c r="X1805" i="18"/>
  <c r="Y1805" i="18"/>
  <c r="E1813" i="18"/>
  <c r="F1813" i="18"/>
  <c r="G1813" i="18"/>
  <c r="H1813" i="18"/>
  <c r="I1813" i="18"/>
  <c r="J1813" i="18"/>
  <c r="K1813" i="18"/>
  <c r="L1813" i="18"/>
  <c r="M1813" i="18"/>
  <c r="N1813" i="18"/>
  <c r="O1813" i="18"/>
  <c r="P1813" i="18"/>
  <c r="Q1813" i="18"/>
  <c r="R1813" i="18"/>
  <c r="S1813" i="18"/>
  <c r="T1813" i="18"/>
  <c r="U1813" i="18"/>
  <c r="V1813" i="18"/>
  <c r="W1813" i="18"/>
  <c r="X1813" i="18"/>
  <c r="Y1813" i="18"/>
  <c r="E1815" i="18"/>
  <c r="F1815" i="18"/>
  <c r="G1815" i="18"/>
  <c r="H1815" i="18"/>
  <c r="I1815" i="18"/>
  <c r="J1815" i="18"/>
  <c r="K1815" i="18"/>
  <c r="L1815" i="18"/>
  <c r="M1815" i="18"/>
  <c r="N1815" i="18"/>
  <c r="O1815" i="18"/>
  <c r="P1815" i="18"/>
  <c r="Q1815" i="18"/>
  <c r="R1815" i="18"/>
  <c r="S1815" i="18"/>
  <c r="T1815" i="18"/>
  <c r="U1815" i="18"/>
  <c r="V1815" i="18"/>
  <c r="W1815" i="18"/>
  <c r="X1815" i="18"/>
  <c r="Y1815" i="18"/>
  <c r="E1817" i="18"/>
  <c r="F1817" i="18"/>
  <c r="G1817" i="18"/>
  <c r="H1817" i="18"/>
  <c r="I1817" i="18"/>
  <c r="J1817" i="18"/>
  <c r="K1817" i="18"/>
  <c r="L1817" i="18"/>
  <c r="M1817" i="18"/>
  <c r="N1817" i="18"/>
  <c r="O1817" i="18"/>
  <c r="P1817" i="18"/>
  <c r="Q1817" i="18"/>
  <c r="R1817" i="18"/>
  <c r="S1817" i="18"/>
  <c r="T1817" i="18"/>
  <c r="U1817" i="18"/>
  <c r="V1817" i="18"/>
  <c r="W1817" i="18"/>
  <c r="X1817" i="18"/>
  <c r="Y1817" i="18"/>
  <c r="E1821" i="18"/>
  <c r="F1821" i="18"/>
  <c r="G1821" i="18"/>
  <c r="H1821" i="18"/>
  <c r="I1821" i="18"/>
  <c r="J1821" i="18"/>
  <c r="K1821" i="18"/>
  <c r="L1821" i="18"/>
  <c r="M1821" i="18"/>
  <c r="N1821" i="18"/>
  <c r="O1821" i="18"/>
  <c r="P1821" i="18"/>
  <c r="Q1821" i="18"/>
  <c r="R1821" i="18"/>
  <c r="S1821" i="18"/>
  <c r="T1821" i="18"/>
  <c r="U1821" i="18"/>
  <c r="V1821" i="18"/>
  <c r="W1821" i="18"/>
  <c r="X1821" i="18"/>
  <c r="Y1821" i="18"/>
  <c r="E1824" i="18"/>
  <c r="F1824" i="18"/>
  <c r="G1824" i="18"/>
  <c r="H1824" i="18"/>
  <c r="I1824" i="18"/>
  <c r="J1824" i="18"/>
  <c r="K1824" i="18"/>
  <c r="L1824" i="18"/>
  <c r="M1824" i="18"/>
  <c r="N1824" i="18"/>
  <c r="O1824" i="18"/>
  <c r="P1824" i="18"/>
  <c r="Q1824" i="18"/>
  <c r="R1824" i="18"/>
  <c r="S1824" i="18"/>
  <c r="T1824" i="18"/>
  <c r="U1824" i="18"/>
  <c r="V1824" i="18"/>
  <c r="W1824" i="18"/>
  <c r="X1824" i="18"/>
  <c r="Y1824" i="18"/>
  <c r="E1834" i="18"/>
  <c r="F1834" i="18"/>
  <c r="G1834" i="18"/>
  <c r="H1834" i="18"/>
  <c r="I1834" i="18"/>
  <c r="J1834" i="18"/>
  <c r="K1834" i="18"/>
  <c r="L1834" i="18"/>
  <c r="M1834" i="18"/>
  <c r="N1834" i="18"/>
  <c r="O1834" i="18"/>
  <c r="P1834" i="18"/>
  <c r="Q1834" i="18"/>
  <c r="R1834" i="18"/>
  <c r="S1834" i="18"/>
  <c r="T1834" i="18"/>
  <c r="U1834" i="18"/>
  <c r="V1834" i="18"/>
  <c r="W1834" i="18"/>
  <c r="X1834" i="18"/>
  <c r="Y1834" i="18"/>
  <c r="E1839" i="18"/>
  <c r="F1839" i="18"/>
  <c r="G1839" i="18"/>
  <c r="H1839" i="18"/>
  <c r="I1839" i="18"/>
  <c r="J1839" i="18"/>
  <c r="K1839" i="18"/>
  <c r="L1839" i="18"/>
  <c r="M1839" i="18"/>
  <c r="N1839" i="18"/>
  <c r="O1839" i="18"/>
  <c r="P1839" i="18"/>
  <c r="Q1839" i="18"/>
  <c r="R1839" i="18"/>
  <c r="S1839" i="18"/>
  <c r="T1839" i="18"/>
  <c r="U1839" i="18"/>
  <c r="V1839" i="18"/>
  <c r="W1839" i="18"/>
  <c r="X1839" i="18"/>
  <c r="Y1839" i="18"/>
  <c r="D1840" i="18"/>
  <c r="E1861" i="18"/>
  <c r="F1861" i="18"/>
  <c r="G1861" i="18"/>
  <c r="H1861" i="18"/>
  <c r="I1861" i="18"/>
  <c r="J1861" i="18"/>
  <c r="K1861" i="18"/>
  <c r="L1861" i="18"/>
  <c r="M1861" i="18"/>
  <c r="N1861" i="18"/>
  <c r="O1861" i="18"/>
  <c r="P1861" i="18"/>
  <c r="Q1861" i="18"/>
  <c r="R1861" i="18"/>
  <c r="S1861" i="18"/>
  <c r="T1861" i="18"/>
  <c r="U1861" i="18"/>
  <c r="V1861" i="18"/>
  <c r="W1861" i="18"/>
  <c r="X1861" i="18"/>
  <c r="Y1861" i="18"/>
  <c r="E1865" i="18"/>
  <c r="F1865" i="18"/>
  <c r="G1865" i="18"/>
  <c r="H1865" i="18"/>
  <c r="I1865" i="18"/>
  <c r="J1865" i="18"/>
  <c r="K1865" i="18"/>
  <c r="L1865" i="18"/>
  <c r="M1865" i="18"/>
  <c r="N1865" i="18"/>
  <c r="O1865" i="18"/>
  <c r="P1865" i="18"/>
  <c r="Q1865" i="18"/>
  <c r="R1865" i="18"/>
  <c r="S1865" i="18"/>
  <c r="T1865" i="18"/>
  <c r="U1865" i="18"/>
  <c r="V1865" i="18"/>
  <c r="W1865" i="18"/>
  <c r="X1865" i="18"/>
  <c r="Y1865" i="18"/>
  <c r="E1895" i="18"/>
  <c r="F1895" i="18"/>
  <c r="G1895" i="18"/>
  <c r="H1895" i="18"/>
  <c r="I1895" i="18"/>
  <c r="J1895" i="18"/>
  <c r="K1895" i="18"/>
  <c r="L1895" i="18"/>
  <c r="M1895" i="18"/>
  <c r="N1895" i="18"/>
  <c r="O1895" i="18"/>
  <c r="P1895" i="18"/>
  <c r="Q1895" i="18"/>
  <c r="R1895" i="18"/>
  <c r="S1895" i="18"/>
  <c r="T1895" i="18"/>
  <c r="U1895" i="18"/>
  <c r="V1895" i="18"/>
  <c r="W1895" i="18"/>
  <c r="X1895" i="18"/>
  <c r="Y1895" i="18"/>
  <c r="E1985" i="18"/>
  <c r="F1985" i="18"/>
  <c r="G1985" i="18"/>
  <c r="H1985" i="18"/>
  <c r="I1985" i="18"/>
  <c r="J1985" i="18"/>
  <c r="K1985" i="18"/>
  <c r="L1985" i="18"/>
  <c r="M1985" i="18"/>
  <c r="N1985" i="18"/>
  <c r="O1985" i="18"/>
  <c r="P1985" i="18"/>
  <c r="Q1985" i="18"/>
  <c r="R1985" i="18"/>
  <c r="S1985" i="18"/>
  <c r="T1985" i="18"/>
  <c r="U1985" i="18"/>
  <c r="V1985" i="18"/>
  <c r="W1985" i="18"/>
  <c r="X1985" i="18"/>
  <c r="Y1985" i="18"/>
  <c r="E2067" i="18"/>
  <c r="F2067" i="18"/>
  <c r="G2067" i="18"/>
  <c r="H2067" i="18"/>
  <c r="I2067" i="18"/>
  <c r="J2067" i="18"/>
  <c r="K2067" i="18"/>
  <c r="L2067" i="18"/>
  <c r="M2067" i="18"/>
  <c r="N2067" i="18"/>
  <c r="O2067" i="18"/>
  <c r="P2067" i="18"/>
  <c r="Q2067" i="18"/>
  <c r="R2067" i="18"/>
  <c r="S2067" i="18"/>
  <c r="T2067" i="18"/>
  <c r="U2067" i="18"/>
  <c r="V2067" i="18"/>
  <c r="W2067" i="18"/>
  <c r="X2067" i="18"/>
  <c r="Y2067" i="18"/>
  <c r="E2508" i="18"/>
  <c r="F2508" i="18"/>
  <c r="G2508" i="18"/>
  <c r="H2508" i="18"/>
  <c r="I2508" i="18"/>
  <c r="J2508" i="18"/>
  <c r="K2508" i="18"/>
  <c r="L2508" i="18"/>
  <c r="M2508" i="18"/>
  <c r="N2508" i="18"/>
  <c r="O2508" i="18"/>
  <c r="P2508" i="18"/>
  <c r="Q2508" i="18"/>
  <c r="R2508" i="18"/>
  <c r="S2508" i="18"/>
  <c r="T2508" i="18"/>
  <c r="U2508" i="18"/>
  <c r="V2508" i="18"/>
  <c r="W2508" i="18"/>
  <c r="X2508" i="18"/>
  <c r="Y2508" i="18"/>
  <c r="E2518" i="18"/>
  <c r="F2518" i="18"/>
  <c r="G2518" i="18"/>
  <c r="H2518" i="18"/>
  <c r="I2518" i="18"/>
  <c r="J2518" i="18"/>
  <c r="K2518" i="18"/>
  <c r="L2518" i="18"/>
  <c r="M2518" i="18"/>
  <c r="N2518" i="18"/>
  <c r="O2518" i="18"/>
  <c r="P2518" i="18"/>
  <c r="Q2518" i="18"/>
  <c r="R2518" i="18"/>
  <c r="S2518" i="18"/>
  <c r="T2518" i="18"/>
  <c r="U2518" i="18"/>
  <c r="V2518" i="18"/>
  <c r="W2518" i="18"/>
  <c r="X2518" i="18"/>
  <c r="Y2518" i="18"/>
  <c r="E2522" i="18"/>
  <c r="F2522" i="18"/>
  <c r="G2522" i="18"/>
  <c r="H2522" i="18"/>
  <c r="I2522" i="18"/>
  <c r="J2522" i="18"/>
  <c r="K2522" i="18"/>
  <c r="L2522" i="18"/>
  <c r="M2522" i="18"/>
  <c r="N2522" i="18"/>
  <c r="O2522" i="18"/>
  <c r="P2522" i="18"/>
  <c r="Q2522" i="18"/>
  <c r="R2522" i="18"/>
  <c r="S2522" i="18"/>
  <c r="T2522" i="18"/>
  <c r="U2522" i="18"/>
  <c r="V2522" i="18"/>
  <c r="W2522" i="18"/>
  <c r="X2522" i="18"/>
  <c r="Y2522" i="18"/>
  <c r="E2534" i="18"/>
  <c r="F2534" i="18"/>
  <c r="G2534" i="18"/>
  <c r="H2534" i="18"/>
  <c r="I2534" i="18"/>
  <c r="J2534" i="18"/>
  <c r="K2534" i="18"/>
  <c r="L2534" i="18"/>
  <c r="M2534" i="18"/>
  <c r="N2534" i="18"/>
  <c r="O2534" i="18"/>
  <c r="P2534" i="18"/>
  <c r="Q2534" i="18"/>
  <c r="R2534" i="18"/>
  <c r="S2534" i="18"/>
  <c r="T2534" i="18"/>
  <c r="U2534" i="18"/>
  <c r="V2534" i="18"/>
  <c r="W2534" i="18"/>
  <c r="X2534" i="18"/>
  <c r="Y2534" i="18"/>
  <c r="E2552" i="18"/>
  <c r="F2552" i="18"/>
  <c r="G2552" i="18"/>
  <c r="H2552" i="18"/>
  <c r="I2552" i="18"/>
  <c r="J2552" i="18"/>
  <c r="K2552" i="18"/>
  <c r="L2552" i="18"/>
  <c r="M2552" i="18"/>
  <c r="N2552" i="18"/>
  <c r="O2552" i="18"/>
  <c r="P2552" i="18"/>
  <c r="Q2552" i="18"/>
  <c r="R2552" i="18"/>
  <c r="S2552" i="18"/>
  <c r="T2552" i="18"/>
  <c r="U2552" i="18"/>
  <c r="V2552" i="18"/>
  <c r="W2552" i="18"/>
  <c r="X2552" i="18"/>
  <c r="Y2552" i="18"/>
  <c r="E2554" i="18"/>
  <c r="F2554" i="18"/>
  <c r="G2554" i="18"/>
  <c r="H2554" i="18"/>
  <c r="I2554" i="18"/>
  <c r="J2554" i="18"/>
  <c r="K2554" i="18"/>
  <c r="L2554" i="18"/>
  <c r="M2554" i="18"/>
  <c r="N2554" i="18"/>
  <c r="O2554" i="18"/>
  <c r="P2554" i="18"/>
  <c r="Q2554" i="18"/>
  <c r="R2554" i="18"/>
  <c r="S2554" i="18"/>
  <c r="T2554" i="18"/>
  <c r="U2554" i="18"/>
  <c r="V2554" i="18"/>
  <c r="W2554" i="18"/>
  <c r="X2554" i="18"/>
  <c r="Y2554" i="18"/>
  <c r="E2570" i="18"/>
  <c r="F2570" i="18"/>
  <c r="G2570" i="18"/>
  <c r="H2570" i="18"/>
  <c r="I2570" i="18"/>
  <c r="J2570" i="18"/>
  <c r="K2570" i="18"/>
  <c r="L2570" i="18"/>
  <c r="M2570" i="18"/>
  <c r="N2570" i="18"/>
  <c r="O2570" i="18"/>
  <c r="P2570" i="18"/>
  <c r="Q2570" i="18"/>
  <c r="R2570" i="18"/>
  <c r="S2570" i="18"/>
  <c r="T2570" i="18"/>
  <c r="U2570" i="18"/>
  <c r="V2570" i="18"/>
  <c r="W2570" i="18"/>
  <c r="X2570" i="18"/>
  <c r="Y2570" i="18"/>
  <c r="D2571" i="18"/>
  <c r="E2573" i="18"/>
  <c r="F2573" i="18"/>
  <c r="G2573" i="18"/>
  <c r="H2573" i="18"/>
  <c r="I2573" i="18"/>
  <c r="J2573" i="18"/>
  <c r="K2573" i="18"/>
  <c r="L2573" i="18"/>
  <c r="M2573" i="18"/>
  <c r="N2573" i="18"/>
  <c r="O2573" i="18"/>
  <c r="P2573" i="18"/>
  <c r="Q2573" i="18"/>
  <c r="R2573" i="18"/>
  <c r="S2573" i="18"/>
  <c r="T2573" i="18"/>
  <c r="U2573" i="18"/>
  <c r="V2573" i="18"/>
  <c r="W2573" i="18"/>
  <c r="X2573" i="18"/>
  <c r="Y2573" i="18"/>
  <c r="D2574" i="18"/>
  <c r="E2574" i="18"/>
  <c r="F2574" i="18"/>
  <c r="G2574" i="18"/>
  <c r="H2574" i="18"/>
  <c r="I2574" i="18"/>
  <c r="J2574" i="18"/>
  <c r="K2574" i="18"/>
  <c r="L2574" i="18"/>
  <c r="M2574" i="18"/>
  <c r="N2574" i="18"/>
  <c r="O2574" i="18"/>
  <c r="P2574" i="18"/>
  <c r="Q2574" i="18"/>
  <c r="R2574" i="18"/>
  <c r="S2574" i="18"/>
  <c r="T2574" i="18"/>
  <c r="U2574" i="18"/>
  <c r="V2574" i="18"/>
  <c r="W2574" i="18"/>
  <c r="X2574" i="18"/>
  <c r="Y2574" i="18"/>
  <c r="E2578" i="18"/>
  <c r="F2578" i="18"/>
  <c r="G2578" i="18"/>
  <c r="H2578" i="18"/>
  <c r="I2578" i="18"/>
  <c r="J2578" i="18"/>
  <c r="K2578" i="18"/>
  <c r="L2578" i="18"/>
  <c r="M2578" i="18"/>
  <c r="N2578" i="18"/>
  <c r="O2578" i="18"/>
  <c r="P2578" i="18"/>
  <c r="Q2578" i="18"/>
  <c r="R2578" i="18"/>
  <c r="S2578" i="18"/>
  <c r="T2578" i="18"/>
  <c r="U2578" i="18"/>
  <c r="V2578" i="18"/>
  <c r="W2578" i="18"/>
  <c r="X2578" i="18"/>
  <c r="Y2578" i="18"/>
  <c r="E2581" i="18"/>
  <c r="F2581" i="18"/>
  <c r="G2581" i="18"/>
  <c r="H2581" i="18"/>
  <c r="I2581" i="18"/>
  <c r="J2581" i="18"/>
  <c r="K2581" i="18"/>
  <c r="L2581" i="18"/>
  <c r="M2581" i="18"/>
  <c r="N2581" i="18"/>
  <c r="O2581" i="18"/>
  <c r="P2581" i="18"/>
  <c r="Q2581" i="18"/>
  <c r="R2581" i="18"/>
  <c r="S2581" i="18"/>
  <c r="T2581" i="18"/>
  <c r="U2581" i="18"/>
  <c r="V2581" i="18"/>
  <c r="W2581" i="18"/>
  <c r="X2581" i="18"/>
  <c r="Y2581" i="18"/>
  <c r="E2587" i="18"/>
  <c r="F2587" i="18"/>
  <c r="G2587" i="18"/>
  <c r="H2587" i="18"/>
  <c r="I2587" i="18"/>
  <c r="J2587" i="18"/>
  <c r="K2587" i="18"/>
  <c r="L2587" i="18"/>
  <c r="M2587" i="18"/>
  <c r="N2587" i="18"/>
  <c r="O2587" i="18"/>
  <c r="P2587" i="18"/>
  <c r="Q2587" i="18"/>
  <c r="R2587" i="18"/>
  <c r="S2587" i="18"/>
  <c r="T2587" i="18"/>
  <c r="U2587" i="18"/>
  <c r="V2587" i="18"/>
  <c r="W2587" i="18"/>
  <c r="X2587" i="18"/>
  <c r="Y2587" i="18"/>
  <c r="E2590" i="18"/>
  <c r="F2590" i="18"/>
  <c r="G2590" i="18"/>
  <c r="H2590" i="18"/>
  <c r="I2590" i="18"/>
  <c r="J2590" i="18"/>
  <c r="K2590" i="18"/>
  <c r="L2590" i="18"/>
  <c r="M2590" i="18"/>
  <c r="N2590" i="18"/>
  <c r="O2590" i="18"/>
  <c r="P2590" i="18"/>
  <c r="Q2590" i="18"/>
  <c r="R2590" i="18"/>
  <c r="S2590" i="18"/>
  <c r="T2590" i="18"/>
  <c r="U2590" i="18"/>
  <c r="V2590" i="18"/>
  <c r="W2590" i="18"/>
  <c r="X2590" i="18"/>
  <c r="Y2590" i="18"/>
  <c r="E2636" i="18"/>
  <c r="F2636" i="18"/>
  <c r="G2636" i="18"/>
  <c r="H2636" i="18"/>
  <c r="I2636" i="18"/>
  <c r="J2636" i="18"/>
  <c r="K2636" i="18"/>
  <c r="L2636" i="18"/>
  <c r="M2636" i="18"/>
  <c r="N2636" i="18"/>
  <c r="O2636" i="18"/>
  <c r="P2636" i="18"/>
  <c r="Q2636" i="18"/>
  <c r="R2636" i="18"/>
  <c r="S2636" i="18"/>
  <c r="T2636" i="18"/>
  <c r="U2636" i="18"/>
  <c r="V2636" i="18"/>
  <c r="W2636" i="18"/>
  <c r="X2636" i="18"/>
  <c r="Y2636" i="18"/>
  <c r="E2643" i="18"/>
  <c r="F2643" i="18"/>
  <c r="G2643" i="18"/>
  <c r="H2643" i="18"/>
  <c r="I2643" i="18"/>
  <c r="J2643" i="18"/>
  <c r="K2643" i="18"/>
  <c r="L2643" i="18"/>
  <c r="M2643" i="18"/>
  <c r="N2643" i="18"/>
  <c r="O2643" i="18"/>
  <c r="P2643" i="18"/>
  <c r="Q2643" i="18"/>
  <c r="R2643" i="18"/>
  <c r="S2643" i="18"/>
  <c r="T2643" i="18"/>
  <c r="U2643" i="18"/>
  <c r="V2643" i="18"/>
  <c r="W2643" i="18"/>
  <c r="X2643" i="18"/>
  <c r="Y2643" i="18"/>
  <c r="E2648" i="18"/>
  <c r="F2648" i="18"/>
  <c r="G2648" i="18"/>
  <c r="H2648" i="18"/>
  <c r="I2648" i="18"/>
  <c r="J2648" i="18"/>
  <c r="K2648" i="18"/>
  <c r="L2648" i="18"/>
  <c r="M2648" i="18"/>
  <c r="N2648" i="18"/>
  <c r="O2648" i="18"/>
  <c r="P2648" i="18"/>
  <c r="Q2648" i="18"/>
  <c r="R2648" i="18"/>
  <c r="S2648" i="18"/>
  <c r="T2648" i="18"/>
  <c r="U2648" i="18"/>
  <c r="V2648" i="18"/>
  <c r="W2648" i="18"/>
  <c r="X2648" i="18"/>
  <c r="Y2648" i="18"/>
  <c r="E2699" i="18"/>
  <c r="F2699" i="18"/>
  <c r="G2699" i="18"/>
  <c r="H2699" i="18"/>
  <c r="I2699" i="18"/>
  <c r="J2699" i="18"/>
  <c r="K2699" i="18"/>
  <c r="L2699" i="18"/>
  <c r="M2699" i="18"/>
  <c r="N2699" i="18"/>
  <c r="O2699" i="18"/>
  <c r="P2699" i="18"/>
  <c r="Q2699" i="18"/>
  <c r="R2699" i="18"/>
  <c r="S2699" i="18"/>
  <c r="T2699" i="18"/>
  <c r="U2699" i="18"/>
  <c r="V2699" i="18"/>
  <c r="W2699" i="18"/>
  <c r="X2699" i="18"/>
  <c r="Y2699" i="18"/>
  <c r="E2711" i="18"/>
  <c r="F2711" i="18"/>
  <c r="G2711" i="18"/>
  <c r="H2711" i="18"/>
  <c r="I2711" i="18"/>
  <c r="J2711" i="18"/>
  <c r="K2711" i="18"/>
  <c r="L2711" i="18"/>
  <c r="M2711" i="18"/>
  <c r="N2711" i="18"/>
  <c r="O2711" i="18"/>
  <c r="P2711" i="18"/>
  <c r="Q2711" i="18"/>
  <c r="R2711" i="18"/>
  <c r="S2711" i="18"/>
  <c r="T2711" i="18"/>
  <c r="U2711" i="18"/>
  <c r="V2711" i="18"/>
  <c r="W2711" i="18"/>
  <c r="X2711" i="18"/>
  <c r="Y2711" i="18"/>
  <c r="E2717" i="18"/>
  <c r="F2717" i="18"/>
  <c r="G2717" i="18"/>
  <c r="H2717" i="18"/>
  <c r="I2717" i="18"/>
  <c r="J2717" i="18"/>
  <c r="K2717" i="18"/>
  <c r="L2717" i="18"/>
  <c r="M2717" i="18"/>
  <c r="N2717" i="18"/>
  <c r="O2717" i="18"/>
  <c r="P2717" i="18"/>
  <c r="Q2717" i="18"/>
  <c r="R2717" i="18"/>
  <c r="S2717" i="18"/>
  <c r="T2717" i="18"/>
  <c r="U2717" i="18"/>
  <c r="V2717" i="18"/>
  <c r="W2717" i="18"/>
  <c r="X2717" i="18"/>
  <c r="Y2717" i="18"/>
  <c r="E2719" i="18"/>
  <c r="F2719" i="18"/>
  <c r="G2719" i="18"/>
  <c r="H2719" i="18"/>
  <c r="I2719" i="18"/>
  <c r="J2719" i="18"/>
  <c r="K2719" i="18"/>
  <c r="L2719" i="18"/>
  <c r="M2719" i="18"/>
  <c r="N2719" i="18"/>
  <c r="O2719" i="18"/>
  <c r="P2719" i="18"/>
  <c r="Q2719" i="18"/>
  <c r="R2719" i="18"/>
  <c r="S2719" i="18"/>
  <c r="T2719" i="18"/>
  <c r="U2719" i="18"/>
  <c r="V2719" i="18"/>
  <c r="W2719" i="18"/>
  <c r="X2719" i="18"/>
  <c r="Y2719" i="18"/>
  <c r="E2725" i="18"/>
  <c r="F2725" i="18"/>
  <c r="G2725" i="18"/>
  <c r="H2725" i="18"/>
  <c r="I2725" i="18"/>
  <c r="J2725" i="18"/>
  <c r="K2725" i="18"/>
  <c r="L2725" i="18"/>
  <c r="M2725" i="18"/>
  <c r="N2725" i="18"/>
  <c r="O2725" i="18"/>
  <c r="P2725" i="18"/>
  <c r="Q2725" i="18"/>
  <c r="R2725" i="18"/>
  <c r="S2725" i="18"/>
  <c r="T2725" i="18"/>
  <c r="U2725" i="18"/>
  <c r="V2725" i="18"/>
  <c r="W2725" i="18"/>
  <c r="X2725" i="18"/>
  <c r="Y2725" i="18"/>
  <c r="E2727" i="18"/>
  <c r="F2727" i="18"/>
  <c r="G2727" i="18"/>
  <c r="H2727" i="18"/>
  <c r="I2727" i="18"/>
  <c r="J2727" i="18"/>
  <c r="K2727" i="18"/>
  <c r="L2727" i="18"/>
  <c r="M2727" i="18"/>
  <c r="N2727" i="18"/>
  <c r="O2727" i="18"/>
  <c r="P2727" i="18"/>
  <c r="Q2727" i="18"/>
  <c r="R2727" i="18"/>
  <c r="S2727" i="18"/>
  <c r="T2727" i="18"/>
  <c r="U2727" i="18"/>
  <c r="V2727" i="18"/>
  <c r="W2727" i="18"/>
  <c r="X2727" i="18"/>
  <c r="Y2727" i="18"/>
  <c r="D2728" i="18"/>
  <c r="E2730" i="18"/>
  <c r="E2733" i="18" s="1"/>
  <c r="F2730" i="18"/>
  <c r="F2733" i="18" s="1"/>
  <c r="G2730" i="18"/>
  <c r="G2733" i="18" s="1"/>
  <c r="H2730" i="18"/>
  <c r="H2733" i="18" s="1"/>
  <c r="I2730" i="18"/>
  <c r="I2733" i="18" s="1"/>
  <c r="J2730" i="18"/>
  <c r="J2733" i="18" s="1"/>
  <c r="K2730" i="18"/>
  <c r="K2733" i="18" s="1"/>
  <c r="L2730" i="18"/>
  <c r="L2733" i="18" s="1"/>
  <c r="M2730" i="18"/>
  <c r="M2733" i="18" s="1"/>
  <c r="N2730" i="18"/>
  <c r="N2733" i="18" s="1"/>
  <c r="O2730" i="18"/>
  <c r="O2733" i="18" s="1"/>
  <c r="P2730" i="18"/>
  <c r="P2733" i="18" s="1"/>
  <c r="Q2730" i="18"/>
  <c r="Q2733" i="18" s="1"/>
  <c r="R2730" i="18"/>
  <c r="R2733" i="18" s="1"/>
  <c r="S2730" i="18"/>
  <c r="S2733" i="18" s="1"/>
  <c r="T2730" i="18"/>
  <c r="T2733" i="18" s="1"/>
  <c r="U2730" i="18"/>
  <c r="U2733" i="18" s="1"/>
  <c r="V2730" i="18"/>
  <c r="V2733" i="18" s="1"/>
  <c r="W2730" i="18"/>
  <c r="W2733" i="18" s="1"/>
  <c r="X2730" i="18"/>
  <c r="X2733" i="18" s="1"/>
  <c r="Y2730" i="18"/>
  <c r="Y2733" i="18" s="1"/>
  <c r="E2732" i="18"/>
  <c r="F2732" i="18"/>
  <c r="G2732" i="18"/>
  <c r="H2732" i="18"/>
  <c r="I2732" i="18"/>
  <c r="J2732" i="18"/>
  <c r="K2732" i="18"/>
  <c r="L2732" i="18"/>
  <c r="M2732" i="18"/>
  <c r="N2732" i="18"/>
  <c r="O2732" i="18"/>
  <c r="P2732" i="18"/>
  <c r="Q2732" i="18"/>
  <c r="R2732" i="18"/>
  <c r="S2732" i="18"/>
  <c r="T2732" i="18"/>
  <c r="U2732" i="18"/>
  <c r="V2732" i="18"/>
  <c r="W2732" i="18"/>
  <c r="X2732" i="18"/>
  <c r="Y2732" i="18"/>
  <c r="D2733" i="18"/>
  <c r="H43" i="7"/>
  <c r="H42" i="7"/>
  <c r="E50" i="5"/>
  <c r="W70" i="18" l="1"/>
  <c r="O70" i="18"/>
  <c r="G70" i="18"/>
  <c r="Q18" i="20"/>
  <c r="V70" i="18"/>
  <c r="N70" i="18"/>
  <c r="F70" i="18"/>
  <c r="X70" i="18"/>
  <c r="H70" i="18"/>
  <c r="P70" i="18"/>
  <c r="S70" i="18"/>
  <c r="U70" i="18"/>
  <c r="K70" i="18"/>
  <c r="M70" i="18"/>
  <c r="E70" i="18"/>
  <c r="J70" i="18"/>
  <c r="I70" i="18"/>
  <c r="L70" i="18"/>
  <c r="G1518" i="18"/>
  <c r="I1518" i="18"/>
  <c r="W2571" i="18"/>
  <c r="O2571" i="18"/>
  <c r="G2571" i="18"/>
  <c r="W1518" i="18"/>
  <c r="O1518" i="18"/>
  <c r="Y70" i="18"/>
  <c r="Q1518" i="18"/>
  <c r="Y1518" i="18"/>
  <c r="Y908" i="18"/>
  <c r="Q908" i="18"/>
  <c r="I908" i="18"/>
  <c r="T70" i="18"/>
  <c r="Q70" i="18"/>
  <c r="U2728" i="18"/>
  <c r="M2728" i="18"/>
  <c r="E2728" i="18"/>
  <c r="W1261" i="18"/>
  <c r="Y1840" i="18"/>
  <c r="Q1840" i="18"/>
  <c r="I1840" i="18"/>
  <c r="O1261" i="18"/>
  <c r="G1261" i="18"/>
  <c r="D2734" i="18"/>
  <c r="U574" i="18"/>
  <c r="M574" i="18"/>
  <c r="E574" i="18"/>
  <c r="S1518" i="18"/>
  <c r="K1518" i="18"/>
  <c r="N1840" i="18"/>
  <c r="T908" i="18"/>
  <c r="U2571" i="18"/>
  <c r="M2571" i="18"/>
  <c r="E2571" i="18"/>
  <c r="T2571" i="18"/>
  <c r="L2571" i="18"/>
  <c r="S1840" i="18"/>
  <c r="K1840" i="18"/>
  <c r="X1840" i="18"/>
  <c r="P1840" i="18"/>
  <c r="H1840" i="18"/>
  <c r="U1840" i="18"/>
  <c r="M1840" i="18"/>
  <c r="E1840" i="18"/>
  <c r="R1840" i="18"/>
  <c r="J1840" i="18"/>
  <c r="T1840" i="18"/>
  <c r="L1840" i="18"/>
  <c r="W1840" i="18"/>
  <c r="U1261" i="18"/>
  <c r="E1261" i="18"/>
  <c r="U908" i="18"/>
  <c r="L908" i="18"/>
  <c r="U1518" i="18"/>
  <c r="M1518" i="18"/>
  <c r="E1518" i="18"/>
  <c r="R1518" i="18"/>
  <c r="J1518" i="18"/>
  <c r="Y1261" i="18"/>
  <c r="Q1261" i="18"/>
  <c r="I1261" i="18"/>
  <c r="V1261" i="18"/>
  <c r="N1261" i="18"/>
  <c r="F1261" i="18"/>
  <c r="S1261" i="18"/>
  <c r="K1261" i="18"/>
  <c r="X1261" i="18"/>
  <c r="P1261" i="18"/>
  <c r="H1261" i="18"/>
  <c r="R1261" i="18"/>
  <c r="J1261" i="18"/>
  <c r="F1840" i="18"/>
  <c r="E908" i="18"/>
  <c r="N908" i="18"/>
  <c r="S2728" i="18"/>
  <c r="K2728" i="18"/>
  <c r="R2728" i="18"/>
  <c r="J2728" i="18"/>
  <c r="W2728" i="18"/>
  <c r="O2728" i="18"/>
  <c r="G2728" i="18"/>
  <c r="Y2571" i="18"/>
  <c r="Q2571" i="18"/>
  <c r="I2571" i="18"/>
  <c r="V2571" i="18"/>
  <c r="N2571" i="18"/>
  <c r="F2571" i="18"/>
  <c r="S2571" i="18"/>
  <c r="K2571" i="18"/>
  <c r="X2571" i="18"/>
  <c r="P2571" i="18"/>
  <c r="H2571" i="18"/>
  <c r="R2571" i="18"/>
  <c r="J2571" i="18"/>
  <c r="G1840" i="18"/>
  <c r="M1261" i="18"/>
  <c r="R908" i="18"/>
  <c r="F908" i="18"/>
  <c r="T1518" i="18"/>
  <c r="L1518" i="18"/>
  <c r="V1518" i="18"/>
  <c r="N1518" i="18"/>
  <c r="F1518" i="18"/>
  <c r="X1518" i="18"/>
  <c r="P1518" i="18"/>
  <c r="H1518" i="18"/>
  <c r="S574" i="18"/>
  <c r="K574" i="18"/>
  <c r="W574" i="18"/>
  <c r="O574" i="18"/>
  <c r="G574" i="18"/>
  <c r="T574" i="18"/>
  <c r="L574" i="18"/>
  <c r="V1840" i="18"/>
  <c r="L1261" i="18"/>
  <c r="J908" i="18"/>
  <c r="V908" i="18"/>
  <c r="T2728" i="18"/>
  <c r="L2728" i="18"/>
  <c r="Y2728" i="18"/>
  <c r="Q2728" i="18"/>
  <c r="I2728" i="18"/>
  <c r="V2728" i="18"/>
  <c r="N2728" i="18"/>
  <c r="F2728" i="18"/>
  <c r="X2728" i="18"/>
  <c r="P2728" i="18"/>
  <c r="H2728" i="18"/>
  <c r="O1840" i="18"/>
  <c r="T1261" i="18"/>
  <c r="M908" i="18"/>
  <c r="W908" i="18"/>
  <c r="O908" i="18"/>
  <c r="G908" i="18"/>
  <c r="S908" i="18"/>
  <c r="K908" i="18"/>
  <c r="X908" i="18"/>
  <c r="P908" i="18"/>
  <c r="H908" i="18"/>
  <c r="Y574" i="18"/>
  <c r="Q574" i="18"/>
  <c r="I574" i="18"/>
  <c r="V574" i="18"/>
  <c r="N574" i="18"/>
  <c r="F574" i="18"/>
  <c r="X574" i="18"/>
  <c r="P574" i="18"/>
  <c r="H574" i="18"/>
  <c r="R574" i="18"/>
  <c r="J574" i="18"/>
  <c r="R70" i="18"/>
  <c r="E2734" i="18" l="1"/>
  <c r="V2734" i="18"/>
  <c r="Y2734" i="18"/>
  <c r="F2734" i="18"/>
  <c r="L2734" i="18"/>
  <c r="S2734" i="18"/>
  <c r="J2734" i="18"/>
  <c r="W2734" i="18"/>
  <c r="O2734" i="18"/>
  <c r="Q2734" i="18"/>
  <c r="I2734" i="18"/>
  <c r="G2734" i="18"/>
  <c r="H2734" i="18"/>
  <c r="U2734" i="18"/>
  <c r="P2734" i="18"/>
  <c r="M2734" i="18"/>
  <c r="T2734" i="18"/>
  <c r="X2734" i="18"/>
  <c r="N2734" i="18"/>
  <c r="K2734" i="18"/>
  <c r="R2734" i="18"/>
  <c r="E49" i="5"/>
  <c r="E48" i="5" l="1"/>
  <c r="E47" i="5"/>
  <c r="E46" i="5"/>
  <c r="E45" i="5"/>
  <c r="E44" i="5"/>
  <c r="E43" i="5"/>
  <c r="E42" i="5"/>
  <c r="E41" i="5"/>
  <c r="E40" i="5"/>
  <c r="E39" i="5"/>
  <c r="E38" i="5"/>
  <c r="E37" i="5"/>
  <c r="E36" i="5"/>
  <c r="E35" i="5"/>
  <c r="E34" i="5"/>
  <c r="E33" i="5"/>
  <c r="E32" i="5"/>
  <c r="E31" i="5"/>
  <c r="E30" i="5"/>
  <c r="E29" i="5"/>
  <c r="E28" i="5"/>
  <c r="F27" i="5"/>
  <c r="E27" i="5"/>
  <c r="E26" i="5"/>
  <c r="E25" i="5"/>
  <c r="F24" i="5"/>
  <c r="E24" i="5"/>
  <c r="E23" i="5"/>
  <c r="F22" i="5"/>
  <c r="E22" i="5"/>
</calcChain>
</file>

<file path=xl/sharedStrings.xml><?xml version="1.0" encoding="utf-8"?>
<sst xmlns="http://schemas.openxmlformats.org/spreadsheetml/2006/main" count="10692" uniqueCount="3845">
  <si>
    <t>OTHER</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</si>
  <si>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</si>
  <si>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</si>
  <si>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</si>
  <si>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</si>
  <si>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</si>
  <si>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</si>
  <si>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</si>
  <si>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</si>
  <si>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</si>
  <si>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</si>
  <si>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</si>
  <si>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</si>
  <si>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</si>
  <si>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</si>
  <si>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</si>
  <si>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</si>
  <si>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</si>
  <si>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</si>
  <si>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</si>
  <si>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</si>
  <si>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</si>
  <si>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</si>
  <si>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</si>
  <si>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</si>
  <si>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</si>
  <si>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</si>
  <si>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</si>
  <si>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</si>
  <si>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</si>
  <si>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</si>
  <si>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</si>
  <si>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</si>
  <si>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</si>
  <si>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</si>
  <si>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</si>
  <si>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</si>
  <si>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</si>
  <si>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</si>
  <si>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</si>
  <si>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</si>
  <si>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</si>
  <si>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</si>
  <si>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</si>
  <si>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</si>
  <si>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</si>
  <si>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</si>
  <si>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</si>
  <si>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</si>
  <si>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</si>
  <si>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</si>
  <si>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</si>
  <si>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</si>
  <si>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</si>
  <si>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</si>
  <si>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</si>
  <si>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</si>
  <si>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</si>
  <si>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</si>
  <si>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</si>
  <si>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</si>
  <si>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</si>
  <si>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</si>
  <si>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</si>
  <si>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</si>
  <si>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</si>
  <si>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</si>
  <si>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</si>
  <si>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</si>
  <si>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</si>
  <si>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</si>
  <si>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</si>
  <si>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</si>
  <si>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</si>
  <si>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 xml:space="preserve">Certain agencies received additional one-time Federal funding during FY 2019-20 and FY 2020-21 for response to the COVID-19 pandemic. </t>
  </si>
  <si>
    <t>FUNCTIONAL GROUP</t>
  </si>
  <si>
    <t>FY 1982-83</t>
  </si>
  <si>
    <t>FY 1983-84</t>
  </si>
  <si>
    <t>FY 1984-85</t>
  </si>
  <si>
    <t>FY 1985-86</t>
  </si>
  <si>
    <t>FY 1986-87</t>
  </si>
  <si>
    <t>FY 1987-88</t>
  </si>
  <si>
    <t>FY 1988-89</t>
  </si>
  <si>
    <t>FY 1989-90</t>
  </si>
  <si>
    <t>FY 1990-91</t>
  </si>
  <si>
    <t>FY 1991-92</t>
  </si>
  <si>
    <t>FY 1992-93</t>
  </si>
  <si>
    <t>FY 1993-94</t>
  </si>
  <si>
    <t>FY 1994-95</t>
  </si>
  <si>
    <t>FY 1995-96</t>
  </si>
  <si>
    <t>FY 1996-97</t>
  </si>
  <si>
    <t>FY 1997-98</t>
  </si>
  <si>
    <t>FY 1998-99</t>
  </si>
  <si>
    <t>FY 1999-2000</t>
  </si>
  <si>
    <t>FY 2000-01</t>
  </si>
  <si>
    <t>FY 2001-02</t>
  </si>
  <si>
    <t>FY 2002-03</t>
  </si>
  <si>
    <t>FY 2003-04</t>
  </si>
  <si>
    <t>FY 2004-05</t>
  </si>
  <si>
    <t>FY 2005-06</t>
  </si>
  <si>
    <t>FY 2006-07</t>
  </si>
  <si>
    <t>FY 2007-08</t>
  </si>
  <si>
    <t>FY 2008-09</t>
  </si>
  <si>
    <t>FY 2009-10</t>
  </si>
  <si>
    <t>FY 2010-11</t>
  </si>
  <si>
    <t>FY 2011-12</t>
  </si>
  <si>
    <t>FY 2012-13</t>
  </si>
  <si>
    <t>FY 2013-14</t>
  </si>
  <si>
    <t>FY 2014-15</t>
  </si>
  <si>
    <t>FY 2015-16</t>
  </si>
  <si>
    <t>FY 2016-17</t>
  </si>
  <si>
    <t>FY 2017-18</t>
  </si>
  <si>
    <t>FY 2018-19</t>
  </si>
  <si>
    <t>FY 2019-20</t>
  </si>
  <si>
    <t>FY 2020-21</t>
  </si>
  <si>
    <t>FY 2021-22</t>
  </si>
  <si>
    <t>GEN FUNDS</t>
  </si>
  <si>
    <t>% OF</t>
  </si>
  <si>
    <t>AS % OF</t>
  </si>
  <si>
    <t>DOLLARS</t>
  </si>
  <si>
    <t>TOTAL</t>
  </si>
  <si>
    <t>TOTAL FUNDS</t>
  </si>
  <si>
    <t>Legislative</t>
  </si>
  <si>
    <t>Judicial/Adm. Law Judges</t>
  </si>
  <si>
    <t>Executive &amp; Administrative</t>
  </si>
  <si>
    <t>Higher Education</t>
  </si>
  <si>
    <t>Educational</t>
  </si>
  <si>
    <t>Health &amp; Social Rehabilitation</t>
  </si>
  <si>
    <t>Public Safety</t>
  </si>
  <si>
    <t xml:space="preserve">            Established in FY 1993-94</t>
  </si>
  <si>
    <t>Correctional</t>
  </si>
  <si>
    <t>Conservation, Nat Res &amp; Econ Dev</t>
  </si>
  <si>
    <t>Regulatory</t>
  </si>
  <si>
    <t>Debt Service</t>
  </si>
  <si>
    <t>Aid to Subdivisions</t>
  </si>
  <si>
    <t>Transportation</t>
  </si>
  <si>
    <t>Total</t>
  </si>
  <si>
    <t>Proceeds from the Education Lottery Account are reflected in the Total Funds column for Higher Education and K-12 Educational functional groups.</t>
  </si>
  <si>
    <t xml:space="preserve">Proceeds from the Education Lottery Account are reflected in the Total Funds column for the Educational functional group. </t>
  </si>
  <si>
    <r>
      <t>*The General Assembly returned in October 2008 for a special legislative session to handle revenue shortfalls with appropriation reductions.</t>
    </r>
    <r>
      <rPr>
        <sz val="10"/>
        <color rgb="FFFF0000"/>
        <rFont val="Arial"/>
        <family val="2"/>
      </rPr>
      <t xml:space="preserve">  H.5300</t>
    </r>
    <r>
      <rPr>
        <sz val="10"/>
        <rFont val="Arial"/>
        <family val="2"/>
      </rPr>
      <t xml:space="preserve"> reduced the statewide appropriations by $487,906,414.  The appropriations by functional groups listed above are based on the original Appropriations Act for consistency with the prior years. For more details on budget cuts, see the Mid-Year Budget Reductions report on RFA's website.</t>
    </r>
  </si>
  <si>
    <t xml:space="preserve"> </t>
  </si>
  <si>
    <t>FISCAL YEAR</t>
  </si>
  <si>
    <t>1999-00</t>
  </si>
  <si>
    <t xml:space="preserve"> FISCAL</t>
  </si>
  <si>
    <t xml:space="preserve">  YEAR</t>
  </si>
  <si>
    <t>Lapsed appropriations indicate unused funds from the previous year in excess of carryforward capacity that lapsed to the General Fund and were available for appropriation in the next budget cycle.</t>
  </si>
  <si>
    <t>LOCAL GOVERNMENT FUND</t>
  </si>
  <si>
    <t>AID TO PLANNING DISTRICTS</t>
  </si>
  <si>
    <t>RURAL COUNTY STABILIZATION FUND</t>
  </si>
  <si>
    <t>TOTAL STATE AID TO SUBDIVISIONS</t>
  </si>
  <si>
    <t>§6-7-155</t>
  </si>
  <si>
    <t>§23-9-410</t>
  </si>
  <si>
    <t>§6-27-10</t>
  </si>
  <si>
    <t>2022-23</t>
  </si>
  <si>
    <t>Notes:</t>
  </si>
  <si>
    <t>FY 2022-23</t>
  </si>
  <si>
    <t>BY FUNCTIONAL GROUP</t>
  </si>
  <si>
    <t xml:space="preserve">RECURRING APPROPRIATIONS </t>
  </si>
  <si>
    <t>GENERAL FUNDS</t>
  </si>
  <si>
    <t>TAX RELIEF TRUST FUND</t>
  </si>
  <si>
    <t>2023-24</t>
  </si>
  <si>
    <t>Updated</t>
  </si>
  <si>
    <t>FY 2023-24</t>
  </si>
  <si>
    <t>$225,945,013 in Health and Human Services appropriations lapsed pursuant to proviso 90.13 of the annual Appropriations Act.</t>
  </si>
  <si>
    <t>by Proviso</t>
  </si>
  <si>
    <t xml:space="preserve">Aid to Subdivisions </t>
  </si>
  <si>
    <t>Aid to Subdivisions - Dept. of Revenue</t>
  </si>
  <si>
    <t>Area Health Education Consortium - AHEC</t>
  </si>
  <si>
    <t>Aid to Subdivisions - State Treasurer</t>
  </si>
  <si>
    <t>Clemson University</t>
  </si>
  <si>
    <t>Tax Relief Trust Fund</t>
  </si>
  <si>
    <t>Coastal Carolina University</t>
  </si>
  <si>
    <t>Commission on Higher Education</t>
  </si>
  <si>
    <t>Francis Marion University</t>
  </si>
  <si>
    <t>Higher Education Tuition Grants</t>
  </si>
  <si>
    <t>Lander University                                                                             </t>
  </si>
  <si>
    <t>Health &amp; Social</t>
  </si>
  <si>
    <t>Medical University of South Carolina - MUSC</t>
  </si>
  <si>
    <t>Commission for the Blind</t>
  </si>
  <si>
    <t>South Carolina State University                                               </t>
  </si>
  <si>
    <t>Commission On Minority Affairs</t>
  </si>
  <si>
    <t>State Board for Technical and Comprehensive Education</t>
  </si>
  <si>
    <t>Department of Alcohol and Other Drug Abuse Services</t>
  </si>
  <si>
    <t>The Citadel</t>
  </si>
  <si>
    <t>Department of Children's Advocacy</t>
  </si>
  <si>
    <t>University of Charleston</t>
  </si>
  <si>
    <t>Department of Disabilities and Special Needs</t>
  </si>
  <si>
    <t>University of South Carolina - Aiken</t>
  </si>
  <si>
    <t>Department of Health and Environmental Control</t>
  </si>
  <si>
    <t>University of South Carolina - Beaufort</t>
  </si>
  <si>
    <t>Department of Health and Human Services</t>
  </si>
  <si>
    <t>University of South Carolina - Columbia                       </t>
  </si>
  <si>
    <t>Department of Mental Health</t>
  </si>
  <si>
    <t>University of South Carolina - Lancaster</t>
  </si>
  <si>
    <t>Department of Social Services</t>
  </si>
  <si>
    <t>University of South Carolina - Salkehatchie</t>
  </si>
  <si>
    <t>Department on Aging</t>
  </si>
  <si>
    <t>University of South Carolina - Sumter</t>
  </si>
  <si>
    <t>Housing Finance and Development Authority</t>
  </si>
  <si>
    <t>University of South Carolina - Union</t>
  </si>
  <si>
    <t>Human Affairs Commission</t>
  </si>
  <si>
    <t>University of South Carolina - Upstate</t>
  </si>
  <si>
    <t>Vocational Rehabilitation</t>
  </si>
  <si>
    <t>Winthrop University</t>
  </si>
  <si>
    <t>K-12 Education, Special Schools &amp; Cultural</t>
  </si>
  <si>
    <t>Legislative, Judicial, Executive &amp; Administrative</t>
  </si>
  <si>
    <t>Arts Commission</t>
  </si>
  <si>
    <t>Adjutant General</t>
  </si>
  <si>
    <t>Confederate Relic Room and Military Museum Commission</t>
  </si>
  <si>
    <t>Administrative Law Court</t>
  </si>
  <si>
    <t>Department of Archives and History</t>
  </si>
  <si>
    <t>Attorney General</t>
  </si>
  <si>
    <t>Educational Television Commission</t>
  </si>
  <si>
    <t>Codification of Laws and Legislative Council</t>
  </si>
  <si>
    <t>Governor's School for Agriculture at John de la Howe</t>
  </si>
  <si>
    <t xml:space="preserve">Commission on Indigent Defense </t>
  </si>
  <si>
    <t>Governor's School for Arts and Humanities</t>
  </si>
  <si>
    <t>Comptroller General</t>
  </si>
  <si>
    <t>Governor's School for Science and Math</t>
  </si>
  <si>
    <t>Department of Administration</t>
  </si>
  <si>
    <t>School for the Deaf and Blind</t>
  </si>
  <si>
    <t>Department of Veterans' Affairs</t>
  </si>
  <si>
    <t>State Department of Education</t>
  </si>
  <si>
    <t>Education Oversight Committee</t>
  </si>
  <si>
    <t>State Library</t>
  </si>
  <si>
    <t>Election Commission</t>
  </si>
  <si>
    <t>State Museum Commission</t>
  </si>
  <si>
    <t xml:space="preserve">Employee Benefits </t>
  </si>
  <si>
    <t>Wil Lou Gray Opportunity School</t>
  </si>
  <si>
    <t>Governor's Office-Executive Control of the State</t>
  </si>
  <si>
    <t>Governor's Office-Mansion and Grounds</t>
  </si>
  <si>
    <t>Law Enforcement &amp; Corrections</t>
  </si>
  <si>
    <t>House of Representatives</t>
  </si>
  <si>
    <t>Department of Corrections</t>
  </si>
  <si>
    <t>Inspector General</t>
  </si>
  <si>
    <t>Department of Juvenile Justice</t>
  </si>
  <si>
    <t>Judicial Department</t>
  </si>
  <si>
    <t>Department of Probation, Parole and Pardon Services</t>
  </si>
  <si>
    <t>Legislative Audit Council</t>
  </si>
  <si>
    <t>Department of Public Safety</t>
  </si>
  <si>
    <t>Legislative Services Agency</t>
  </si>
  <si>
    <t>Law Enforcement Training Council</t>
  </si>
  <si>
    <t>Office of Resilience</t>
  </si>
  <si>
    <t>State Law Enforcement Division - SLED</t>
  </si>
  <si>
    <t>Prosecution Coordination Commission</t>
  </si>
  <si>
    <t>Public Employee Benefit Authority - PEBA</t>
  </si>
  <si>
    <t>Regulatory &amp; Transportation</t>
  </si>
  <si>
    <t>Retirement Systems Investment Commission</t>
  </si>
  <si>
    <t>Board of Financial Institutions</t>
  </si>
  <si>
    <t>Revenue and Fiscal Affairs Office</t>
  </si>
  <si>
    <t>County Transportation Funds</t>
  </si>
  <si>
    <t>Secretary of State</t>
  </si>
  <si>
    <t>Department of Consumer Affairs</t>
  </si>
  <si>
    <t>SFAA - State Auditor's Office</t>
  </si>
  <si>
    <t>Department of Employment and Workforce</t>
  </si>
  <si>
    <t>State Fiscal Accountability Authority</t>
  </si>
  <si>
    <t>Department of Insurance</t>
  </si>
  <si>
    <t>State Treasurer</t>
  </si>
  <si>
    <t>Department of Labor, Licensing and Regulation</t>
  </si>
  <si>
    <t>The Senate</t>
  </si>
  <si>
    <t>Department of Motor Vehicles</t>
  </si>
  <si>
    <t>Department of Revenue</t>
  </si>
  <si>
    <t>Natural Resources &amp; Economic Development</t>
  </si>
  <si>
    <t>Department of Transportation</t>
  </si>
  <si>
    <t>Clemson University Public Service Activities</t>
  </si>
  <si>
    <t>Division of Aeronautics</t>
  </si>
  <si>
    <t>Conservation Bank</t>
  </si>
  <si>
    <t>Infrastructure Bank Board</t>
  </si>
  <si>
    <t>Department of Agriculture</t>
  </si>
  <si>
    <t>Office of Regulatory Staff</t>
  </si>
  <si>
    <t>Department of Commerce</t>
  </si>
  <si>
    <t>Procurement Review Panel</t>
  </si>
  <si>
    <t>Department of Natural Resources</t>
  </si>
  <si>
    <t>Public Service Commission</t>
  </si>
  <si>
    <t>Department of Parks, Recreation and Tourism</t>
  </si>
  <si>
    <t>State Accident Fund</t>
  </si>
  <si>
    <t>Forestry Commission</t>
  </si>
  <si>
    <t>State Ethics Commission</t>
  </si>
  <si>
    <t>Jobs-Economic Development Authority</t>
  </si>
  <si>
    <t>Workers Compensation Commission</t>
  </si>
  <si>
    <t>Patriots Point Authority</t>
  </si>
  <si>
    <t>Rural Infrastructure Authority</t>
  </si>
  <si>
    <t>SC State University Public Service Activities</t>
  </si>
  <si>
    <t>Sea Grant Consortium</t>
  </si>
  <si>
    <t>State Ports Authority</t>
  </si>
  <si>
    <t>State Aid to Subdivisions provides funding for counties and municipalities through various sections as shown in the table below. Please see the individual code sections and proviso references for more information.</t>
  </si>
  <si>
    <t>Pr. 113.9</t>
  </si>
  <si>
    <t>Functional Group</t>
  </si>
  <si>
    <t>Agency</t>
  </si>
  <si>
    <t>Item</t>
  </si>
  <si>
    <t>FY2000</t>
  </si>
  <si>
    <t>FY2001</t>
  </si>
  <si>
    <t>FY2002</t>
  </si>
  <si>
    <t>FY2004</t>
  </si>
  <si>
    <t>FY2005</t>
  </si>
  <si>
    <t>FY2006</t>
  </si>
  <si>
    <t>FY2007</t>
  </si>
  <si>
    <t>FY2008</t>
  </si>
  <si>
    <t>FY2012</t>
  </si>
  <si>
    <t>FY2013</t>
  </si>
  <si>
    <t>FY2014</t>
  </si>
  <si>
    <t>FY2015</t>
  </si>
  <si>
    <t>FY2016</t>
  </si>
  <si>
    <t>FY2017</t>
  </si>
  <si>
    <t>FY2018</t>
  </si>
  <si>
    <t>FY2019</t>
  </si>
  <si>
    <t>FY2020</t>
  </si>
  <si>
    <t>FY2021</t>
  </si>
  <si>
    <t>FY2022</t>
  </si>
  <si>
    <t>FY2023</t>
  </si>
  <si>
    <t>FY2024</t>
  </si>
  <si>
    <t>Grand Total</t>
  </si>
  <si>
    <t>Homestead Exemption</t>
  </si>
  <si>
    <t>Aid to Counties - Auditors</t>
  </si>
  <si>
    <t>Aid to Counties - Clerks of Court</t>
  </si>
  <si>
    <t>Aid to Counties - Coroners</t>
  </si>
  <si>
    <t>Aid to Counties - Probate Judges</t>
  </si>
  <si>
    <t>Aid to Counties - Register of Deeds</t>
  </si>
  <si>
    <t>Aid to Counties - Sheriffs</t>
  </si>
  <si>
    <t>Aid to Counties - Treasurers</t>
  </si>
  <si>
    <t>Aid to Planning District</t>
  </si>
  <si>
    <t>AmeriCorps</t>
  </si>
  <si>
    <t>Calhoun County - Beautification</t>
  </si>
  <si>
    <t>Calhoun County - John Ford Community Center</t>
  </si>
  <si>
    <t>Charleston Animal Society</t>
  </si>
  <si>
    <t>City of Darlington</t>
  </si>
  <si>
    <t>City of Florence - Economic Development</t>
  </si>
  <si>
    <t>City of Georgetown</t>
  </si>
  <si>
    <t>City of Goose Creek</t>
  </si>
  <si>
    <t>City of Goose Creek - Amphitheater Construction</t>
  </si>
  <si>
    <t>City of Goose Creek - Crosswalks</t>
  </si>
  <si>
    <t>City of Marion</t>
  </si>
  <si>
    <t>City of Mullins</t>
  </si>
  <si>
    <t>City of Pickens</t>
  </si>
  <si>
    <t>CORESC</t>
  </si>
  <si>
    <t>Council of Governments Supplement Increase</t>
  </si>
  <si>
    <t>Cyber Security/Base Camp Equipment and Staff Training</t>
  </si>
  <si>
    <t>Dianne's Call</t>
  </si>
  <si>
    <t>Digital Access</t>
  </si>
  <si>
    <t>Dorchester Paws Facility Upgrades</t>
  </si>
  <si>
    <t>Greater Waverly Foundation</t>
  </si>
  <si>
    <t>Green Pond Resource Center Equipment Purchase</t>
  </si>
  <si>
    <t>Juveniles Upholding Morals and Principles of Society</t>
  </si>
  <si>
    <t>Lee County - Community Wellness Center</t>
  </si>
  <si>
    <t>Local Government Fund</t>
  </si>
  <si>
    <t>Mayson Crossroad Community Center Upgrades</t>
  </si>
  <si>
    <t>Mill Town Theater</t>
  </si>
  <si>
    <t>North Charleston SC Youth</t>
  </si>
  <si>
    <t>Pineville Antioch Multi-purpose Building</t>
  </si>
  <si>
    <t>Project Street Outreach</t>
  </si>
  <si>
    <t>Salem Community Center Renovations</t>
  </si>
  <si>
    <t>Sheldon Township Project</t>
  </si>
  <si>
    <t>St. Lawrence Community Center Upgrades</t>
  </si>
  <si>
    <t>St. Matthews Railroad Beautification - Calhoun County</t>
  </si>
  <si>
    <t>St. Stephen Town Hall</t>
  </si>
  <si>
    <t>Town of Aynor - Park Improvements</t>
  </si>
  <si>
    <t>Town of Blythewood</t>
  </si>
  <si>
    <t>Town of Brunson</t>
  </si>
  <si>
    <t>Town of Dacusville - Dacusville Pavilion</t>
  </si>
  <si>
    <t>Town of Furman</t>
  </si>
  <si>
    <t>Town of Gifford</t>
  </si>
  <si>
    <t>Town of Jenkinsville - Town Hall Resource Center</t>
  </si>
  <si>
    <t>Town of Latta - Revitalization Commission</t>
  </si>
  <si>
    <t>Town of Liberty</t>
  </si>
  <si>
    <t>Town of Pendleton</t>
  </si>
  <si>
    <t>Town of Timmonsville</t>
  </si>
  <si>
    <t>Town of Winnsboro - Main Street Revitalization</t>
  </si>
  <si>
    <t>Town Resource Center</t>
  </si>
  <si>
    <t>Tri-City Community Center</t>
  </si>
  <si>
    <t>Tri-City Visionaries</t>
  </si>
  <si>
    <t>Trinity Education Community and Conference Center</t>
  </si>
  <si>
    <t>Upstate Family Resource Center</t>
  </si>
  <si>
    <t>Wadmalaw Island Community Center</t>
  </si>
  <si>
    <t>West Main Street Strategic Growth Corridor</t>
  </si>
  <si>
    <t>Personal Property Tax Relief - Automobiles</t>
  </si>
  <si>
    <t>TRTF</t>
  </si>
  <si>
    <t>Debt Service Payments above minimum payments</t>
  </si>
  <si>
    <t>Bathroom Renovations for ADA Compliance</t>
  </si>
  <si>
    <t>Rehabilitation</t>
  </si>
  <si>
    <t>Administration and Personal Service</t>
  </si>
  <si>
    <t>Technology Infrastructure Upgrades</t>
  </si>
  <si>
    <t>Technology/Software Maintenance</t>
  </si>
  <si>
    <t>Act 301 Behavioral Health Services</t>
  </si>
  <si>
    <t>Aid to Entities - Alcohol Enforcement Teams</t>
  </si>
  <si>
    <t>Aiken Center Renovation</t>
  </si>
  <si>
    <t>ALPHA Center (Chesterfield 301)</t>
  </si>
  <si>
    <t>Circle Park - Florence County - Alcohol and Drug Abuse</t>
  </si>
  <si>
    <t>Clarendon Behavioral Health Services</t>
  </si>
  <si>
    <t>Community Wellness Outreach Opioid Addiction Program</t>
  </si>
  <si>
    <t>Infrastructure Improvement/Substance Abuse Provider System</t>
  </si>
  <si>
    <t>Keystone - Alcohol and Drug Abuse - Capital Improvement - Rock Hill</t>
  </si>
  <si>
    <t>Local Center Staff Retention and Operations</t>
  </si>
  <si>
    <t>Opioid Response and Addiction Efforts</t>
  </si>
  <si>
    <t>Palmetto Foundation for Prevention and Recovery</t>
  </si>
  <si>
    <t>Phoenix Center</t>
  </si>
  <si>
    <t>Rubicon Drug and Alcohol Center - Hartsville</t>
  </si>
  <si>
    <t>SC Center for Excellence in Addiction</t>
  </si>
  <si>
    <t>Statewide Fentanyl Awareness Campaign</t>
  </si>
  <si>
    <t>The Courage Center - Substance Abuse Recovery</t>
  </si>
  <si>
    <t>Trinity Behavioral Care Building Replacement</t>
  </si>
  <si>
    <t>Trinity Behavioral Care Marlboro County Facility</t>
  </si>
  <si>
    <t>Trinity Health Behavioral Care Dillon County Facility</t>
  </si>
  <si>
    <t>Westview Behavioral Health Services Renovations and Increased Security</t>
  </si>
  <si>
    <t>Wisdom in Living Life Ministry</t>
  </si>
  <si>
    <t>Administration and Investigations Unit Development</t>
  </si>
  <si>
    <t>Agency Workstations</t>
  </si>
  <si>
    <t>Children's Advocacy Centers</t>
  </si>
  <si>
    <t>Dickerson Children's Advocacy Center</t>
  </si>
  <si>
    <t>Every 1 Voice Matters - Annual Christmas and Coat Drive</t>
  </si>
  <si>
    <t>Foster Care Review Board Advocacy Upgrade</t>
  </si>
  <si>
    <t>Lowcountry Orphan Relief Midlands Expansion</t>
  </si>
  <si>
    <t>SC Network of Children's Advocacy Centers</t>
  </si>
  <si>
    <t>ALS Association - ALS Care Services</t>
  </si>
  <si>
    <t>Annualization for FMAP State Increase</t>
  </si>
  <si>
    <t>Autism Services</t>
  </si>
  <si>
    <t>Barbara Stone Foundation</t>
  </si>
  <si>
    <t>Best Buddies</t>
  </si>
  <si>
    <t>Camp Cole</t>
  </si>
  <si>
    <t>Camp Spearhead</t>
  </si>
  <si>
    <t>Charles Lea Center</t>
  </si>
  <si>
    <t>Coastal Regional Center Electrical Grid</t>
  </si>
  <si>
    <t>Community Based Services</t>
  </si>
  <si>
    <t>Community Housing Pilot Program for Aging Consumers</t>
  </si>
  <si>
    <t>Crisis Prevention</t>
  </si>
  <si>
    <t>Greenwood Genetic Center - Carroll Campbell Project</t>
  </si>
  <si>
    <t>Lander University Therapeutic Equestrian Center</t>
  </si>
  <si>
    <t>Osprey Village</t>
  </si>
  <si>
    <t>Pervasive Development Disorder Waiver - Annualization and Expansion Statewide</t>
  </si>
  <si>
    <t>Pervasive Developmental Disorder Pilot Project</t>
  </si>
  <si>
    <t>Residential Waiting List</t>
  </si>
  <si>
    <t>Savannah's Playground</t>
  </si>
  <si>
    <t>SC Center for the Treatment of Genetic Diseases (SC Genomic Medicine Initiative at GGC)</t>
  </si>
  <si>
    <t>South Carolina Genomic Medicine Initiative at Greenwood Genetic Center</t>
  </si>
  <si>
    <t>Special Needs Park - Savannah's Playground - Myrtle Beach</t>
  </si>
  <si>
    <t>Special Olympics South Carolina</t>
  </si>
  <si>
    <t>St. Francis Center at St. Helena</t>
  </si>
  <si>
    <t>The Therapy Place</t>
  </si>
  <si>
    <t>Town of Moncks Corner - Inclusive Playground</t>
  </si>
  <si>
    <t>Transit Support</t>
  </si>
  <si>
    <t>Union County Greenhouse Repair</t>
  </si>
  <si>
    <t>Unite Us IT Implementation</t>
  </si>
  <si>
    <t>Unumb Center for Neurodevelopment</t>
  </si>
  <si>
    <t>Youth Intensive Residential Habilitation Homes</t>
  </si>
  <si>
    <t>Abandoned Barge Removal</t>
  </si>
  <si>
    <t>Abbeville County EMS Equipment</t>
  </si>
  <si>
    <t>AIDS Drug Assistance Program (ADAP) and Prevention</t>
  </si>
  <si>
    <t>Air Quality Improvements</t>
  </si>
  <si>
    <t>Aynor Stormwater Project</t>
  </si>
  <si>
    <t>BabyNet</t>
  </si>
  <si>
    <t>Batesburg-Leesville Water and Sewer</t>
  </si>
  <si>
    <t>Beach Outfall Pipe Removal</t>
  </si>
  <si>
    <t>Beach Renourishment</t>
  </si>
  <si>
    <t>Beach Renourishment Trust Fund</t>
  </si>
  <si>
    <t>Beach Restoration</t>
  </si>
  <si>
    <t>Best Chance Network and Colon Cancer Prevention Network</t>
  </si>
  <si>
    <t>Bleeding Disorders - Premium Assistance Program</t>
  </si>
  <si>
    <t>Brookland Baptist - Fifth Quarter Café</t>
  </si>
  <si>
    <t>Camp Cherokee - Sewer Line</t>
  </si>
  <si>
    <t>Cancer Screenings</t>
  </si>
  <si>
    <t>Catawba Wateree Water Supply Master Plan</t>
  </si>
  <si>
    <t>Cherry Grove Inlet Dredging</t>
  </si>
  <si>
    <t>Chester Wastewater Connection to Rock Hill</t>
  </si>
  <si>
    <t>City of Cayce - Chemical Fire Rehabilitation</t>
  </si>
  <si>
    <t>City of Charleston - Dupont Wappoo Drainage</t>
  </si>
  <si>
    <t>City of Charleston - Windermere Drainage and Outfall</t>
  </si>
  <si>
    <t>City of Isle of Palms Drainage Improvements</t>
  </si>
  <si>
    <t>City of Laurens - Asbestos Abatement</t>
  </si>
  <si>
    <t>City of North Charleston - Environmental Cleanup</t>
  </si>
  <si>
    <t>City of Sumter - Utility Improvements</t>
  </si>
  <si>
    <t>Clarendon County Abandonment of Wells</t>
  </si>
  <si>
    <t>Colleton County - Solid Waste recycling Center</t>
  </si>
  <si>
    <t>Colorectal Cancer Prevention Network</t>
  </si>
  <si>
    <t>Competitive Grants</t>
  </si>
  <si>
    <t>Comprehensive Youth Tobacco Program and Cessation</t>
  </si>
  <si>
    <t>Conestee Dam Emergency Mitigation</t>
  </si>
  <si>
    <t>Dam Safety Emergency Fund</t>
  </si>
  <si>
    <t>Darlington County Humane Society - Education and Adoption Center</t>
  </si>
  <si>
    <t>Darlington Lift Stations/Sewer Project</t>
  </si>
  <si>
    <t>Darlington Waste Water Plant</t>
  </si>
  <si>
    <t>Data Center/Infrastructure</t>
  </si>
  <si>
    <t>Donate Life SC - Organ Donor Registry</t>
  </si>
  <si>
    <t>Dorchester Paws Summerville</t>
  </si>
  <si>
    <t>Electronic Medical Records</t>
  </si>
  <si>
    <t>EMS Association Recruitment and Retention</t>
  </si>
  <si>
    <t>EMS Closet</t>
  </si>
  <si>
    <t>ePermitting Project Completion</t>
  </si>
  <si>
    <t>Florence Crittenton Programs</t>
  </si>
  <si>
    <t>Food Service Inspections and Dairy Product Testing</t>
  </si>
  <si>
    <t>Georgetown County - Georgetown Port Property Upgrades</t>
  </si>
  <si>
    <t>Georgetown County - Murrells Inlet Dredging</t>
  </si>
  <si>
    <t>Greenwood Sewer Extension Line</t>
  </si>
  <si>
    <t>Harleyville Sewer Projects</t>
  </si>
  <si>
    <t>Hazardous Waste Contingency Fund</t>
  </si>
  <si>
    <t>Health Department Facility Repairs Annualization</t>
  </si>
  <si>
    <t>Hemingway Health Complex</t>
  </si>
  <si>
    <t>Hemophilia Patient Services - Premium Assistance Program</t>
  </si>
  <si>
    <t>Heritage Community Services</t>
  </si>
  <si>
    <t>HIV Prevention - Project Faith</t>
  </si>
  <si>
    <t>Horry County Health Department</t>
  </si>
  <si>
    <t>I-85 Water and Sewer Infrastructure</t>
  </si>
  <si>
    <t>Impact Fees for Water/Sewer Construction</t>
  </si>
  <si>
    <t>Improve Water Quality</t>
  </si>
  <si>
    <t>Infant Mortality Reduction</t>
  </si>
  <si>
    <t>Infectious Disease Prevention - Tuberculosis and Sexually Transmitted Diseases</t>
  </si>
  <si>
    <t>Interstate Cooperation Monitoring Pgm</t>
  </si>
  <si>
    <t>James Island Watershed Restoration - Pollution Mitigation</t>
  </si>
  <si>
    <t>James R. Clark Memorial Sickle Cell Foundation</t>
  </si>
  <si>
    <t>Kidney Disease Early Evaluation and Risk Assessment Education</t>
  </si>
  <si>
    <t>Kind Keeper Animal Rescue - Diagnostic Equipment</t>
  </si>
  <si>
    <t>Lake Caldwell Dam Remediation</t>
  </si>
  <si>
    <t>Lakelands Rural Health Network - Electronic Records</t>
  </si>
  <si>
    <t>Men Against Domestic Violence USA (MAD USA)</t>
  </si>
  <si>
    <t>Midlands Community Health Center</t>
  </si>
  <si>
    <t>Murrells Inlet Channel Clearing</t>
  </si>
  <si>
    <t>Myrtle Beach Ocean Outfall</t>
  </si>
  <si>
    <t>Myrtle Beach Study and Engineering Plan for Water Quality</t>
  </si>
  <si>
    <t>National Historic Register Site - Randolph Cemetery</t>
  </si>
  <si>
    <t>New Morning Foundation</t>
  </si>
  <si>
    <t>Newborn Screening - Act 55 of 2019 and Spinal Muscular Atrophy</t>
  </si>
  <si>
    <t>North Myrtle Beach Ocean Outfall</t>
  </si>
  <si>
    <t>Nurse Family Partnership</t>
  </si>
  <si>
    <t>Nursing Program Expansion and Retention</t>
  </si>
  <si>
    <t>Ocean Water Quality Outfall Initiative</t>
  </si>
  <si>
    <t>Oconee Hospital/EMS Center</t>
  </si>
  <si>
    <t>OCRM Waterway Hazard Removal</t>
  </si>
  <si>
    <t>Onsite Water Systems</t>
  </si>
  <si>
    <t>Orangeburg - DPU Water Study</t>
  </si>
  <si>
    <t>Organ Donor Registry</t>
  </si>
  <si>
    <t>Outreach Program for Continued Testing of TB Victims</t>
  </si>
  <si>
    <t>Pandemic Influenza - Federal Purchasing Program TamiFlu</t>
  </si>
  <si>
    <t>PFAS Remediation</t>
  </si>
  <si>
    <t>Pinewood Site Leachate Recovery</t>
  </si>
  <si>
    <t>Pregnancy Center and Clinic of the Low Country</t>
  </si>
  <si>
    <t>Prevention of Diabetes and Other Chronic Disease Disparities</t>
  </si>
  <si>
    <t>Public Swimming Pool - ADA Compliance - Walhalla</t>
  </si>
  <si>
    <t>Real MAD - Real Men Against Domestic Violence</t>
  </si>
  <si>
    <t>Reedy River Restoration Project</t>
  </si>
  <si>
    <t>Richland County - Indoor Aquatic and Community Center</t>
  </si>
  <si>
    <t>Ridgeway Water Tower Maintenance</t>
  </si>
  <si>
    <t>SC Biotechnology Incubation Program - Expansion</t>
  </si>
  <si>
    <t>SC Birth Defects Program</t>
  </si>
  <si>
    <t>SC Cervical Cancer Awareness Initiative</t>
  </si>
  <si>
    <t>SC Coalition Against Domestic Violence and Sexual Assault (SCCADVASA)</t>
  </si>
  <si>
    <t>SCBio</t>
  </si>
  <si>
    <t>Seahaven Home for Youth</t>
  </si>
  <si>
    <t>Smoking Prevention and Cessation</t>
  </si>
  <si>
    <t>Socastee Flooding Prevention</t>
  </si>
  <si>
    <t>Startex-Jackson-Welford-Duncan Water District</t>
  </si>
  <si>
    <t>State Beachfront Management Plan</t>
  </si>
  <si>
    <t>Stormwater Facilities Improvement City of Rock Hill</t>
  </si>
  <si>
    <t>Stroke System of Care Act of 2011</t>
  </si>
  <si>
    <t>Sumter County Utility System Upgrades</t>
  </si>
  <si>
    <t>SUPERB Fund</t>
  </si>
  <si>
    <t>The Hive Community Circle</t>
  </si>
  <si>
    <t>Town of Eastover - Infrastructure Upgrades</t>
  </si>
  <si>
    <t>Town of Great Falls - Sewer Extension to Montrose Development</t>
  </si>
  <si>
    <t>Town of Honea Path - Chiquola Mills Site Remediation</t>
  </si>
  <si>
    <t>Town of Pawleys Island - Sea Level Rise Adaptation Plan</t>
  </si>
  <si>
    <t>Town of Sharon - Town Upgrades</t>
  </si>
  <si>
    <t>Town of South Congaree - Water and Sewer</t>
  </si>
  <si>
    <t>Trauma Center Fund</t>
  </si>
  <si>
    <t>Tri-County Regional Biological Science Center - Forensic DNA Biological Lab</t>
  </si>
  <si>
    <t>Uncontrolled Hazardous Waste Sites Contingency Fund</t>
  </si>
  <si>
    <t>Vaccine Purchases for the Underinsured</t>
  </si>
  <si>
    <t>Vaccine Purchases for Underinsured Children and Adolescents</t>
  </si>
  <si>
    <t>Wachesaw Outfall Project</t>
  </si>
  <si>
    <t>Water Quality</t>
  </si>
  <si>
    <t>Water Quality Infrastructure</t>
  </si>
  <si>
    <t>Water Quality Testing</t>
  </si>
  <si>
    <t>Wateree Community Action Committee</t>
  </si>
  <si>
    <t>Windemere Basin Study and Outfall Maintenance</t>
  </si>
  <si>
    <t>York County - Elevated Storage Tank</t>
  </si>
  <si>
    <t>York County - Fishing Creek Waste Water Treatment Plant Upgrades</t>
  </si>
  <si>
    <t>York County - York Upper and Lower Reservoir Dam Remediation</t>
  </si>
  <si>
    <t>York County Water Line Replacement</t>
  </si>
  <si>
    <t>York Water Filtration Plant Environmental Remediation</t>
  </si>
  <si>
    <t>A Child's Haven</t>
  </si>
  <si>
    <t>Abbeville County DSS/DHHS</t>
  </si>
  <si>
    <t>ALPHA Behavioral Health Center</t>
  </si>
  <si>
    <t>Alzheimer's Disease Research Center Designation</t>
  </si>
  <si>
    <t>Antioch Senior Center</t>
  </si>
  <si>
    <t>Association for the Blind and Visually Impaired SC</t>
  </si>
  <si>
    <t>Barksdale Foundation Sickle Cell Unit</t>
  </si>
  <si>
    <t>Beaufort Jasper Hampton Comprehensive Health Services</t>
  </si>
  <si>
    <t>Behavioral Health Capacity</t>
  </si>
  <si>
    <t>Beyond BASIC Lifeskills - Intellectual Disability Assistance</t>
  </si>
  <si>
    <t>Bluffton-Jasper County Volunteers in Medicine</t>
  </si>
  <si>
    <t>Brain Injury Association</t>
  </si>
  <si>
    <t>Bridge Over Foundation - Project Bridge</t>
  </si>
  <si>
    <t>Building Better Communities - College Place Healthy Living Project</t>
  </si>
  <si>
    <t>Building Better Communities Ambassador Program</t>
  </si>
  <si>
    <t>Camp Happy Days</t>
  </si>
  <si>
    <t>Camp Kemo</t>
  </si>
  <si>
    <t>Center for Educational Equity</t>
  </si>
  <si>
    <t>Cervical Cancer Awareness</t>
  </si>
  <si>
    <t>Children's Place Incorporated/Multi-County Therapeutic Child Care Infrastructure</t>
  </si>
  <si>
    <t>Chronic Kidney Disease Initiative</t>
  </si>
  <si>
    <t>Closing the Gap in Healthcare</t>
  </si>
  <si>
    <t>Commun-I-Care Pharmaceuticals</t>
  </si>
  <si>
    <t>Community Health Worker Pilot Program</t>
  </si>
  <si>
    <t>Community Health Workers Association</t>
  </si>
  <si>
    <t>Community Medicine Foundation</t>
  </si>
  <si>
    <t>Community Medicine Foundation - Sickle Cell Program</t>
  </si>
  <si>
    <t>Community Wellness Group</t>
  </si>
  <si>
    <t>Connie Maxwell Children's Ministry - Children's Healing Center</t>
  </si>
  <si>
    <t>CR Neal Dream Center</t>
  </si>
  <si>
    <t>Digital Literacy Project</t>
  </si>
  <si>
    <t>Emergency Medical Transportation Services Rate Increase</t>
  </si>
  <si>
    <t>Emma Wright Fuller Foundation (Fuller Normal Institute)</t>
  </si>
  <si>
    <t>Falcon Children's Home Turbeville</t>
  </si>
  <si>
    <t>Federally Qualified Community Health Centers</t>
  </si>
  <si>
    <t>First Impressions of SC Health Initiative</t>
  </si>
  <si>
    <t>FoodShare SC</t>
  </si>
  <si>
    <t>Foothills Information Network</t>
  </si>
  <si>
    <t>Forrester Behavioral Health</t>
  </si>
  <si>
    <t>Fresh Start Transitional Project</t>
  </si>
  <si>
    <t>Friends of Fisher House Columbia</t>
  </si>
  <si>
    <t>FY 2000-01 Community Long-Term Care Waiting List - 500 Slots</t>
  </si>
  <si>
    <t>Genesis Health Care, Inc.</t>
  </si>
  <si>
    <t>Health Care Information and Referral Network</t>
  </si>
  <si>
    <t>Healthcare Compliance Programs</t>
  </si>
  <si>
    <t>Helping Hands</t>
  </si>
  <si>
    <t>Hope Center</t>
  </si>
  <si>
    <t>HopeHealth Community Health - The Men's Center</t>
  </si>
  <si>
    <t>Hospital-Based Health Clinics</t>
  </si>
  <si>
    <t>In-Home Health Care Systems</t>
  </si>
  <si>
    <t>In-Home Nursing Rate Increase</t>
  </si>
  <si>
    <t>International Classification of Diseases (ICD-10)</t>
  </si>
  <si>
    <t>Iron Wolf Recovery Fitness</t>
  </si>
  <si>
    <t>Kershaw Health District - Health and Recreation Plan</t>
  </si>
  <si>
    <t>Latch Key Incorporated</t>
  </si>
  <si>
    <t>Lisa School House Rocks</t>
  </si>
  <si>
    <t>Louvenic D. Barksdale Sickle Cell Foundation - Project Hope</t>
  </si>
  <si>
    <t>Marion County Long Term Recovery Group</t>
  </si>
  <si>
    <t>Marion County Long Term Recovery Group Home Repairs</t>
  </si>
  <si>
    <t>MedEx Academy</t>
  </si>
  <si>
    <t>Medicaid</t>
  </si>
  <si>
    <t>Medicaid Eligibility System Replacement</t>
  </si>
  <si>
    <t>Medicaid Issues</t>
  </si>
  <si>
    <t>Medicaid Maintenance of Effort</t>
  </si>
  <si>
    <t>Medicaid Management Information System</t>
  </si>
  <si>
    <t>Medical Contracts</t>
  </si>
  <si>
    <t>Medical Ministries Inc.</t>
  </si>
  <si>
    <t>Mobile Medical Units</t>
  </si>
  <si>
    <t>Moncks Corner Mental Health Gym</t>
  </si>
  <si>
    <t>New Capernaum Life Services</t>
  </si>
  <si>
    <t>Nicholtown Child and Family Collaborative</t>
  </si>
  <si>
    <t>Nursing Homes - Rate Increase</t>
  </si>
  <si>
    <t>Outpatient Hospital Rates</t>
  </si>
  <si>
    <t>Outstanding Youth Awards</t>
  </si>
  <si>
    <t>Palmetto Center For Policy Alternatives - SC Cervical Cancer Prevention Initiative</t>
  </si>
  <si>
    <t>Palmetto Foundation for Prevention and Recovery - Youth Intervention Program</t>
  </si>
  <si>
    <t>Palmetto Men's Center - HopeHealth</t>
  </si>
  <si>
    <t>Palmetto Senior Care</t>
  </si>
  <si>
    <t>Pathways Community Center Fire Suppression</t>
  </si>
  <si>
    <t>Pee Dee Healthy Start Program Support</t>
  </si>
  <si>
    <t>Phillis Wheatley Center</t>
  </si>
  <si>
    <t>Physician Reimbursements</t>
  </si>
  <si>
    <t>Pleasant Valley Connection</t>
  </si>
  <si>
    <t>Pregnancy Crisis Centers</t>
  </si>
  <si>
    <t>Prevention Partnership Grants</t>
  </si>
  <si>
    <t>Project Hope Foundation</t>
  </si>
  <si>
    <t>Project NOLA</t>
  </si>
  <si>
    <t>Psychiatric Residency Program</t>
  </si>
  <si>
    <t>Reedy Fork Center</t>
  </si>
  <si>
    <t>Reedy Fork Development Center Technology</t>
  </si>
  <si>
    <t>Reimbursements Shortage to Rural Health Clinics</t>
  </si>
  <si>
    <t>Restoration of AWP Change from 13% to 10%</t>
  </si>
  <si>
    <t>Resurrection Homeless Shelter</t>
  </si>
  <si>
    <t>Ronald McDonald House - Charleston</t>
  </si>
  <si>
    <t>Rural Health Initiative</t>
  </si>
  <si>
    <t>Rural Health Network Revitalization</t>
  </si>
  <si>
    <t>Rural Hospital Grants</t>
  </si>
  <si>
    <t>Rural Hospital Transformation Plan</t>
  </si>
  <si>
    <t>Safety Blitz Foundation Child ID Program</t>
  </si>
  <si>
    <t>Samaritan House Homeless Shelter</t>
  </si>
  <si>
    <t>SC Cancer Alliance</t>
  </si>
  <si>
    <t>SC Health Information Network (Palmetto Project)</t>
  </si>
  <si>
    <t>Shoreline Behavioral Health</t>
  </si>
  <si>
    <t>Sight Savers America - Vision Screenings</t>
  </si>
  <si>
    <t>Smith Medical Clinic</t>
  </si>
  <si>
    <t>South Carolina HIV Council "The Wright Wellness Center"</t>
  </si>
  <si>
    <t>St. Clare Maternity Home</t>
  </si>
  <si>
    <t>St. John Community Holistic Wellness Center</t>
  </si>
  <si>
    <t>Sumter Behavioral Health Services</t>
  </si>
  <si>
    <t>The Holistic Wellness Center</t>
  </si>
  <si>
    <t>The Medi Community Resource Center</t>
  </si>
  <si>
    <t>The Men's Center of the Pee Dee</t>
  </si>
  <si>
    <t>The Mitney Project</t>
  </si>
  <si>
    <t>Town of Eastover - Healthy Community Program</t>
  </si>
  <si>
    <t>United Way of the Midlands - Young Men United</t>
  </si>
  <si>
    <t>Upstate Circle of Friends</t>
  </si>
  <si>
    <t>Urban League of the Upstate - McClaren Institute for Health and Quality of Life</t>
  </si>
  <si>
    <t>Vital Aging of Williamsburg County</t>
  </si>
  <si>
    <t>Wiley Kennedy Foundation</t>
  </si>
  <si>
    <t>Wiley Kennedy Foundation - Thriving Communities</t>
  </si>
  <si>
    <t>Youth Psychiatric Residential Treatment Facility</t>
  </si>
  <si>
    <t>Department of Health and Social Services</t>
  </si>
  <si>
    <t>988 Suicide Crisis Hotline Greenville Call Center</t>
  </si>
  <si>
    <t>988 Suicide Crisis Hotline Secondary Call Center Infrastructure</t>
  </si>
  <si>
    <t>Alternative Transportation Program</t>
  </si>
  <si>
    <t>Anderson Mental Health Clinic Building</t>
  </si>
  <si>
    <t>Berkeley Community Mental Health Center - Mental Health for Incarcerated Individuals Pilot Program</t>
  </si>
  <si>
    <t>Bryan Renovation for Crisis Capacity</t>
  </si>
  <si>
    <t>Certification of State Match (VA Nursing Homes)</t>
  </si>
  <si>
    <t>Charleston Center Administration Addition</t>
  </si>
  <si>
    <t>Charleston/Dorchester Community Mental Health Center</t>
  </si>
  <si>
    <t>Circle Park Behavioral Health Services</t>
  </si>
  <si>
    <t>Coastal Empire Mental Health Center HVAC, Sprinklers, Fire Alarm, and Roof</t>
  </si>
  <si>
    <t>Columbia Area Mental Health Center Construction</t>
  </si>
  <si>
    <t>Columbia Area Mental Health Center Relocation</t>
  </si>
  <si>
    <t>Community Supportive Housing</t>
  </si>
  <si>
    <t>Contracted Community Beds</t>
  </si>
  <si>
    <t>Crafts Farrow Electrical Distribution System Renovation</t>
  </si>
  <si>
    <t>Crafts Farrow Renovation for Forensic Capacity</t>
  </si>
  <si>
    <t>Crisis Center of Marion, Florence, Darlington</t>
  </si>
  <si>
    <t>Crisis Stabilization</t>
  </si>
  <si>
    <t>Crisis Stabilization Unit Pilot – Midlands</t>
  </si>
  <si>
    <t>Detention Center Medication Fund</t>
  </si>
  <si>
    <t>Detention Center Telepsychiatry Team</t>
  </si>
  <si>
    <t>DMH Forensic Capacity</t>
  </si>
  <si>
    <t>Information Network Security Required Improvements</t>
  </si>
  <si>
    <t>Inpatient Electronic Medical Records</t>
  </si>
  <si>
    <t>Inpatient Services</t>
  </si>
  <si>
    <t>Ligature Resistant Fixture Replacement</t>
  </si>
  <si>
    <t>Mental Health Association Suicide Prevention Plan</t>
  </si>
  <si>
    <t>Mental Illness Recovery Center, Inc. (MIRCI)</t>
  </si>
  <si>
    <t>NAMI - Law Enforcement Mental Health Center</t>
  </si>
  <si>
    <t>Nurturing Center</t>
  </si>
  <si>
    <t>Pathways Community Center</t>
  </si>
  <si>
    <t>Patient Care Buildings Safety Renovations</t>
  </si>
  <si>
    <t>Pee Dee Mental Health Center</t>
  </si>
  <si>
    <t>Pickens County Behavioral Health Services</t>
  </si>
  <si>
    <t>Replacement of Patient Transportation Vehicles</t>
  </si>
  <si>
    <t>SC Infant Mental Health Association - Safe Baby Courts</t>
  </si>
  <si>
    <t>Sexually Violent Predator Treatment Program (SVPTP)</t>
  </si>
  <si>
    <t>State Veterans Nursing Homes</t>
  </si>
  <si>
    <t>State-Operated Intensive Group Home</t>
  </si>
  <si>
    <t>Veterans Nursing Homes - Colleton County</t>
  </si>
  <si>
    <t>Waccamaw Center for Mental Health</t>
  </si>
  <si>
    <t>Waccamaw Center for Mental Health - Youth in Transition Program</t>
  </si>
  <si>
    <t>Waccamaw Center HVAC, Sprinklers, Fire Alarm, and Roof</t>
  </si>
  <si>
    <t>Adoption Subsidy</t>
  </si>
  <si>
    <t>After School and Summer Reading Programs</t>
  </si>
  <si>
    <t>Allendale DSS Building</t>
  </si>
  <si>
    <t>Alternatives to Abortion Awareness Campaign</t>
  </si>
  <si>
    <t>Beyond BASIC Lifeskills - Facility Support</t>
  </si>
  <si>
    <t>Boys and Girls Clubs</t>
  </si>
  <si>
    <t>Callen Lacy Center</t>
  </si>
  <si>
    <t>Catholic Charities of SC - Getting Ahead Program</t>
  </si>
  <si>
    <t>Child Care Vouchers</t>
  </si>
  <si>
    <t>Child Support Enforcement</t>
  </si>
  <si>
    <t>Child Support Enforcement System</t>
  </si>
  <si>
    <t>Child Support Enforcement System - Penalties</t>
  </si>
  <si>
    <t>Child Support System Development</t>
  </si>
  <si>
    <t>Children in Crisis</t>
  </si>
  <si>
    <t>Children's Law Center</t>
  </si>
  <si>
    <t>County Phone System Upgrade</t>
  </si>
  <si>
    <t>Crosswell Home for Children</t>
  </si>
  <si>
    <t>Darkness to Light - Child Sexual Abuse Prevention</t>
  </si>
  <si>
    <t>Dillion Criterion Center</t>
  </si>
  <si>
    <t>Direct Services Staffing Initiative - Child Support</t>
  </si>
  <si>
    <t>Donaldson Revitalization Group Center - Homeless Adults Transition Services</t>
  </si>
  <si>
    <t>Edgefield County Children Helping Others</t>
  </si>
  <si>
    <t>Epworth Children's Home</t>
  </si>
  <si>
    <t>Family Justice Center - Horry County Program</t>
  </si>
  <si>
    <t>Family Service Center - Adoption Services</t>
  </si>
  <si>
    <t>Florence Crittenton Homes</t>
  </si>
  <si>
    <t>Foster Care Payments - Teen Homes</t>
  </si>
  <si>
    <t>Healthy Bucks</t>
  </si>
  <si>
    <t>Healthy Learners</t>
  </si>
  <si>
    <t>Heritage Pregnancy Prevention</t>
  </si>
  <si>
    <t>Information Security and Technology Infrastructure</t>
  </si>
  <si>
    <t>Infrastructure Integrity</t>
  </si>
  <si>
    <t>Infrastructure Integrity and Information Security</t>
  </si>
  <si>
    <t>Laurens County Bailey Municipal Center Upgrades</t>
  </si>
  <si>
    <t>Man 2 Man Fatherhood Initiative</t>
  </si>
  <si>
    <t>My Sister's House Domestic Violence Response Services</t>
  </si>
  <si>
    <t>Operating Expenses for Child and Adult Services</t>
  </si>
  <si>
    <t>Orangeburg County Domestic Violence Shelter</t>
  </si>
  <si>
    <t>Pendleton Place for Children</t>
  </si>
  <si>
    <t>Real Champions Pilot Project</t>
  </si>
  <si>
    <t>Rembert Area Community Coalition</t>
  </si>
  <si>
    <t>Richland County DSS</t>
  </si>
  <si>
    <t>SAFE For Families SC</t>
  </si>
  <si>
    <t>Sexual Assault Victim Sensitivity Training</t>
  </si>
  <si>
    <t>Spartanburg Children's Shelter</t>
  </si>
  <si>
    <t>Title IV-E Annualization</t>
  </si>
  <si>
    <t>United Center for Community Care - Greenwood County</t>
  </si>
  <si>
    <t>Weed and Seed Safe Haven</t>
  </si>
  <si>
    <t>Women In Unity</t>
  </si>
  <si>
    <t>American Rescue Plan State Match</t>
  </si>
  <si>
    <t>Antioch Baptist - Senior Citizen Center</t>
  </si>
  <si>
    <t>City of Mauldin - Ray W. Hopkins Senior Center</t>
  </si>
  <si>
    <t>Darlington Council on Aging</t>
  </si>
  <si>
    <t>Dorchester County - North Charleston Area Senior Center</t>
  </si>
  <si>
    <t>Fairfax Senior Citizen's Building</t>
  </si>
  <si>
    <t>Foothills Agricultural Resource and Marketing Center</t>
  </si>
  <si>
    <t>Friends of the Lowcountry Senior Center</t>
  </si>
  <si>
    <t>HUD Home Modification</t>
  </si>
  <si>
    <t>Lee County Council on Aging</t>
  </si>
  <si>
    <t>Lee County Council on Aging - Bishopville Senior Center Renovations</t>
  </si>
  <si>
    <t>Lourie Center - Facility Maintenance</t>
  </si>
  <si>
    <t>Murdaugh Center Project - Federal Match</t>
  </si>
  <si>
    <t>Oconee County Matching Funds for Senior Center</t>
  </si>
  <si>
    <t>Orangeburg Senior Center</t>
  </si>
  <si>
    <t>Senior Citizens Association - Leatherman Senior Center Expansion</t>
  </si>
  <si>
    <t>Sumter YMCA - Senior Center</t>
  </si>
  <si>
    <t>Beaufort-Jasper Regional Housing Trust Fund</t>
  </si>
  <si>
    <t>Hilton Head Regional Habitat for Humanity</t>
  </si>
  <si>
    <t>Marion-Dillon Habitat for Humanity</t>
  </si>
  <si>
    <t>N.O.W.W. Empowerment</t>
  </si>
  <si>
    <t>Statewide Housing Needs Assessment - Darla Moore School of Business</t>
  </si>
  <si>
    <t>Step by Step Hope Project - Supportive Housing</t>
  </si>
  <si>
    <t>Cisco Switches Replacement</t>
  </si>
  <si>
    <t>Community Relations Councils</t>
  </si>
  <si>
    <t>Computerized Affirmative Action Management System (CAAMS)</t>
  </si>
  <si>
    <t>Legal - Personal Service and Other Operating</t>
  </si>
  <si>
    <t>Mediation</t>
  </si>
  <si>
    <t>Public Information IT</t>
  </si>
  <si>
    <t>SC Pregnancy Accommodations Act Training - A.244 of 2018</t>
  </si>
  <si>
    <t>Security Cameras</t>
  </si>
  <si>
    <t>ADA Compliant Vehicle Replacement</t>
  </si>
  <si>
    <t>Basic Services - Case Services</t>
  </si>
  <si>
    <t>Berkeley-Dorchester VR Center Re-roofing</t>
  </si>
  <si>
    <t>Conway VR Center Re-roofing</t>
  </si>
  <si>
    <t>Information Technology/Security - Computer Purchases</t>
  </si>
  <si>
    <t>IT Technology/Security - Computer Purchases</t>
  </si>
  <si>
    <t>Marlboro VR Center Paving</t>
  </si>
  <si>
    <t>Restoration of Vocational Rehabilitation Program - State Matching Funds</t>
  </si>
  <si>
    <t>Rock Hill VR Center Re-roofing</t>
  </si>
  <si>
    <t>Technology Infrastructure</t>
  </si>
  <si>
    <t>VR Center Capital Improvements - State Match</t>
  </si>
  <si>
    <t>MRR Parity</t>
  </si>
  <si>
    <t>Office of Healthcare Workforce and Analysis Planning</t>
  </si>
  <si>
    <t>Call Me MISTER Initiative</t>
  </si>
  <si>
    <t>Center for Research of Wireless Communication</t>
  </si>
  <si>
    <t>College of Veterinary Medicine</t>
  </si>
  <si>
    <t>Engineering Research Centers</t>
  </si>
  <si>
    <t>Higher Ed Efficiency, Effectiveness and Accountability Review</t>
  </si>
  <si>
    <t>International Center for Auto Research</t>
  </si>
  <si>
    <t>LightRail</t>
  </si>
  <si>
    <t>Main Campus Electrical Infrastructure Maintenance and Improvements</t>
  </si>
  <si>
    <t>Maintenance, Renovation, and Replacement</t>
  </si>
  <si>
    <t>Municipal Services</t>
  </si>
  <si>
    <t>Outdoor Lab Facilities</t>
  </si>
  <si>
    <t>Student Career Opportunity Program</t>
  </si>
  <si>
    <t>Art Department - Specialized Accreditation</t>
  </si>
  <si>
    <t>Atlantic Center - Marine Science Program</t>
  </si>
  <si>
    <t>Atmospheric and Soil Moisture Weather Stations</t>
  </si>
  <si>
    <t>Parity Funding</t>
  </si>
  <si>
    <t>Science Building Support</t>
  </si>
  <si>
    <t>Science Center Complex</t>
  </si>
  <si>
    <t>Stadium Expansion Engineering</t>
  </si>
  <si>
    <t>Academic Endowment Incentive</t>
  </si>
  <si>
    <t>Access and Equity</t>
  </si>
  <si>
    <t>American College of the Building Arts</t>
  </si>
  <si>
    <t>AmeriCorps Grant - State Match</t>
  </si>
  <si>
    <t>Child Abuse Medical Response Program</t>
  </si>
  <si>
    <t>College and University Technology Initiative</t>
  </si>
  <si>
    <t>Competitive Research Grants</t>
  </si>
  <si>
    <t>Data Migration</t>
  </si>
  <si>
    <t>Enhance Agency Technology</t>
  </si>
  <si>
    <t>Ensuring Access to and Incr. Enrollment in Higher Ed GEAR-UP</t>
  </si>
  <si>
    <t>EPSCOR</t>
  </si>
  <si>
    <t>GEAR-UP</t>
  </si>
  <si>
    <t>Greenville Technical College</t>
  </si>
  <si>
    <t>Greenwood Promise Scholarship Program</t>
  </si>
  <si>
    <t>HEAP Higher Education Awareness Program</t>
  </si>
  <si>
    <t>Leadership Conference</t>
  </si>
  <si>
    <t>LIFE Scholarships</t>
  </si>
  <si>
    <t>Lowcountry Graduate Center</t>
  </si>
  <si>
    <t>National Guard Scholarship Program</t>
  </si>
  <si>
    <t>Need-Based Grants</t>
  </si>
  <si>
    <t>Palmetto Fellows Scholarship</t>
  </si>
  <si>
    <t>Performance Improvement Pool Allocation</t>
  </si>
  <si>
    <t>Savannah River National Lab - Battelle Alliance</t>
  </si>
  <si>
    <t>SC Community Enterprise Center</t>
  </si>
  <si>
    <t>SC Manufacturing Extension Partnership</t>
  </si>
  <si>
    <t>SREB Dues</t>
  </si>
  <si>
    <t>Statewide Electronic Library</t>
  </si>
  <si>
    <t>Task Force on Higher Education-Study Committee</t>
  </si>
  <si>
    <t>University Center of Greenville</t>
  </si>
  <si>
    <t>Business/Education School Building</t>
  </si>
  <si>
    <t>Center for the Child - Construction</t>
  </si>
  <si>
    <t>Center for the Performing Arts</t>
  </si>
  <si>
    <t>Environmental Science and Forestry Building</t>
  </si>
  <si>
    <t>Founders Hall Renovation</t>
  </si>
  <si>
    <t>Honors College</t>
  </si>
  <si>
    <t>I-95 Corridor Study</t>
  </si>
  <si>
    <t>Medical and Health Education Classroom Complex</t>
  </si>
  <si>
    <t>Physician Assistant Degree Program</t>
  </si>
  <si>
    <t>School of Education/School of Business Building</t>
  </si>
  <si>
    <t>Site Development - Medical Education Collaborative w/ MUSC and USC</t>
  </si>
  <si>
    <t>Student Legislature</t>
  </si>
  <si>
    <t>Tuition Grants</t>
  </si>
  <si>
    <t>Academic Initiative</t>
  </si>
  <si>
    <t>Energy Management</t>
  </si>
  <si>
    <t>Greenwood-Lander Performing Arts Outreach Program</t>
  </si>
  <si>
    <t>Nursing and STEM Equipment</t>
  </si>
  <si>
    <t>Nursing Building</t>
  </si>
  <si>
    <t>Charleston Breast Center - Equipment</t>
  </si>
  <si>
    <t>College of Dental Medicine</t>
  </si>
  <si>
    <t>COVID-19 Testing</t>
  </si>
  <si>
    <t>Hollings Cancer Center</t>
  </si>
  <si>
    <t>Institute of Medicine</t>
  </si>
  <si>
    <t>Mobile Cancer Screening and Early Detection</t>
  </si>
  <si>
    <t>MUSC Shawn Jenkins Children's Hospital</t>
  </si>
  <si>
    <t>Nursing Clinical Teaching Lab</t>
  </si>
  <si>
    <t>Purchase of Old Roper St. Francis Hospital</t>
  </si>
  <si>
    <t>Reid House - Health Education and Disease Prevention Initiative</t>
  </si>
  <si>
    <t>Rural Hospital Transformation</t>
  </si>
  <si>
    <t>SC Children's Hospital Collaborative</t>
  </si>
  <si>
    <t>SC Children's Hospital Collaborative Infrastructure</t>
  </si>
  <si>
    <t>Tele-Medicine</t>
  </si>
  <si>
    <t>Traumatic Brain Injury Research</t>
  </si>
  <si>
    <t>MUSC-Hospital</t>
  </si>
  <si>
    <t>Alzheimer's Research</t>
  </si>
  <si>
    <t>Business School Accreditation</t>
  </si>
  <si>
    <t>DHEC/DLLR Health and Safety Inspection</t>
  </si>
  <si>
    <t>Efficiency Process Improvements</t>
  </si>
  <si>
    <t>Obesity Program</t>
  </si>
  <si>
    <t>Program Enhancement and Deferred Maintenance</t>
  </si>
  <si>
    <t>SC Alliance for Minority Participation</t>
  </si>
  <si>
    <t>SC State Bridge Program</t>
  </si>
  <si>
    <t>Transportation Center</t>
  </si>
  <si>
    <t>Turner Hall Replacement</t>
  </si>
  <si>
    <t>Aiken Technical College - Advanced Manufacturing and Industrial Equipment</t>
  </si>
  <si>
    <t>Aiken Technical College - Life Science Building</t>
  </si>
  <si>
    <t>Aiken Technical College - Maintenance, Renovation, and Replacement</t>
  </si>
  <si>
    <t>Aiken Technical College - Manufacturing, Health and STEM Education and Training and Critical Training Equipment</t>
  </si>
  <si>
    <t>Aiken Technical College - Renovation of IT Infrastructure</t>
  </si>
  <si>
    <t>Allied Health Initiative</t>
  </si>
  <si>
    <t>Central Carolina Technical College - Academic and Student Services Building</t>
  </si>
  <si>
    <t>Central Carolina Technical College - Academic Building</t>
  </si>
  <si>
    <t>Central Carolina Technical College - Building Renovation</t>
  </si>
  <si>
    <t>Central Carolina Technical College - Inudstrial Building Renovation</t>
  </si>
  <si>
    <t>Central Carolina Technical College - Kershaw Campus</t>
  </si>
  <si>
    <t>Central Carolina Technical College - Lee County</t>
  </si>
  <si>
    <t>Central Carolina Technical College - Maintenance, Renovation, and Replacement</t>
  </si>
  <si>
    <t>Central Carolina Technical College - Manufacturing, Health and STEM Education and Training and Critical Training Equipment</t>
  </si>
  <si>
    <t>Central Carolina Technical College - Nursing Program</t>
  </si>
  <si>
    <t>Central Carolina Technical College - Sumter County</t>
  </si>
  <si>
    <t>Central Carolina Technical College - Training Facility Purchase and Upfit</t>
  </si>
  <si>
    <t>Central Carolina Technical College - Workforce Center</t>
  </si>
  <si>
    <t>Critical Needs Workforce Development Initiative</t>
  </si>
  <si>
    <t>Denmark Technical College - Barnwell Workforce Center</t>
  </si>
  <si>
    <t>Denmark Technical College - Maintenance, Renovation, and Replacement</t>
  </si>
  <si>
    <t>Denmark Technical College - Manufacturing, Health and STEM Education and Training and Critical Training Equipment</t>
  </si>
  <si>
    <t>Florence-Darlington Technical College - Academic and Workforce Development Building</t>
  </si>
  <si>
    <t>Florence-Darlington Technical College - Academic Building</t>
  </si>
  <si>
    <t>Florence-Darlington Technical College - Automotive Technology Program Equipment</t>
  </si>
  <si>
    <t>Florence-Darlington Technical College - Construction and Industrial Trades Training Facility</t>
  </si>
  <si>
    <t>Florence-Darlington Technical College - Darlington County Campus</t>
  </si>
  <si>
    <t>Florence-Darlington Technical College - EMT and Paramedic Program Equipment</t>
  </si>
  <si>
    <t>Florence-Darlington Technical College - Maintenance, Renovation, and Replacement</t>
  </si>
  <si>
    <t>Florence-Darlington Technical College - Manufacturing, Health and STEM Education and Training and Critical Training Equipment</t>
  </si>
  <si>
    <t>Florence-Darlington Technical College - Mullins Satellite Campus</t>
  </si>
  <si>
    <t>Greenville Technical College - BridgeTech STEM</t>
  </si>
  <si>
    <t>Greenville Technical College - Center for Manufacturing and Innovation Building</t>
  </si>
  <si>
    <t>Greenville Technical College - Center for Manufacturing and Innovation Equipment</t>
  </si>
  <si>
    <t>Greenville Technical College - Center for Workforce Development</t>
  </si>
  <si>
    <t>Greenville Technical College - Maintenance, Renovation, and Replacement</t>
  </si>
  <si>
    <t>Greenville Technical College - Manufacturing, Health and STEM Education and Training and Critical Training Equipment</t>
  </si>
  <si>
    <t>Greenville Technical College - Northwest Campus Heritage Hall</t>
  </si>
  <si>
    <t>Horry-Georgetown Technical College - Culinary Arts Building</t>
  </si>
  <si>
    <t>Horry-Georgetown Technical College - Diesel Training Lab</t>
  </si>
  <si>
    <t>Horry-Georgetown Technical College - Grand Strand Campus Renovation</t>
  </si>
  <si>
    <t>Horry-Georgetown Technical College - Maintenance, Renovation, and Replacement</t>
  </si>
  <si>
    <t>Horry-Georgetown Technical College - Manufacturing, Health and STEM Education and Training and Critical Training Equipment</t>
  </si>
  <si>
    <t>Horry-Georgetown Technical College - Marine Technology Center</t>
  </si>
  <si>
    <t>Manufacturing, STEM, and Healthcare Equipment</t>
  </si>
  <si>
    <t>Midlands Technical College - Building Capacity for STEM Education</t>
  </si>
  <si>
    <t>Midlands Technical College - Center of Excellence for Technology</t>
  </si>
  <si>
    <t>Midlands Technical College - Dual Credit and QuickJobs</t>
  </si>
  <si>
    <t>Midlands Technical College - Maintenance, Renovation, and Replacement</t>
  </si>
  <si>
    <t>Midlands Technical College - Manufacturing, Health and STEM Education and Training and Critical Training Equipment</t>
  </si>
  <si>
    <t>Midlands Technical College - Quick Jobs Program and Equipment</t>
  </si>
  <si>
    <t>Northeastern Technical College - Cheraw Campus</t>
  </si>
  <si>
    <t>Northeastern Technical College - Instructional Building</t>
  </si>
  <si>
    <t>Northeastern Technical College - Maintenance, Renovation, and Replacement</t>
  </si>
  <si>
    <t>Northeastern Technical College - Manufacturing, Health and STEM Education and Training and Critical Training Equipment</t>
  </si>
  <si>
    <t>Northeastern Technical College - McBee Campus</t>
  </si>
  <si>
    <t>Northeastern Technical College - Workforce Training Equipment</t>
  </si>
  <si>
    <t>Orangeburg-Calhoun Technical College - Advanced Manufacturing Building</t>
  </si>
  <si>
    <t>Orangeburg-Calhoun Technical College - Health Sciences and Nursing Building Annex</t>
  </si>
  <si>
    <t>Orangeburg-Calhoun Technical College - Machine Tool Technology Classroom Update</t>
  </si>
  <si>
    <t>Orangeburg-Calhoun Technical College - Maintenance, Renovation, and Replacement</t>
  </si>
  <si>
    <t>Orangeburg-Calhoun Technical College - Manufacturing, Health and STEM Education and Training and Critical Training Equipment</t>
  </si>
  <si>
    <t>Orangeburg-Calhoun Technical College - Nursing Cooperative Program with Claflin University</t>
  </si>
  <si>
    <t>Orangeburg-Calhoun Technical College - Trucking Program</t>
  </si>
  <si>
    <t>Peidmont Technical College - Manufacturing, Health and STEM Education and Training and Critical Training Equipment</t>
  </si>
  <si>
    <t>Piedmont Technical College - Maintenance, Renovation, and Replacement</t>
  </si>
  <si>
    <t>Piedmont Technical College - Pottery Program</t>
  </si>
  <si>
    <t>Piedmont Technical College - Saluda Advanced Manufacturing Center and New Campus</t>
  </si>
  <si>
    <t>Piedmont Technical College - Upstate Center for Manufacturing</t>
  </si>
  <si>
    <t>readySC (formerly CATT - Center for Accelerated Technology)</t>
  </si>
  <si>
    <t>SC SkillsUSA</t>
  </si>
  <si>
    <t>Spartanburg Community College - Academic Student Services Building</t>
  </si>
  <si>
    <t>Spartanburg Community College - Cherokee Campus</t>
  </si>
  <si>
    <t>Spartanburg Community College - Cherokee Campus - Spark Center</t>
  </si>
  <si>
    <t>Spartanburg Community College - Cherokee Campus Capital Improvements</t>
  </si>
  <si>
    <t>Spartanburg Community College - Cherokee Expansion</t>
  </si>
  <si>
    <t>Spartanburg Community College - Composite Manufacturing Training Center</t>
  </si>
  <si>
    <t>Spartanburg Community College - Maintenance, Renovation, and Replacement</t>
  </si>
  <si>
    <t>Spartanburg Community College - Manufacturing, Health and STEM Education and Training and Critical Training Equipment</t>
  </si>
  <si>
    <t>Spartanburg Community College - Spark Centers</t>
  </si>
  <si>
    <t>Spartanburg Community College - Union Campus Building Expansion</t>
  </si>
  <si>
    <t>Special Schools</t>
  </si>
  <si>
    <t>Technical College of the Lowcountry - Culinary Center</t>
  </si>
  <si>
    <t>Technical College of the Lowcountry - Maintenance, Renovation, and Replacement</t>
  </si>
  <si>
    <t>Technical College of the Lowcountry - Manufacturing, Health and STEM Education and Training and Critical Training Equipment</t>
  </si>
  <si>
    <t>Technical College of the Lowcountry - Mobile Welding Lab</t>
  </si>
  <si>
    <t>Technical College of the Lowcountry - New River Workforce Development Center</t>
  </si>
  <si>
    <t>Technical College of the Lowcountry - Nursing Program</t>
  </si>
  <si>
    <t>Technical College of the Lowcountry - Veterans Recruitment and Training Program</t>
  </si>
  <si>
    <t>Technical College of the Lowcountry - Workforce Collaborative</t>
  </si>
  <si>
    <t>Technical College of the Lowcountry - Workforce Development</t>
  </si>
  <si>
    <t>Technical College of the Lowcountry -Transitioning Military Support and Training Program</t>
  </si>
  <si>
    <t>Tri-County Technical College - CNC and Mechatronics Programs</t>
  </si>
  <si>
    <t>Tri-County Technical College - Maintenance, Renovation, and Replacement</t>
  </si>
  <si>
    <t>Tri-County Technical College - Manufacturing, Health and STEM Education and Training and Critical Training Equipment</t>
  </si>
  <si>
    <t>Tri-County Technical College - Oconee Hall Renovations</t>
  </si>
  <si>
    <t>Tri-County Technical College - Pedestrian Safety Improvements</t>
  </si>
  <si>
    <t>Tri-County Technical College - Transportation, Logistics, and Utility Center</t>
  </si>
  <si>
    <t>Trident Technical College - Aeronautical Training Center</t>
  </si>
  <si>
    <t>Trident Technical College - Berkeley Campus</t>
  </si>
  <si>
    <t>Trident Technical College - Logistics Apprenticeship Program with the SC Ports Authority</t>
  </si>
  <si>
    <t>Trident Technical College - Lowcountry Transportation and Logistics Center</t>
  </si>
  <si>
    <t>Trident Technical College - Maintenance, Renovation, and Replacement</t>
  </si>
  <si>
    <t>Williamsburg Technical College - Electrical Technology/MCSC Lab Renovations</t>
  </si>
  <si>
    <t>Williamsburg Technical College - Facilities Management Building</t>
  </si>
  <si>
    <t>Williamsburg Technical College - Maintenance, Renovation, and Replacement</t>
  </si>
  <si>
    <t>Williamsburg Technical College - Manufacturing, Health and STEM Education and Training and Critical Training Equipment</t>
  </si>
  <si>
    <t>Williamsburg Technical College - Renovation of Building for Nursing Program</t>
  </si>
  <si>
    <t>Williamsburg Technical College - Trades Program</t>
  </si>
  <si>
    <t>York Technical College - Baxter Hood Center</t>
  </si>
  <si>
    <t>York Technical College - Chester Technology</t>
  </si>
  <si>
    <t>York Technical College - Health and Human Services Building</t>
  </si>
  <si>
    <t>York Technical College - Maintenance, Renovation, and Replacement</t>
  </si>
  <si>
    <t>York Technical College - Manufacturing, Health and STEM Education and Training and Critical Training Equipment</t>
  </si>
  <si>
    <t>York Technical College - Student Center</t>
  </si>
  <si>
    <t>York Technical College - Western York Campus</t>
  </si>
  <si>
    <t>Engineering Building</t>
  </si>
  <si>
    <t>Mechanical Engineering Lab and Equipment</t>
  </si>
  <si>
    <t>Riley Initiative in Government and Public Policy</t>
  </si>
  <si>
    <t>Stevens Barracks Update and Replacement</t>
  </si>
  <si>
    <t>Acquisition of Surplus Property</t>
  </si>
  <si>
    <t>Avery Center</t>
  </si>
  <si>
    <t>Center for Partnerships to Improve Education</t>
  </si>
  <si>
    <t>Computer Science Program</t>
  </si>
  <si>
    <t>Gibbes Museum of Art</t>
  </si>
  <si>
    <t>Grice Marine Biology Laboratory</t>
  </si>
  <si>
    <t>Maintenance, Renovation, Replacement, and Expansion</t>
  </si>
  <si>
    <t>Marine Genomics</t>
  </si>
  <si>
    <t>Real Estate Program</t>
  </si>
  <si>
    <t>School of Business: Office of Tourism Analysis</t>
  </si>
  <si>
    <t>Simons Center for the Arts Renovation</t>
  </si>
  <si>
    <t>Youth Race Initiative</t>
  </si>
  <si>
    <t>Engineering and Computer Science Equipment</t>
  </si>
  <si>
    <t>Media Production Lab</t>
  </si>
  <si>
    <t>Convocation Center</t>
  </si>
  <si>
    <t>Penn Center</t>
  </si>
  <si>
    <t>Baruch Institute National Estuarine Research</t>
  </si>
  <si>
    <t>City of Columbia - Incubator Project</t>
  </si>
  <si>
    <t>College of Nursing - Midwifery Program</t>
  </si>
  <si>
    <t>Congaree Initiative</t>
  </si>
  <si>
    <t>Gibbs Green Renovation</t>
  </si>
  <si>
    <t>Horry-Guignard House Renovation</t>
  </si>
  <si>
    <t>Law Library</t>
  </si>
  <si>
    <t>Law Library Digitization</t>
  </si>
  <si>
    <t>Materials Research Science and Engineering Center (Nano Technology)</t>
  </si>
  <si>
    <t>On Your Time</t>
  </si>
  <si>
    <t>One Carolina</t>
  </si>
  <si>
    <t>Palmetto Poison Control Center</t>
  </si>
  <si>
    <t>Palmetto Poison Control Center - Equipment</t>
  </si>
  <si>
    <t>School of Medicine Relocation</t>
  </si>
  <si>
    <t>Science and Technology Center</t>
  </si>
  <si>
    <t>Small Business Development Centers</t>
  </si>
  <si>
    <t>Tucker Center</t>
  </si>
  <si>
    <t>USC - SC Institute of Archaeology and Anthropology</t>
  </si>
  <si>
    <t>USC Civil Rights History and Research Center</t>
  </si>
  <si>
    <t>Repair and Renewal for Science Labs and Nursing Simulation</t>
  </si>
  <si>
    <t>Repaving</t>
  </si>
  <si>
    <t>HVAC and Physical Plant Repairs</t>
  </si>
  <si>
    <t>Science Building and Maintenance</t>
  </si>
  <si>
    <t>Facilities Upgrades</t>
  </si>
  <si>
    <t>Health, Wellness, and Athletic Facilities</t>
  </si>
  <si>
    <t>Physical Plant Repairs</t>
  </si>
  <si>
    <t>Science Building Renovation</t>
  </si>
  <si>
    <t>Success Building</t>
  </si>
  <si>
    <t>Health Education Complex Mechanical Repairs</t>
  </si>
  <si>
    <t>Library</t>
  </si>
  <si>
    <t>Deferred Maintenance/Property Acquisition</t>
  </si>
  <si>
    <t>Dinkins and Dacus Library Renovation</t>
  </si>
  <si>
    <t>Lake Wylie Small Business Development Center</t>
  </si>
  <si>
    <t>Tillman Hall Repair</t>
  </si>
  <si>
    <t>Visual and Performing Arts Center Accreditation/ADA Access</t>
  </si>
  <si>
    <t>Winthrop Lake Dam Repair</t>
  </si>
  <si>
    <t>Withers/WTS Building - Maintenance and Repairs</t>
  </si>
  <si>
    <t>Wofford Hall and Richardson Hall</t>
  </si>
  <si>
    <t>Arts Center of Kershaw County</t>
  </si>
  <si>
    <t>Arts Education Programs</t>
  </si>
  <si>
    <t>Arts Facility Project</t>
  </si>
  <si>
    <t>Auntie Karen Foundation - Education Through Arts Curriculum</t>
  </si>
  <si>
    <t>Camden Colonial Arts</t>
  </si>
  <si>
    <t>Chapman Cultural Center's Mayfair Mills Art Studios</t>
  </si>
  <si>
    <t>Charleston Food and Wine Festival</t>
  </si>
  <si>
    <t>Creative Place Making Pilot in Rural Communities</t>
  </si>
  <si>
    <t>Cultural Arts and Theater Center Grants</t>
  </si>
  <si>
    <t>Cultural Arts and Theater Center Renovations</t>
  </si>
  <si>
    <t>Dillon County Theater</t>
  </si>
  <si>
    <t>Eagles Nest Art Center Renovation</t>
  </si>
  <si>
    <t>Florence County - Pamplico Community Theater</t>
  </si>
  <si>
    <t>Gaffney Arts and Cultural Center</t>
  </si>
  <si>
    <t>Grant Funds for Arts Organizations/Emergency Relief</t>
  </si>
  <si>
    <t>Grantmaking - Annualize FY 1999-2000 Funding</t>
  </si>
  <si>
    <t>Grants - Education, Arts and Cultural Tourism</t>
  </si>
  <si>
    <t>Greenville Cultural and Arts Center</t>
  </si>
  <si>
    <t>Hartsville Center Theater</t>
  </si>
  <si>
    <t>McCormick County - McCormick Arts Council</t>
  </si>
  <si>
    <t>Newberry County Opera House</t>
  </si>
  <si>
    <t>Office Maintenance and Repairs</t>
  </si>
  <si>
    <t>Orangeburg County Fine Arts Center</t>
  </si>
  <si>
    <t>Partnership/Community Cultural Facilities Development Grants</t>
  </si>
  <si>
    <t>Port Royal Sound Foundation - Port Royal Sound Maritime Museum</t>
  </si>
  <si>
    <t>Public Works Art Center</t>
  </si>
  <si>
    <t>Resources to Support Community Arts Organizations</t>
  </si>
  <si>
    <t>SC Artisans Center</t>
  </si>
  <si>
    <t>SC Children's Theatre</t>
  </si>
  <si>
    <t>South Sumter Art Park Project</t>
  </si>
  <si>
    <t>Southside Cultural Monument</t>
  </si>
  <si>
    <t>Spartanburg County Foundation Cultural Movement</t>
  </si>
  <si>
    <t>Spoleto Festival</t>
  </si>
  <si>
    <t>Sumter Opera House</t>
  </si>
  <si>
    <t>The Renaissance Foundation</t>
  </si>
  <si>
    <t>Theatre of the Republic</t>
  </si>
  <si>
    <t>Town of Chesterfield - Old Courthouse Arts Renovation Center</t>
  </si>
  <si>
    <t>Weldon Auditorium</t>
  </si>
  <si>
    <t>Collections Storage Infrastructure</t>
  </si>
  <si>
    <t>Confederate Relic Room</t>
  </si>
  <si>
    <t>High Density Mobile Storage</t>
  </si>
  <si>
    <t>Purchase C.A. Huey Collection</t>
  </si>
  <si>
    <t>SC Vietnam Veterans Program</t>
  </si>
  <si>
    <t>Security Upgrades</t>
  </si>
  <si>
    <t>Uniform Collection</t>
  </si>
  <si>
    <t>Abbeville County Historical Society - Barksdale - McGowan House</t>
  </si>
  <si>
    <t>African American Heritage Commission - Greenbook of SC</t>
  </si>
  <si>
    <t>African American History Curriculum</t>
  </si>
  <si>
    <t>Agency Digital Conversion to Cloud Storage</t>
  </si>
  <si>
    <t>Architectural Heritage Preservation</t>
  </si>
  <si>
    <t>Archival Technology</t>
  </si>
  <si>
    <t>Barber House - Historical Tourism</t>
  </si>
  <si>
    <t>Berkeley County Courthouse Relocation</t>
  </si>
  <si>
    <t>Charleston Library Society Beaux Arts Building</t>
  </si>
  <si>
    <t>Cherokee Historical and Preservation Society</t>
  </si>
  <si>
    <t>Chesterfield Co. Historic Preservation Comm. - Old St. David's Church Historic Site</t>
  </si>
  <si>
    <t>City of Abbeville - Barksdale McGowan House Climate Control Repairs</t>
  </si>
  <si>
    <t>City of Bishopville - Depot Renovation</t>
  </si>
  <si>
    <t>City of Gaffney Revolutionary War Discovery Center - Federal Match</t>
  </si>
  <si>
    <t>City of Hartsville - Greenlawn and Marion Avenue Cemeteries</t>
  </si>
  <si>
    <t>City of Sumter - Lincoln Preservation Project</t>
  </si>
  <si>
    <t>Civil War Sesquicentennial Commission</t>
  </si>
  <si>
    <t>Colleton County - SC Artisans Center Building Uplift</t>
  </si>
  <si>
    <t>Colleton County Historic and Preservation Society Pon Pon Chapel of Ease</t>
  </si>
  <si>
    <t>Community Development Grants</t>
  </si>
  <si>
    <t>Conservation of South Carolina's Constitutions</t>
  </si>
  <si>
    <t>Digital Access and Storage Initiative</t>
  </si>
  <si>
    <t>Digital Access, Conversion, and Storage</t>
  </si>
  <si>
    <t>Digital Lab and Office Space</t>
  </si>
  <si>
    <t>Dorchester Heritage Center</t>
  </si>
  <si>
    <t>Drayton Hall Preservation Trust</t>
  </si>
  <si>
    <t>Drayton Hall Preservation Trust - Public Archaeology Program</t>
  </si>
  <si>
    <t>Driving tours historic African American sites</t>
  </si>
  <si>
    <t>Electronic Archives Development</t>
  </si>
  <si>
    <t>Flagship of Luca Vasquez de Ayllon Shipwreck Survey</t>
  </si>
  <si>
    <t>Georgetown County Historical Society - Plantersville Cultural Center Eco-tourism Initiative</t>
  </si>
  <si>
    <t>GLEAMNS - Benjamin Mays Historical Preservation Site - Capital Equipment</t>
  </si>
  <si>
    <t>Hagood Mill</t>
  </si>
  <si>
    <t>Heyward House</t>
  </si>
  <si>
    <t>Historic Buildings Preservation</t>
  </si>
  <si>
    <t>Historic Mitchelville Freedom Park Interpretation and Archaeology</t>
  </si>
  <si>
    <t>Historic Preservation</t>
  </si>
  <si>
    <t>Historic Preservation State Grant Fund</t>
  </si>
  <si>
    <t>Historic Thompson Lakeview Cemetery Preservation Site</t>
  </si>
  <si>
    <t>Kings Mountain - Fort Thicketty - Historic Restoration</t>
  </si>
  <si>
    <t>Kingville Historical Foundation</t>
  </si>
  <si>
    <t>Laurens County Historic Courthouse Renovation</t>
  </si>
  <si>
    <t>Lincoln Preservation Society</t>
  </si>
  <si>
    <t>Loris Historical Society - The State Theater Renovation</t>
  </si>
  <si>
    <t>Marine Artifacts</t>
  </si>
  <si>
    <t>Marion County Library - Carnegie Library Renovation and Expansion</t>
  </si>
  <si>
    <t>McCormick County Historical Commission - 1898 Grist Mill</t>
  </si>
  <si>
    <t>Microfilming Historical County Records</t>
  </si>
  <si>
    <t>Morris Island Lighthouse</t>
  </si>
  <si>
    <t>Ninety Six Historical Society</t>
  </si>
  <si>
    <t>Pickens County Historical Society</t>
  </si>
  <si>
    <t>Pickens County Historical Updates</t>
  </si>
  <si>
    <t>Preservation SC - Dawkins House</t>
  </si>
  <si>
    <t>Preservation South Carolina</t>
  </si>
  <si>
    <t>Public Access Upgrades</t>
  </si>
  <si>
    <t>Quaker Cemetery</t>
  </si>
  <si>
    <t>Replacement Microfilm Scanner</t>
  </si>
  <si>
    <t>Restoration and Repurposing of Fireproof Building</t>
  </si>
  <si>
    <t>Revolutionary War Discovery Center</t>
  </si>
  <si>
    <t>Revolutionary War Sites</t>
  </si>
  <si>
    <t>SC American Revolution Sestercentennial Commission</t>
  </si>
  <si>
    <t>SC Historical Society</t>
  </si>
  <si>
    <t>Seay House - Spartanburg</t>
  </si>
  <si>
    <t>Town of Iva - Repair of Historical Building</t>
  </si>
  <si>
    <t>Town of Mayesville - Dr. Mary McLeod Bethune Project</t>
  </si>
  <si>
    <t>Town of Mayesville - Mary McLeod Bethune Homeplace Replica</t>
  </si>
  <si>
    <t>Town of Nichols - Historic Library Restoration</t>
  </si>
  <si>
    <t>Town of St. Stephen - Repair the History Building</t>
  </si>
  <si>
    <t>WeGOJA Foundation - Rosenwald Schools Study</t>
  </si>
  <si>
    <t>York County - McCelvey Center Auditorium</t>
  </si>
  <si>
    <t>Capital Needs</t>
  </si>
  <si>
    <t>Datacasting Initiative</t>
  </si>
  <si>
    <t>Education Satellite Services</t>
  </si>
  <si>
    <t>Main Telecommunication Center Physical Infrastructure Upgrades</t>
  </si>
  <si>
    <t>Radio and Television Transmission</t>
  </si>
  <si>
    <t>Regional Studio Construction Enhancements</t>
  </si>
  <si>
    <t>Transmission and Interconnection Facility Upgrades</t>
  </si>
  <si>
    <t>Agriculture Shop</t>
  </si>
  <si>
    <t>Cafeteria Upgrade</t>
  </si>
  <si>
    <t>De La Howe Hall Renovation</t>
  </si>
  <si>
    <t>Deferred Maintenance on Seven Cottages</t>
  </si>
  <si>
    <t>Information Technology Upgrade</t>
  </si>
  <si>
    <t>Modern Greenhouse Facilities</t>
  </si>
  <si>
    <t>Power Pole Replacement</t>
  </si>
  <si>
    <t>Security Fencing</t>
  </si>
  <si>
    <t>Chiller and Boiler Replacement</t>
  </si>
  <si>
    <t>Classroom Reconfiguration</t>
  </si>
  <si>
    <t>Core Switch Replacement</t>
  </si>
  <si>
    <t>Dance Studio Floor Upgrade</t>
  </si>
  <si>
    <t>Data Network Wiring</t>
  </si>
  <si>
    <t>Dining Hall Expansion and Furniture Replacement</t>
  </si>
  <si>
    <t>Drama Theatre Lighting</t>
  </si>
  <si>
    <t>Elevator Safety Repair</t>
  </si>
  <si>
    <t>Facilities Management</t>
  </si>
  <si>
    <t>Fire Protection Component Upgrade</t>
  </si>
  <si>
    <t>Generator Upgrade</t>
  </si>
  <si>
    <t>Governor's School Arts and Humanities</t>
  </si>
  <si>
    <t>Gym Upgrade/Renovation</t>
  </si>
  <si>
    <t>Humidity Control in Residence Hall</t>
  </si>
  <si>
    <t>HVAC Split System Replacement</t>
  </si>
  <si>
    <t>IT Server Replacement</t>
  </si>
  <si>
    <t>Repave Parking Lot and Roads</t>
  </si>
  <si>
    <t>Residence Hall Renovations</t>
  </si>
  <si>
    <t>Shingled Roof Replacement</t>
  </si>
  <si>
    <t>Governor's School Science and Math</t>
  </si>
  <si>
    <t>Metal Roof Replacement</t>
  </si>
  <si>
    <t>Audio Description Devices</t>
  </si>
  <si>
    <t>Auditory Enhancement</t>
  </si>
  <si>
    <t>Distance Learning</t>
  </si>
  <si>
    <t>Educational Technology</t>
  </si>
  <si>
    <t>Facility Maintenance and Accessibility and Safety Improvements</t>
  </si>
  <si>
    <t>Health Center</t>
  </si>
  <si>
    <t>Infrastructure Replacement and Renovations</t>
  </si>
  <si>
    <t>Records Management</t>
  </si>
  <si>
    <t>Renovation of Educational Buildings</t>
  </si>
  <si>
    <t>Robertson Hall Construction</t>
  </si>
  <si>
    <t>SC Association of the Deaf - Interpreter Recruitment and Training Project</t>
  </si>
  <si>
    <t>School Bus Lease or Purchase</t>
  </si>
  <si>
    <t>Student Response Services</t>
  </si>
  <si>
    <t>Thackston Hall Roof Replacement</t>
  </si>
  <si>
    <t>4 Yr Pre-Kindergarten Child Development Education Pilot Program</t>
  </si>
  <si>
    <t>4K Statewide at Risk Phase In</t>
  </si>
  <si>
    <t>Adult Education Literacy Community Based Organizations</t>
  </si>
  <si>
    <t>Agency Systems and Performance Reviews</t>
  </si>
  <si>
    <t>Agency Technology Equipment and Software</t>
  </si>
  <si>
    <t>Altitude Academy</t>
  </si>
  <si>
    <t>Anderson County School District 3 Consolidation Relocation</t>
  </si>
  <si>
    <t>Artificial Intelligence Pilot - Autoengineering Pathway</t>
  </si>
  <si>
    <t>BabyNet Autism Therapy</t>
  </si>
  <si>
    <t>BabyNet Data System - Required Upgrades</t>
  </si>
  <si>
    <t>Battery Creek Elementary Roof Repair</t>
  </si>
  <si>
    <t>Beaufort County Youth Conference</t>
  </si>
  <si>
    <t>Briggs-De Laine-Pearson Foundation</t>
  </si>
  <si>
    <t>Camp David Summer Academic Enrichment</t>
  </si>
  <si>
    <t>Capital Funding for Disadvantaged Schools</t>
  </si>
  <si>
    <t>Character Education</t>
  </si>
  <si>
    <t>Charleston Youth Leadership Council - The Beaux Affair</t>
  </si>
  <si>
    <t>Charter School Facility Revolving Loan Program</t>
  </si>
  <si>
    <t>Christian Learning Centers of Greenville County</t>
  </si>
  <si>
    <t>Continuum of Care</t>
  </si>
  <si>
    <t>Core4Success Foundation - After school programming</t>
  </si>
  <si>
    <t>Deferred Compensation</t>
  </si>
  <si>
    <t>Digital Instructional Materials</t>
  </si>
  <si>
    <t>Doors to Dream Mentorship Academy</t>
  </si>
  <si>
    <t>EAA Summer School and Comprehensive Remediation Program</t>
  </si>
  <si>
    <t>Early Childhood - 4 Year Pre-Kindergarten Program</t>
  </si>
  <si>
    <t>Education Outreach/State Museum</t>
  </si>
  <si>
    <t>EFA</t>
  </si>
  <si>
    <t>EFA - IDEA Contingency Reserve</t>
  </si>
  <si>
    <t>EFA Base Student Cost</t>
  </si>
  <si>
    <t>EFA Reserve Fund</t>
  </si>
  <si>
    <t>ESA Pilot</t>
  </si>
  <si>
    <t>Fairfield County Summer Nutrition Program</t>
  </si>
  <si>
    <t>First Steps - 4 Yr Pre-Kindergarten Child Development Education Pilot Program</t>
  </si>
  <si>
    <t>First Steps - Early Childhood - 4 Year Pre-Kindergarten Program</t>
  </si>
  <si>
    <t>First Steps Centers of Excellence</t>
  </si>
  <si>
    <t>First Steps Early Childhood Initiative - Pilot Program - Materials, Grants and Incentives</t>
  </si>
  <si>
    <t>Gallman Elementary School and Community Center - Renovations and Repair</t>
  </si>
  <si>
    <t>Governor's School for Science and Math - Technology Replacement</t>
  </si>
  <si>
    <t>Governor's School for the Arts and Humanities</t>
  </si>
  <si>
    <t>Governor's School for the Arts and Humanities - Administration Building Construction</t>
  </si>
  <si>
    <t>Governor's School for the Arts and Humanities - Classroom Equipment</t>
  </si>
  <si>
    <t>Hazardous Transportation</t>
  </si>
  <si>
    <t>Health and Dental Benefits for Part-Time Teachers</t>
  </si>
  <si>
    <t>Historic Camden - Educational Center</t>
  </si>
  <si>
    <t>Hold-Harmless Transition Payments for Charter Schools</t>
  </si>
  <si>
    <t>Hold-Harmless Transition Payments with EOC Funding Model</t>
  </si>
  <si>
    <t>Hope School Community Repairs</t>
  </si>
  <si>
    <t>House of Champions Facility Improvements</t>
  </si>
  <si>
    <t>Institute for Teachers of Government - Furman University</t>
  </si>
  <si>
    <t>Instructional Materials</t>
  </si>
  <si>
    <t>Interpreter Recruitment and Training Program</t>
  </si>
  <si>
    <t>Intervention - At-Risk District</t>
  </si>
  <si>
    <t>John McKissick Field Upgrades</t>
  </si>
  <si>
    <t>K-12 Technology Initiative</t>
  </si>
  <si>
    <t>Lakes and Bridges Charter School - Capital Improvements</t>
  </si>
  <si>
    <t>Low Achieving Schools</t>
  </si>
  <si>
    <t>Lowcountry Christian Center - Pink House Neighborhood Resource Center</t>
  </si>
  <si>
    <t>Maroon Innovation Service - Adult and Juvenile Literacy</t>
  </si>
  <si>
    <t>Modernize Vocational Equipment</t>
  </si>
  <si>
    <t>North/South Football Game</t>
  </si>
  <si>
    <t>Onsite Educational Programming/State Museum</t>
  </si>
  <si>
    <t>Palmetto Boys State</t>
  </si>
  <si>
    <t>Palmetto Girls State</t>
  </si>
  <si>
    <t>Palmetto Learning Academy</t>
  </si>
  <si>
    <t>Palmetto Palace</t>
  </si>
  <si>
    <t>Renovations of St. James Learning Center in Marion</t>
  </si>
  <si>
    <t>Roper Mountain Science Center</t>
  </si>
  <si>
    <t>Save the Children Rural Literacy Project</t>
  </si>
  <si>
    <t>SC Retired Educators Academic Tutorial Services</t>
  </si>
  <si>
    <t>School Bus Fuel and Parts</t>
  </si>
  <si>
    <t>School Buses</t>
  </si>
  <si>
    <t>School District Capital Improvements</t>
  </si>
  <si>
    <t>School Districts Health Insurance</t>
  </si>
  <si>
    <t>School for the Deaf and Blind - School bus purchase</t>
  </si>
  <si>
    <t>School Libraries</t>
  </si>
  <si>
    <t>School Transportation</t>
  </si>
  <si>
    <t>School Transportation - Fuel</t>
  </si>
  <si>
    <t>Science South</t>
  </si>
  <si>
    <t>Secure Vendor for Teacher Evaluation System</t>
  </si>
  <si>
    <t>St. James Learning Center Renovations and Construction</t>
  </si>
  <si>
    <t>State Aid to Classrooms - Maintenance of Effort and Equity</t>
  </si>
  <si>
    <t>State Department of Education Relocation Additional Cost</t>
  </si>
  <si>
    <t>Summer School and Compensatory Remediation Program Annualization and Expansion</t>
  </si>
  <si>
    <t>Teacher Recruitment and Retention for Abbeville districts and districts with poverty index of 80% or higher</t>
  </si>
  <si>
    <t>Teacher Training for Technology</t>
  </si>
  <si>
    <t>Technology Initiative</t>
  </si>
  <si>
    <t>Technology Technical Assistance</t>
  </si>
  <si>
    <t>The Extra Mile Club of the Lowcountry</t>
  </si>
  <si>
    <t>Trinity Educational Community Center - Project TECH</t>
  </si>
  <si>
    <t>Trinity Technology Center</t>
  </si>
  <si>
    <t>Turbeville Library</t>
  </si>
  <si>
    <t>York County School District 1 - York 4H</t>
  </si>
  <si>
    <t>Youth Empowerment Services - Mentoring Programs and Annual Dream Girls Conference</t>
  </si>
  <si>
    <t>Aid to Counties</t>
  </si>
  <si>
    <t>Barnwell County Library</t>
  </si>
  <si>
    <t>Boiling Springs Library Expansion</t>
  </si>
  <si>
    <t>Colleton County Bookmobile</t>
  </si>
  <si>
    <t>Darlington Old Carnegie Library</t>
  </si>
  <si>
    <t>Digitization of the SC Collection</t>
  </si>
  <si>
    <t>DISCUS Content Enhancement</t>
  </si>
  <si>
    <t>Johnsonville Library</t>
  </si>
  <si>
    <t>Olanta Library</t>
  </si>
  <si>
    <t>Orangeburg Co. Library - Bookmobile</t>
  </si>
  <si>
    <t>Public Library Construction Grants</t>
  </si>
  <si>
    <t>Society Hill Library</t>
  </si>
  <si>
    <t>Williamsburg County - Children's Library</t>
  </si>
  <si>
    <t>Acquisitions</t>
  </si>
  <si>
    <t>Aiken Cultural Learning Center</t>
  </si>
  <si>
    <t>Air Purification System Upgrade for Workshop</t>
  </si>
  <si>
    <t>Bishopville Military Museum</t>
  </si>
  <si>
    <t>Cayce Museum</t>
  </si>
  <si>
    <t>Chapman Cultural Center</t>
  </si>
  <si>
    <t>Cherokee County Museum</t>
  </si>
  <si>
    <t>Coastal Discovery Museum</t>
  </si>
  <si>
    <t>Collections and Content</t>
  </si>
  <si>
    <t>Collections Database and Management System</t>
  </si>
  <si>
    <t>Colleton Cultural Center</t>
  </si>
  <si>
    <t>Dr. Benjamin E. Mays Historic Site and Museum</t>
  </si>
  <si>
    <t>Edelman Cultural Center</t>
  </si>
  <si>
    <t>Exhibit Renovations</t>
  </si>
  <si>
    <t>Firewall Replacement</t>
  </si>
  <si>
    <t>Florence Museum</t>
  </si>
  <si>
    <t>Fountain Inn Civic Center Auditorium</t>
  </si>
  <si>
    <t>Greer Museum</t>
  </si>
  <si>
    <t>Imagine Nation: Children's Museum of the Upstate</t>
  </si>
  <si>
    <t>Information Technology</t>
  </si>
  <si>
    <t>International African American Museum and AA Tourism</t>
  </si>
  <si>
    <t>IT Information Security Critical Remediation Services</t>
  </si>
  <si>
    <t>Marketing</t>
  </si>
  <si>
    <t>Mauldin Cultural Center</t>
  </si>
  <si>
    <t>Museum Security System Upgrades</t>
  </si>
  <si>
    <t>Museum Website</t>
  </si>
  <si>
    <t>Museum’s IT Network Upgrade</t>
  </si>
  <si>
    <t>Myrtle Beach Children's Museum</t>
  </si>
  <si>
    <t>North Myrtle Beach Area Historical Museum</t>
  </si>
  <si>
    <t>Observatory, Planetarium, Theater (OPT )</t>
  </si>
  <si>
    <t>OPT - Observatory, Planetarium, Theater</t>
  </si>
  <si>
    <t>Permanent Gallery Renovation</t>
  </si>
  <si>
    <t>Planetarium Technology Upgrade</t>
  </si>
  <si>
    <t>Point of Sale Upgrade</t>
  </si>
  <si>
    <t>SC Hall of Fame</t>
  </si>
  <si>
    <t>Security Camera System</t>
  </si>
  <si>
    <t>Security System Access Control Upgrades</t>
  </si>
  <si>
    <t>Security System Upgrade</t>
  </si>
  <si>
    <t>Spartanburg Memorial Auditorium</t>
  </si>
  <si>
    <t>Town of Springfield - Historic High School and Military Museum</t>
  </si>
  <si>
    <t>Wifi Expansion</t>
  </si>
  <si>
    <t>York County Museum</t>
  </si>
  <si>
    <t>Asbestos Flooring - Containment/Removal</t>
  </si>
  <si>
    <t>Campus Infrastructure Improvements</t>
  </si>
  <si>
    <t>Capital Improvements</t>
  </si>
  <si>
    <t>Classroom Security and Flooring</t>
  </si>
  <si>
    <t>Computer Replacement</t>
  </si>
  <si>
    <t>HVAC Upgrade</t>
  </si>
  <si>
    <t>Infrastructure Upgrades</t>
  </si>
  <si>
    <t>Operating Expenses</t>
  </si>
  <si>
    <t>Paving</t>
  </si>
  <si>
    <t>Recreational and Perimeter Lighting</t>
  </si>
  <si>
    <t>Renovations and Maintenance</t>
  </si>
  <si>
    <t>Security Cameras and Keyless Entry</t>
  </si>
  <si>
    <t>Software Update</t>
  </si>
  <si>
    <t>Student Transportation - 3 Mini Buses</t>
  </si>
  <si>
    <t>Support Services - Shower Rooms</t>
  </si>
  <si>
    <t>Window Replacement</t>
  </si>
  <si>
    <t>Agency Critical Equipment Replacement</t>
  </si>
  <si>
    <t>Agency Wide Paving</t>
  </si>
  <si>
    <t>Allendale CI Pre-Treatment Wastewater Plant Closing</t>
  </si>
  <si>
    <t>Broad River 250 Bed Housing Unit- FTE's/Operating Funds</t>
  </si>
  <si>
    <t>Broad River Sewer System Upgrade</t>
  </si>
  <si>
    <t>Camera Equipment and Network System - Lee Correctional Institution</t>
  </si>
  <si>
    <t>CDL Training School Modification</t>
  </si>
  <si>
    <t>Center Pivot Irrigation System</t>
  </si>
  <si>
    <t>Command Center Security Operations and Weapons Upgrade/Replacement</t>
  </si>
  <si>
    <t>Construction of Perimeter Towers - Lieber Correctional Institution</t>
  </si>
  <si>
    <t>Contract Nursing</t>
  </si>
  <si>
    <t>Deferred Maintenance</t>
  </si>
  <si>
    <t>Detention Services and Equipment Upgrades</t>
  </si>
  <si>
    <t>Education Improvement Plan/Vocational Equipment</t>
  </si>
  <si>
    <t>Electronic Monitoring Program</t>
  </si>
  <si>
    <t>Expansion Of K-9 Unit At Level III Lee Correctional Institution</t>
  </si>
  <si>
    <t>Facility Maintenance</t>
  </si>
  <si>
    <t>Farm Irrigation - Wateree</t>
  </si>
  <si>
    <t>Food Service Institutional Equipment</t>
  </si>
  <si>
    <t>Goodman Classroom and Mental Health Services Modular Bldgs</t>
  </si>
  <si>
    <t>Inmate Security and Support Vehicles</t>
  </si>
  <si>
    <t>Insurance Reserve Fund Premium Increase</t>
  </si>
  <si>
    <t>Long-term and Re-entry Programming Equipment</t>
  </si>
  <si>
    <t>Matching Funds for Faith Based Programs</t>
  </si>
  <si>
    <t>Medical and Hepatitis C Treatment, Supplies and Equipment</t>
  </si>
  <si>
    <t>Medical Department Technology Upgrades</t>
  </si>
  <si>
    <t>Mental Health Remediation Plan</t>
  </si>
  <si>
    <t>Observation Towers - Lee Correctional Institution</t>
  </si>
  <si>
    <t>Operating Funds - 16 Bed Lock-Up Unit at MacDougall/Wateree Institution</t>
  </si>
  <si>
    <t>Preventive Health Screenings</t>
  </si>
  <si>
    <t>SC SAVIN Court Notification System</t>
  </si>
  <si>
    <t>Second Chance Barn</t>
  </si>
  <si>
    <t>Security Systems and Equipment Repairs and Upgrades</t>
  </si>
  <si>
    <t>Security/Detention Systems and Equipment</t>
  </si>
  <si>
    <t>Statewide Infirmary Consolidation</t>
  </si>
  <si>
    <t>Statewide Major Maintenance Projects</t>
  </si>
  <si>
    <t>Statewide Paving</t>
  </si>
  <si>
    <t>Statewide Roof Replacements</t>
  </si>
  <si>
    <t>Substance Abuse Programs</t>
  </si>
  <si>
    <t>Training Academy - Weapons Replacement</t>
  </si>
  <si>
    <t>Vehicle/Communication Equipment Purchases/Replacements</t>
  </si>
  <si>
    <t>Victim Services Web-Based Case Management System</t>
  </si>
  <si>
    <t>Wateree Radium Drinking Water Compliance</t>
  </si>
  <si>
    <t>Weapons Replacement</t>
  </si>
  <si>
    <t>800 Mhz Communication System</t>
  </si>
  <si>
    <t>ACES - Attitude, Communication, Emotions, Situations</t>
  </si>
  <si>
    <t>AMI Kids</t>
  </si>
  <si>
    <t>Assault Prevention</t>
  </si>
  <si>
    <t>Broad River Road Complex Renovations</t>
  </si>
  <si>
    <t>Coalition to Prevent Juvenile Crime - After School and Summer Programs</t>
  </si>
  <si>
    <t>Comprehensive Permanent Improvement Projects</t>
  </si>
  <si>
    <t>Critical Transportation Needs</t>
  </si>
  <si>
    <t>Electrical Grid Conversion</t>
  </si>
  <si>
    <t>Facilities - Detention Center Construction</t>
  </si>
  <si>
    <t>Facilities Management - Maintenance and Security Upgrades</t>
  </si>
  <si>
    <t>Fire Alarm Upgrade - Birchwood Campus</t>
  </si>
  <si>
    <t>Gang Reporting Database and Programming (S.141)</t>
  </si>
  <si>
    <t>HVAC Replacement</t>
  </si>
  <si>
    <t>Intensive Probation and Parole Supervision</t>
  </si>
  <si>
    <t>Live Scan Finger Print System</t>
  </si>
  <si>
    <t>Marine and Wilderness Program</t>
  </si>
  <si>
    <t>Master Plan and Facilities Assessment</t>
  </si>
  <si>
    <t>PACE Center for Girls</t>
  </si>
  <si>
    <t>Payment of Comp Time</t>
  </si>
  <si>
    <t>Payment of Overtime</t>
  </si>
  <si>
    <t>Project Management</t>
  </si>
  <si>
    <t>Replacement of Obsolete Dormitories</t>
  </si>
  <si>
    <t>Safety and Security Upgrades</t>
  </si>
  <si>
    <t>Security Fencing for Maple, Cypress, and Poplar</t>
  </si>
  <si>
    <t>Severely Mentally Ill (SMI) Youth Facility</t>
  </si>
  <si>
    <t>Virtual Visitation Kiosk and Implementation</t>
  </si>
  <si>
    <t>Agency Equipment</t>
  </si>
  <si>
    <t>Agency Fleet Replacement</t>
  </si>
  <si>
    <t>Bike Week Security Overtime Cost</t>
  </si>
  <si>
    <t>Information Technology Computer Network Refresh</t>
  </si>
  <si>
    <t>Job Training and Preparation Education</t>
  </si>
  <si>
    <t>Laurens County Office Facility Renovations</t>
  </si>
  <si>
    <t>Offender Education and Reentry Initiative</t>
  </si>
  <si>
    <t>Paths to Wholeness, Inc.</t>
  </si>
  <si>
    <t>Turn90 Reentry Program</t>
  </si>
  <si>
    <t>Turning Leaf Expansion Campaign</t>
  </si>
  <si>
    <t>Abbeville County Detention Center</t>
  </si>
  <si>
    <t>Abbeville Sheriff's Office</t>
  </si>
  <si>
    <t>Allendale County Sheriff's Office New Building</t>
  </si>
  <si>
    <t>Anderson County Sheriff's Dept - Equipment</t>
  </si>
  <si>
    <t>Bamberg County Law Enforcement</t>
  </si>
  <si>
    <t>Beaufort County Crime Lab</t>
  </si>
  <si>
    <t>Beaufort County Sheriff's Dept. - Crime Lab</t>
  </si>
  <si>
    <t>Bennettsville Police Dept - Bennettsville Police Dept</t>
  </si>
  <si>
    <t>Bluffton Police Department</t>
  </si>
  <si>
    <t>Body Cameras</t>
  </si>
  <si>
    <t>Bureau of Protective Services - Personal Service and Operating Expense</t>
  </si>
  <si>
    <t>Bureau of Protective Services Officers</t>
  </si>
  <si>
    <t>Charleston County Sheriff Reentry and Rehabilitation Program</t>
  </si>
  <si>
    <t>Chester County Sheriff's Office - Electronic Records Mgmt. System</t>
  </si>
  <si>
    <t>City of Beaufort - Maritime Cybersecurity</t>
  </si>
  <si>
    <t>City of Conway - Public Safety Technology Assistance</t>
  </si>
  <si>
    <t>City of Florence Police Department Automatic License Plate Reader</t>
  </si>
  <si>
    <t>City of Florence Police Department Camera Updates</t>
  </si>
  <si>
    <t>City of Fountain Inn - Historic Downtown Safety Upgrades</t>
  </si>
  <si>
    <t>City of Goose Creek - Fire and Police Training Facility</t>
  </si>
  <si>
    <t>City of Greenwood Police Department - Equipment</t>
  </si>
  <si>
    <t>City of Sumter Emergency Services</t>
  </si>
  <si>
    <t>City of Sumter Police Department - Equipment Funding</t>
  </si>
  <si>
    <t>Clarendon County Sheriff Equipment</t>
  </si>
  <si>
    <t>Clarendon County Sheriff Training Upgrades</t>
  </si>
  <si>
    <t>Code Blue Call Boxes and Cameras</t>
  </si>
  <si>
    <t>Communication Equipment Replacement</t>
  </si>
  <si>
    <t>Dillon County Sheriffs Office</t>
  </si>
  <si>
    <t>Dillon County Sheriff's Office - Officer Equipment</t>
  </si>
  <si>
    <t>Dillon Police Department - Equipment and Facility Repairs</t>
  </si>
  <si>
    <t>Estill Community Center/Police Facility</t>
  </si>
  <si>
    <t>Fairfax Law Enforcement Building Renovation</t>
  </si>
  <si>
    <t>Fairfield County - First Responder Equipment</t>
  </si>
  <si>
    <t>Fleet Rotation for Highway Patrol Officers</t>
  </si>
  <si>
    <t>Fleet Rotation for State Transport Police Officers</t>
  </si>
  <si>
    <t>Florence County Local Police Department Grants</t>
  </si>
  <si>
    <t>Florence County Sheriff Equipment</t>
  </si>
  <si>
    <t>Florence County Sheriff's Office</t>
  </si>
  <si>
    <t>Florence County Sheriff's Office Equipment/Renovations</t>
  </si>
  <si>
    <t>Georgetown County Sheriff's Office</t>
  </si>
  <si>
    <t>Governor's Law Enforcement Award</t>
  </si>
  <si>
    <t>Greenville County Sheriff Dept. - Armored Vehicle</t>
  </si>
  <si>
    <t>Greenwood Sheriff Department - Police Cars</t>
  </si>
  <si>
    <t>Hemingway Police Department - Equipment</t>
  </si>
  <si>
    <t>Highway Patrol - Mobile Data Equipment and Support</t>
  </si>
  <si>
    <t>Hunley Security</t>
  </si>
  <si>
    <t>Hwy Traffic Enforcement - New Highway Patrol Officers</t>
  </si>
  <si>
    <t>Illegal Immigration</t>
  </si>
  <si>
    <t>Lancaster County Sheriff Dept - Crime Scene and Evidence Unit Improvement</t>
  </si>
  <si>
    <t>Lancaster County Sheriff's Office</t>
  </si>
  <si>
    <t>Lancaster Sheriff's Office Armored Vehicle</t>
  </si>
  <si>
    <t>Latta Police Department - Equipment Funding</t>
  </si>
  <si>
    <t>Laurens County Sheriff's Office Operations and Training Building</t>
  </si>
  <si>
    <t>Law Enforcement Vehicle Replacement</t>
  </si>
  <si>
    <t>Lee Law Enforcement and Coroners</t>
  </si>
  <si>
    <t>Lexington County Sheriff - Crime Scene Lab</t>
  </si>
  <si>
    <t>Local Body Camera and Vests Grants Programs</t>
  </si>
  <si>
    <t>Local Law Enforcement Grants</t>
  </si>
  <si>
    <t>Marion County Sheriff Law Enforcement Training Facility</t>
  </si>
  <si>
    <t>Marion County Sheriff's Office</t>
  </si>
  <si>
    <t>Marlboro County Sheriff - Marlboro County Sheriff Equipment/Vehicles</t>
  </si>
  <si>
    <t>McCormick Co. Sheriffs Dept. - Law Enforcement Equipment</t>
  </si>
  <si>
    <t>Mental Health for Incarcerated Individuals Pilot Program</t>
  </si>
  <si>
    <t>Newberry County Sheriff's Department Emergency Call Equipment</t>
  </si>
  <si>
    <t>Oconee County Sheriff Cameras and Body Scanner</t>
  </si>
  <si>
    <t>Operations and Upgrades to Reopen I-95 Weigh Station</t>
  </si>
  <si>
    <t>Public Safety Coordinating Council - Body Cameras</t>
  </si>
  <si>
    <t>Replacement of Emergency Radio Dispatch Consoles and Additional Radios</t>
  </si>
  <si>
    <t>Replacement of High Mileage Highway Patrol Vehicles</t>
  </si>
  <si>
    <t>SC Feral Hog Eradication Partnership</t>
  </si>
  <si>
    <t>School Resource Officers and Equipment</t>
  </si>
  <si>
    <t>Spartanburg County Sheriff's Office - Field Force Unit Gear and Aviation Unit Gear</t>
  </si>
  <si>
    <t>Spartanburg Police Department</t>
  </si>
  <si>
    <t>Statewide Body-worn Camera Program</t>
  </si>
  <si>
    <t>Sumter County Justice Assistance Grant</t>
  </si>
  <si>
    <t>Sumter County Sheriff's Office</t>
  </si>
  <si>
    <t>Sumter County Sheriff's Office - Training Center Upgrades</t>
  </si>
  <si>
    <t>Sumter Law Enforcement Center - Forensic Technology Annex</t>
  </si>
  <si>
    <t>Sumter Police Department</t>
  </si>
  <si>
    <t>Tega Cay Police Dept. - Equipment</t>
  </si>
  <si>
    <t>Town of Bluffton Police Department - Law Enforcement Equipment</t>
  </si>
  <si>
    <t>Town of Clover - Police Training Facility</t>
  </si>
  <si>
    <t>Town of Gifford - Police Department - Equipment</t>
  </si>
  <si>
    <t>Town of Hampton - Fire and Police Equipment</t>
  </si>
  <si>
    <t>Tri-County Biological Lab</t>
  </si>
  <si>
    <t>Union County Detention Center</t>
  </si>
  <si>
    <t>Vehicles - Replacement and/or Rotation</t>
  </si>
  <si>
    <t>Youth Empowerment Services, Inc.</t>
  </si>
  <si>
    <t>Academy HVAC</t>
  </si>
  <si>
    <t>BAC Machine Replacements</t>
  </si>
  <si>
    <t>Center for Excellence in Policing and Public Safety</t>
  </si>
  <si>
    <t>Classroom Audio/Video Equipment</t>
  </si>
  <si>
    <t>Criminal Domestic Violence Training Unit - Instructors</t>
  </si>
  <si>
    <t>Defensive Tactics Instructor</t>
  </si>
  <si>
    <t>Dormitory Renovation</t>
  </si>
  <si>
    <t>Dormitory Restrooms Renovation</t>
  </si>
  <si>
    <t>Dormitory Water Heater</t>
  </si>
  <si>
    <t>Emergency Generator for Academy Main Building</t>
  </si>
  <si>
    <t>Energy Facility Controls Replacement</t>
  </si>
  <si>
    <t>FATS Training Building and Building 4</t>
  </si>
  <si>
    <t>Fire Panel Replacement</t>
  </si>
  <si>
    <t>Firearms/Driving Instructor</t>
  </si>
  <si>
    <t>Gang Training Instructors</t>
  </si>
  <si>
    <t>Information Security Infrastructure</t>
  </si>
  <si>
    <t>Leadership Training Program</t>
  </si>
  <si>
    <t>Master Instructor Program</t>
  </si>
  <si>
    <t>Paving Project</t>
  </si>
  <si>
    <t>Purchase Netbooks to Replace Paper Testing</t>
  </si>
  <si>
    <t>Renovation of CJA Wrap-Around</t>
  </si>
  <si>
    <t>Renovation of Dining Room Facilities</t>
  </si>
  <si>
    <t>Target System Upgrades</t>
  </si>
  <si>
    <t>Weapons Range 1 and 2 and Shotgun Renovation</t>
  </si>
  <si>
    <t>Agency Personnel</t>
  </si>
  <si>
    <t>Agency Personnel and Equipment</t>
  </si>
  <si>
    <t>Alcohol Enforcement Personnel and Operating Expenses</t>
  </si>
  <si>
    <t>Animal Fighting Enforcement</t>
  </si>
  <si>
    <t>Bell Helicopter</t>
  </si>
  <si>
    <t>Center for School Safety</t>
  </si>
  <si>
    <t>Child Fatality Personnel</t>
  </si>
  <si>
    <t>CJIS/IT Equipment</t>
  </si>
  <si>
    <t>Communications and Law Enforcement Equipment, Training, Uniforms</t>
  </si>
  <si>
    <t>Computer Equipment for Law Enforcement/Regional Offices</t>
  </si>
  <si>
    <t>Counter Terrorism/Arson Personnel</t>
  </si>
  <si>
    <t>Criminal Abuse Investigations at Residential Care Facilities</t>
  </si>
  <si>
    <t>First Responder PTSD Treatment</t>
  </si>
  <si>
    <t>Forensic and DNA System Operations, Equipment and Maintenance</t>
  </si>
  <si>
    <t>Forensic Equipment</t>
  </si>
  <si>
    <t>Forensic Laboratory Building</t>
  </si>
  <si>
    <t>Forensic Personnel and Operating Expenses</t>
  </si>
  <si>
    <t>Forensic Services FTEs</t>
  </si>
  <si>
    <t>Forensics Breath Testing Units</t>
  </si>
  <si>
    <t>Forensics Building</t>
  </si>
  <si>
    <t>Forensics Personnel</t>
  </si>
  <si>
    <t>Insurance Fraud Investigators and Operating Expenses</t>
  </si>
  <si>
    <t>Investigative Personnel and Operating Expenses</t>
  </si>
  <si>
    <t>Investigative Service FTEs</t>
  </si>
  <si>
    <t>Law Enforcement Equipment</t>
  </si>
  <si>
    <t>Maintenance Fees</t>
  </si>
  <si>
    <t>Marlboro County Sheriff's Dept Building</t>
  </si>
  <si>
    <t>Methamphetamine Lab Clean Up</t>
  </si>
  <si>
    <t>New Personnel</t>
  </si>
  <si>
    <t>Pee Dee Regional Office</t>
  </si>
  <si>
    <t>Personnel and Equipment</t>
  </si>
  <si>
    <t>Personnel and Operating Expenses</t>
  </si>
  <si>
    <t>SC Critical Infrastructure Cybersecurity Program Personnel</t>
  </si>
  <si>
    <t>State Investigation Reimbursement</t>
  </si>
  <si>
    <t>Technology Equipment / Software</t>
  </si>
  <si>
    <t>VICE Enforcement</t>
  </si>
  <si>
    <t>Worker's Compensation Premiums for Voluntary Constables</t>
  </si>
  <si>
    <t>2014 Winter Storm Local Matching Funds</t>
  </si>
  <si>
    <t>Aiken Readiness Center</t>
  </si>
  <si>
    <t>Alternative Power Source for Shelters</t>
  </si>
  <si>
    <t>Armory Maintenance, Repair, and/or Revitalization</t>
  </si>
  <si>
    <t>Disaster Warehouse Supplies/Resources</t>
  </si>
  <si>
    <t>Emergency Management Program Improvements</t>
  </si>
  <si>
    <t>Federal Match 2005 Ice Storm</t>
  </si>
  <si>
    <t>FEMA Match for Hurricane Floyd</t>
  </si>
  <si>
    <t>FEMA Match for Winter Storm</t>
  </si>
  <si>
    <t>FEMA State and Local Match for 2015 Flooding</t>
  </si>
  <si>
    <t>FEMA State Match - Declared Tornado Disasters</t>
  </si>
  <si>
    <t>FEMA State Match - Hurricane Florence</t>
  </si>
  <si>
    <t>Information Technology for JAG Branch of State National Guard</t>
  </si>
  <si>
    <t>Infrastructure Improvements</t>
  </si>
  <si>
    <t>IT Initiatives</t>
  </si>
  <si>
    <t>IT Network Migration License Fees</t>
  </si>
  <si>
    <t>Kershaw County Amory Relocation of Maintenance Yard</t>
  </si>
  <si>
    <t>Major Projects and Repairs - State Armories</t>
  </si>
  <si>
    <t>McEntire Joint National Guard Base - Land Management</t>
  </si>
  <si>
    <t>Newberry County Emergency Management</t>
  </si>
  <si>
    <t>Non-Federal Share Declared Natural Disasters</t>
  </si>
  <si>
    <t>Olympia Armory Repairs and Renovations</t>
  </si>
  <si>
    <t>Satellite Phones</t>
  </si>
  <si>
    <t>SC Joint Communications Center of Excellence</t>
  </si>
  <si>
    <t>SC Military Museum</t>
  </si>
  <si>
    <t>SCEMD – Building Repairs</t>
  </si>
  <si>
    <t>SCEMD – Replacement of HVAC Units</t>
  </si>
  <si>
    <t>SCEMD - State Emergency Operations Center Improvements</t>
  </si>
  <si>
    <t>SCEMD Alternative Operating Center</t>
  </si>
  <si>
    <t>Service Member and Family Care Cost Funding</t>
  </si>
  <si>
    <t>Standalone Kitchens</t>
  </si>
  <si>
    <t>State Active Duty Log Packs</t>
  </si>
  <si>
    <t>State Guard</t>
  </si>
  <si>
    <t>State Guard Other Operating Expenses</t>
  </si>
  <si>
    <t>State Guard Vehicles</t>
  </si>
  <si>
    <t>State Regional District Operations Pgm</t>
  </si>
  <si>
    <t>State Share Disaster Relief</t>
  </si>
  <si>
    <t>Summerville Readiness Center</t>
  </si>
  <si>
    <t>Swift Water Rescue Team</t>
  </si>
  <si>
    <t>The Citadel-South Carolina Nat'l Guard Readiness Center</t>
  </si>
  <si>
    <t>Transitioning Military Assistance Programs</t>
  </si>
  <si>
    <t>Undeclared Tornado Disaster Reimbursement - Seneca</t>
  </si>
  <si>
    <t>USC Aiken National Guard Dreamport Facility</t>
  </si>
  <si>
    <t>Business Associate</t>
  </si>
  <si>
    <t>Case Management System</t>
  </si>
  <si>
    <t>Computer Equipment Maintenance</t>
  </si>
  <si>
    <t>E-filing Module</t>
  </si>
  <si>
    <t>Facilities Renovations</t>
  </si>
  <si>
    <t>IT Hardware</t>
  </si>
  <si>
    <t>Public Area Renovations</t>
  </si>
  <si>
    <t>Renovations and Furniture</t>
  </si>
  <si>
    <t>Rent Increase/Upfit</t>
  </si>
  <si>
    <t>Staff Attorney/Hearing Officer/Business Associate Equipment</t>
  </si>
  <si>
    <t>Staff Attorneys</t>
  </si>
  <si>
    <t>Technology Upgrades</t>
  </si>
  <si>
    <t>Crime Victim Assistance Funding</t>
  </si>
  <si>
    <t>Dennis Building Infrastructure Upgrades</t>
  </si>
  <si>
    <t>Internet Sex Predator Prosecutors and Support Staff</t>
  </si>
  <si>
    <t>Litigation Funds</t>
  </si>
  <si>
    <t>Office Investment</t>
  </si>
  <si>
    <t>Savannah River Litigation</t>
  </si>
  <si>
    <t>SC Child ID Program</t>
  </si>
  <si>
    <t>Technology Enhancement Initiative</t>
  </si>
  <si>
    <t>B&amp;C Bd.</t>
  </si>
  <si>
    <t>Accountability Strategy for SC Prevention Programs</t>
  </si>
  <si>
    <t>Camden First Community Development Program</t>
  </si>
  <si>
    <t>Census Promotion and Participation</t>
  </si>
  <si>
    <t>City of Columbia - Streetscape</t>
  </si>
  <si>
    <t>City of Florence - Downtown Redevelopment</t>
  </si>
  <si>
    <t>City of Georgetown - Business Revitalization and Promotion</t>
  </si>
  <si>
    <t>Columbia Black Expo</t>
  </si>
  <si>
    <t>Demolition of Park Buildings</t>
  </si>
  <si>
    <t>Drummond Center Erskine College Program Support</t>
  </si>
  <si>
    <t>EEDA Marketing and Communications</t>
  </si>
  <si>
    <t>Facilities Management - Other Operating</t>
  </si>
  <si>
    <t>Geodetic Mapping</t>
  </si>
  <si>
    <t>Georgetown Marina</t>
  </si>
  <si>
    <t>Hartsville Drainage Project</t>
  </si>
  <si>
    <t>Lake City Senior Center</t>
  </si>
  <si>
    <t>Lake Marion Water Authority</t>
  </si>
  <si>
    <t>Marion County Senior Center</t>
  </si>
  <si>
    <t>Maritime Collection Maintenance and Security</t>
  </si>
  <si>
    <t>Mfg Alliance "Made in South Carolina"</t>
  </si>
  <si>
    <t>National Guard Pension Fund - Administration</t>
  </si>
  <si>
    <t>Old Springfield High School Renovations</t>
  </si>
  <si>
    <t>Police Substation Screaming Eagle Road</t>
  </si>
  <si>
    <t>RFP and Study of Statewide Assessments</t>
  </si>
  <si>
    <t>SC National Heritage Corridor</t>
  </si>
  <si>
    <t>SCEIS</t>
  </si>
  <si>
    <t>SE Regional Settlement</t>
  </si>
  <si>
    <t>Statehouse Grounds and Complex Upgrades and Improvements</t>
  </si>
  <si>
    <t>Success Center Building</t>
  </si>
  <si>
    <t>Tobacco Arbitration Settlement</t>
  </si>
  <si>
    <t>Veterans' Cemetery</t>
  </si>
  <si>
    <t>Dues</t>
  </si>
  <si>
    <t>Civil Appointments Fund</t>
  </si>
  <si>
    <t>Conflict Fund</t>
  </si>
  <si>
    <t>Criminal Domestic Violence Defense</t>
  </si>
  <si>
    <t>Death Penalty Trial Unit</t>
  </si>
  <si>
    <t>Defense of Indigents Per Capita</t>
  </si>
  <si>
    <t>Docket Backlog - Contract Counsel</t>
  </si>
  <si>
    <t>Information Technology and Security Infrastructure</t>
  </si>
  <si>
    <t>Operations and Maintenance</t>
  </si>
  <si>
    <t>GASB 34 Compliance</t>
  </si>
  <si>
    <t>Implementation of Accounting System</t>
  </si>
  <si>
    <t>Aiken County - Storage Tanks and Pump Stations</t>
  </si>
  <si>
    <t>Aiken County - United Way Building/Infrastructure</t>
  </si>
  <si>
    <t>Aiken County Public School District</t>
  </si>
  <si>
    <t>Aiken County Rural Health Services Building</t>
  </si>
  <si>
    <t>Aiken Generational Park</t>
  </si>
  <si>
    <t>Aiken Highway 19 Corridor Business/Economic Development</t>
  </si>
  <si>
    <t>Aiken Railroad Facilities Renovation and Completion</t>
  </si>
  <si>
    <t>Aiken Sage Mill Industrial Park Improvements</t>
  </si>
  <si>
    <t>Aiken Technical College - Nursing School Facility</t>
  </si>
  <si>
    <t>Aiken Technical College - Welding Lab</t>
  </si>
  <si>
    <t>Allendale County - Law Enforcement Agency Consolidation and Upgrades</t>
  </si>
  <si>
    <t>Allendale CV Bing Community Center</t>
  </si>
  <si>
    <t>Allendale Purchase - Permitting and Development of Industrial Site</t>
  </si>
  <si>
    <t>Allendale School District Capital Improvements</t>
  </si>
  <si>
    <t>Bamberg County - Cross Rhodes Industrial Park Spec Building</t>
  </si>
  <si>
    <t>Bamberg County Consolidated Schools - Schools Facilities Bond Reduction</t>
  </si>
  <si>
    <t>Barnwell County Consolidated High School and CATE Center</t>
  </si>
  <si>
    <t>Barnwell Multipurpose Building</t>
  </si>
  <si>
    <t>Bettis Academy Preparatory School Renovation and Construction</t>
  </si>
  <si>
    <t>Blackville Multipurpose Space</t>
  </si>
  <si>
    <t>Cherry Grove Building Roof Repair</t>
  </si>
  <si>
    <t>Colleton County - New Spec Industrial Shell Building</t>
  </si>
  <si>
    <t>COVID-19 Response Account</t>
  </si>
  <si>
    <t>Cyber Initiative - Fort Gordon Army Cyber Command Center</t>
  </si>
  <si>
    <t>Department of Administration - New Statewide Voting System</t>
  </si>
  <si>
    <t>Digital Government Transformation</t>
  </si>
  <si>
    <t>Division of State Human Resources - Class and Compensation Reform</t>
  </si>
  <si>
    <t>Dreamport National Guard</t>
  </si>
  <si>
    <t>Edgefield County School District Workforce Equipment and Training</t>
  </si>
  <si>
    <t>Edgefield Law Enforcement Center</t>
  </si>
  <si>
    <t>Executive Institute</t>
  </si>
  <si>
    <t>Facilities Management - Maintenance Projects</t>
  </si>
  <si>
    <t>Facilities Management - Permanent Improvements</t>
  </si>
  <si>
    <t>Fox Creek Athletic Complex</t>
  </si>
  <si>
    <t>Hampton County - Purchase of property adjacent to Industrial Park</t>
  </si>
  <si>
    <t>Health Agencies Restructuring Study</t>
  </si>
  <si>
    <t>Industrial Park Project in Eastern Aiken County</t>
  </si>
  <si>
    <t>Leadership South Carolina</t>
  </si>
  <si>
    <t>Lexington Batesburg-Leesville Industrial Park - Construction of Speculative Building on Parcel #1</t>
  </si>
  <si>
    <t>Lexington Batesburg-Leesville Industrial Park - Parcel #1 Site Preparation</t>
  </si>
  <si>
    <t>Lexington Chapin Business and Technology Park at Brighton</t>
  </si>
  <si>
    <t>Lexington Saxe Gotha Industrial Park - Parcel #9 Site Preparation</t>
  </si>
  <si>
    <t>Lexington Saxe Gotha Industrial Park Roadway and Waterline Expansion</t>
  </si>
  <si>
    <t>Management of federal COVID-19 relief funds</t>
  </si>
  <si>
    <t>Marion County Animal Shelter Infrastructure costs</t>
  </si>
  <si>
    <t>National Lab</t>
  </si>
  <si>
    <t>North Augusta Regional Solid Waste Transfer Station</t>
  </si>
  <si>
    <t>North Augusta/Aiken County New Savannah Bluff Lock and Dam</t>
  </si>
  <si>
    <t>Office of Economic Opportunity - Wateree Community Action Agency</t>
  </si>
  <si>
    <t>Orangeburg County - Hidden Valley Road/Essex Road Sewer</t>
  </si>
  <si>
    <t>Orangeburg County - Holy Hill Services Center Renovation</t>
  </si>
  <si>
    <t>Orangeburg County - Property Acquisition</t>
  </si>
  <si>
    <t>Orangeburg County - Western End Industrial Spec Building</t>
  </si>
  <si>
    <t>Palmetto Statewide Radio System</t>
  </si>
  <si>
    <t>Pendleton Street Saftey Upgrades</t>
  </si>
  <si>
    <t>Piedmont Technical College Advanced Manufacturing Center</t>
  </si>
  <si>
    <t>Professional Services</t>
  </si>
  <si>
    <t>Redevelopment and Economic Development in Downtown Aiken</t>
  </si>
  <si>
    <t>South Carolina State University - Vendor Debt</t>
  </si>
  <si>
    <t>State Human Resources - Leadership South Carolina</t>
  </si>
  <si>
    <t>State Owned Building Deferred Maintenance</t>
  </si>
  <si>
    <t>Williston City - Park Multipurpose Building</t>
  </si>
  <si>
    <t>East Camden Sewer System</t>
  </si>
  <si>
    <t>Lexington County Water and Sewer</t>
  </si>
  <si>
    <t>Administrative Services Division</t>
  </si>
  <si>
    <t>American Legion Johnston Post 222</t>
  </si>
  <si>
    <t>Buffalo American Legion Post 87 - Facility Upgrades</t>
  </si>
  <si>
    <t>Dolly Cooper Veterans Cemetery</t>
  </si>
  <si>
    <t>Dorchester County - Veterans Services Center</t>
  </si>
  <si>
    <t>Fisher House of Columbia Dorn VA</t>
  </si>
  <si>
    <t>Jasper County Operation Patriots FOB</t>
  </si>
  <si>
    <t>Lee County - Veterans Affairs Office</t>
  </si>
  <si>
    <t>Military Affairs Expansion</t>
  </si>
  <si>
    <t>Military Enhancement Fund</t>
  </si>
  <si>
    <t>Military Museum</t>
  </si>
  <si>
    <t>Mobile Service Capability</t>
  </si>
  <si>
    <t>Office of Secretary</t>
  </si>
  <si>
    <t>Pacolet Veteran's Park</t>
  </si>
  <si>
    <t>Perimeter Fencing for Dolly Cooper Veteran Cemetery</t>
  </si>
  <si>
    <t>Public Information</t>
  </si>
  <si>
    <t>SC Base Protection Fund</t>
  </si>
  <si>
    <t>Shaw Airforce Base Welcome Center</t>
  </si>
  <si>
    <t>Shaw Sumter Military Museum</t>
  </si>
  <si>
    <t>State Coalition Integration</t>
  </si>
  <si>
    <t>Track Heroes</t>
  </si>
  <si>
    <t>Upstate Warrior Solution - Rupert Huse Veteran Center</t>
  </si>
  <si>
    <t>Veteran Transition Homes</t>
  </si>
  <si>
    <t>Virtual Transition Assistance Program</t>
  </si>
  <si>
    <t>Williamsburg County - Veterans Center</t>
  </si>
  <si>
    <t>Education Pilot Program</t>
  </si>
  <si>
    <t>Partnerships for Innovation</t>
  </si>
  <si>
    <t>Reach Out and Read</t>
  </si>
  <si>
    <t>School Efficiency Review</t>
  </si>
  <si>
    <t>2000 General Election</t>
  </si>
  <si>
    <t>2008 Statewide Primary/Runoff Elections</t>
  </si>
  <si>
    <t>2020 Presidential Primary</t>
  </si>
  <si>
    <t>Audit Consultant or Contractor</t>
  </si>
  <si>
    <t>Ballot Security</t>
  </si>
  <si>
    <t>Equal Access to the Ballot</t>
  </si>
  <si>
    <t>Florence County - Election Storage Building</t>
  </si>
  <si>
    <t>HAVA Health and Safety</t>
  </si>
  <si>
    <t>HAVA Training for Voters</t>
  </si>
  <si>
    <t>Operations</t>
  </si>
  <si>
    <t>Security and Technology Enhancements</t>
  </si>
  <si>
    <t>Special Election Fund Recoupment</t>
  </si>
  <si>
    <t>State Matching Funds for 2020 HAVA Grant</t>
  </si>
  <si>
    <t>State Matching Funds for 2022 HAVA Grant</t>
  </si>
  <si>
    <t>Statewide Election Funds</t>
  </si>
  <si>
    <t>Voter Education</t>
  </si>
  <si>
    <t>401K Program</t>
  </si>
  <si>
    <t>Employee Bonus</t>
  </si>
  <si>
    <t>Health Insurance</t>
  </si>
  <si>
    <t>National Guard Pension Fund</t>
  </si>
  <si>
    <t>OPEB Trust Fund</t>
  </si>
  <si>
    <t>Governor's Office - OEPP</t>
  </si>
  <si>
    <t>Children's Trust Fund</t>
  </si>
  <si>
    <t>State Veterans' Cemetery</t>
  </si>
  <si>
    <t>Victims Assistance - Ombudsman</t>
  </si>
  <si>
    <t>Reapportionment</t>
  </si>
  <si>
    <t>Security</t>
  </si>
  <si>
    <t>Technology Assessment</t>
  </si>
  <si>
    <t>Office Infrastructure</t>
  </si>
  <si>
    <t>Calhoun and Supreme Court Building Security</t>
  </si>
  <si>
    <t>Center for Fathers and Families</t>
  </si>
  <si>
    <t>Court of Appeals New Courtroom and Office Space</t>
  </si>
  <si>
    <t>Court Technology</t>
  </si>
  <si>
    <t>Digital Court Reporter Project</t>
  </si>
  <si>
    <t>Digital Court Room Equipment</t>
  </si>
  <si>
    <t>Digital Recording</t>
  </si>
  <si>
    <t>Disaster Recovery</t>
  </si>
  <si>
    <t>Family and Circuit Court Travel</t>
  </si>
  <si>
    <t>Travel</t>
  </si>
  <si>
    <t>Virtual Courtroom Expansion</t>
  </si>
  <si>
    <t>Information Technology Upgrade (Servers, Computers, Software)</t>
  </si>
  <si>
    <t>Peer Review Audit - Government Auditing Standards</t>
  </si>
  <si>
    <t>Legislative Systems and Security Upgrade</t>
  </si>
  <si>
    <t>Special Session Costs</t>
  </si>
  <si>
    <t>Systems Security</t>
  </si>
  <si>
    <t>Lieutenant Governor</t>
  </si>
  <si>
    <t>Caregivers</t>
  </si>
  <si>
    <t>Community Based Support Services - Office on Aging</t>
  </si>
  <si>
    <t>Home and Community Based Services</t>
  </si>
  <si>
    <t>Data Coordination Office</t>
  </si>
  <si>
    <t>Disaster Relief and Resilience Reserve Fund</t>
  </si>
  <si>
    <t>IT Equipment and Furniture</t>
  </si>
  <si>
    <t>Resiliency Reserve Fund - Act 163 of 2020</t>
  </si>
  <si>
    <t>Resiliency Revolving Loan Fund - Act 163 of 2020</t>
  </si>
  <si>
    <t>Docket Backlog - Intake Program</t>
  </si>
  <si>
    <t>Drug Court - 12th Circuit</t>
  </si>
  <si>
    <t>General Tort Liability Increase</t>
  </si>
  <si>
    <t>Solicitor Technology Equipment and Software</t>
  </si>
  <si>
    <t>Victim and Witness Assistance Programs</t>
  </si>
  <si>
    <t>State Employee Adoption Assistance Program</t>
  </si>
  <si>
    <t>Statewide Aerial Imagery Project</t>
  </si>
  <si>
    <t>Boards and Commissions Database Project</t>
  </si>
  <si>
    <t>Charitable Raffle Online Filing and Reporting System</t>
  </si>
  <si>
    <t>Disaster Recovery Image Digitization</t>
  </si>
  <si>
    <t>Contractual Services</t>
  </si>
  <si>
    <t>Personal Service and Other Operating</t>
  </si>
  <si>
    <t>City of York - Downtown Development and Upgrades</t>
  </si>
  <si>
    <t>COVID-19 Response Reserve Account</t>
  </si>
  <si>
    <t>Digital Currency Literacy</t>
  </si>
  <si>
    <t>Disaster Trust Fund</t>
  </si>
  <si>
    <t>Orangeburg County - County Marketing</t>
  </si>
  <si>
    <t>Orangeburg County - Nix-Stilton Community Center</t>
  </si>
  <si>
    <t>Ritter Community Center</t>
  </si>
  <si>
    <t>Tuition Prepayment Plan</t>
  </si>
  <si>
    <t>Tuition Prepayment Program - Elimination of Unfunded Liability</t>
  </si>
  <si>
    <t>Operating</t>
  </si>
  <si>
    <t>Senate Chamber Maintenance</t>
  </si>
  <si>
    <t>Advanced Plant Technology Lab</t>
  </si>
  <si>
    <t>Agency Operations</t>
  </si>
  <si>
    <t>Agribusiness, Biotech, Genetics</t>
  </si>
  <si>
    <t>Agriculture and Natural Resources Facilities</t>
  </si>
  <si>
    <t>Agriculture and Natural Resources Program</t>
  </si>
  <si>
    <t>Agri-Systems Productivity and Profitability</t>
  </si>
  <si>
    <t>Animal Farms Infrastructure</t>
  </si>
  <si>
    <t>Critical PSA Infrastructure</t>
  </si>
  <si>
    <t>Critical PSA Research Infrastructure and Dam Maintenance</t>
  </si>
  <si>
    <t>Economic Development - Cultural Welcome Center</t>
  </si>
  <si>
    <t>Edisto Research and Education Center</t>
  </si>
  <si>
    <t>Edisto Research and Education Center Research Infrastructure Upgrades and Expansion</t>
  </si>
  <si>
    <t>Fire Ant Research and Education</t>
  </si>
  <si>
    <t>Pee Dee Research and Education Center Greenhouse Construction</t>
  </si>
  <si>
    <t>Poultry Science Research Facility</t>
  </si>
  <si>
    <t>Sandhill Recreation Research and Extension Building Repair</t>
  </si>
  <si>
    <t>Spartanburg Humane Society</t>
  </si>
  <si>
    <t>Statewide Program Support</t>
  </si>
  <si>
    <t>Tropical Soda Apple</t>
  </si>
  <si>
    <t>Conservation Bank Trust</t>
  </si>
  <si>
    <t>Conservation Grants</t>
  </si>
  <si>
    <t>Conservation Land Bank</t>
  </si>
  <si>
    <t>Agribusiness Development</t>
  </si>
  <si>
    <t>Agricultural Marketing (Certified SC)</t>
  </si>
  <si>
    <t>Back-up Generator</t>
  </si>
  <si>
    <t>Berkeley County Agricultural Educational Exhibition Area</t>
  </si>
  <si>
    <t>Bio Diesel and Ethanol Testing</t>
  </si>
  <si>
    <t>Colleton County - Food Assistance Program</t>
  </si>
  <si>
    <t>Colleton County - Western Colleton Comm. Ag Exposition Center</t>
  </si>
  <si>
    <t>Colleton Farmers Market Revitalization Project</t>
  </si>
  <si>
    <t>Consumer Services Equipment Replacement</t>
  </si>
  <si>
    <t>Foothills Agriculture Center Projects</t>
  </si>
  <si>
    <t>Greenville/Orangeburg State Farmers Market Buildings Renovations</t>
  </si>
  <si>
    <t>Growing Agribusiness Fund</t>
  </si>
  <si>
    <t>Hemp Testing Laboratory Equipment</t>
  </si>
  <si>
    <t>Inspections</t>
  </si>
  <si>
    <t>Jasper County Farmers Market</t>
  </si>
  <si>
    <t>Laboratory Equipment</t>
  </si>
  <si>
    <t>Laboratory/Inspection Equipment</t>
  </si>
  <si>
    <t>Local Farmers Markets Enhancements</t>
  </si>
  <si>
    <t>Marketing and Promotions - SC Quality Program</t>
  </si>
  <si>
    <t>Mill Village Farms</t>
  </si>
  <si>
    <t>Regional Farmers Markets</t>
  </si>
  <si>
    <t>South Carolina Ag in the Classroom</t>
  </si>
  <si>
    <t>Statewide Agribusiness Infrastructure</t>
  </si>
  <si>
    <t>Statewide Agriculture Museum</t>
  </si>
  <si>
    <t>Statewide Farmers Markets Upgrades and Safety Improvements</t>
  </si>
  <si>
    <t>Town of Cowpens - Town Upgrades</t>
  </si>
  <si>
    <t>Town of Mayesville - Grant Matching Funds</t>
  </si>
  <si>
    <t>York County - 4H Arena</t>
  </si>
  <si>
    <t>2015 Flood - Non-CDBG - Disaster Recovery</t>
  </si>
  <si>
    <t>340 Industrial Park</t>
  </si>
  <si>
    <t>Airport Match</t>
  </si>
  <si>
    <t>Applied Research Centers</t>
  </si>
  <si>
    <t>Base Closure Fund</t>
  </si>
  <si>
    <t>Business Incubator Program</t>
  </si>
  <si>
    <t>Capital Access Program</t>
  </si>
  <si>
    <t>Capital IT-ology - Coursepower</t>
  </si>
  <si>
    <t>Charleston Digital Corridor</t>
  </si>
  <si>
    <t>City of Anderson - Economic Development Event</t>
  </si>
  <si>
    <t>City of Charleston - Entrepreneurial Resource Center</t>
  </si>
  <si>
    <t>City of Clinton - Industrial Park</t>
  </si>
  <si>
    <t>City of Columbia - Railroad Project</t>
  </si>
  <si>
    <t>City of Forest Acres - Redevelopment of Forest Acres</t>
  </si>
  <si>
    <t>City of Loris - Old Loris High School Redevelopment</t>
  </si>
  <si>
    <t>City of Simpsonville - Economic Development/Capital Projects</t>
  </si>
  <si>
    <t>City of Sumter - Downtown Redevelopment for Economic Development and Recreation</t>
  </si>
  <si>
    <t>Closing Fund</t>
  </si>
  <si>
    <t>Closing Fund Competitive Recruitment</t>
  </si>
  <si>
    <t>Community Development Corporation Initiative</t>
  </si>
  <si>
    <t>Community Development Corporations</t>
  </si>
  <si>
    <t>Donaldson Development Commission</t>
  </si>
  <si>
    <t>Economic Development</t>
  </si>
  <si>
    <t>Economic Development Hubs and Community Development Infrastructure</t>
  </si>
  <si>
    <t>Existing Industries - U.S.DOD Bus. Diversification Grant Match</t>
  </si>
  <si>
    <t>Fairfield County - Vision Center Inc</t>
  </si>
  <si>
    <t>Florence County Industrial Park East</t>
  </si>
  <si>
    <t>Florence County Industrial Park West</t>
  </si>
  <si>
    <t>Gallo Economic Development Project</t>
  </si>
  <si>
    <t>Graduation Alliance</t>
  </si>
  <si>
    <t>Greater South Farrow Road Community Development Foundation</t>
  </si>
  <si>
    <t>Greenbrier Resources Community Development Center</t>
  </si>
  <si>
    <t>Hartsville Railroad Project</t>
  </si>
  <si>
    <t>Hydrogen/Fuel Cell Coalition and Equipment</t>
  </si>
  <si>
    <t>I-26/I-95 Corridor Project</t>
  </si>
  <si>
    <t>IT-ology - Coursepower Project</t>
  </si>
  <si>
    <t>Lexington County Water and Wastewater</t>
  </si>
  <si>
    <t>LocateSC</t>
  </si>
  <si>
    <t>Marion County Economic Development</t>
  </si>
  <si>
    <t>Marion County Workforce Development Training Facility</t>
  </si>
  <si>
    <t>Military Base Task Force</t>
  </si>
  <si>
    <t>Minority Business Development Agency</t>
  </si>
  <si>
    <t>Myrtle Beach Fixed Base Operator</t>
  </si>
  <si>
    <t>North Maple Street/Kapstone/Global Trade Center Improvements</t>
  </si>
  <si>
    <t>Office Modernization</t>
  </si>
  <si>
    <t>Office of Innovation</t>
  </si>
  <si>
    <t>Palmetto Goodwill</t>
  </si>
  <si>
    <t>Palmetto Railways Repayment</t>
  </si>
  <si>
    <t>PGA Championship</t>
  </si>
  <si>
    <t>Pinewood Depot</t>
  </si>
  <si>
    <t>Project Connect (Scout)</t>
  </si>
  <si>
    <t>Publicly Owned Aeronautics Infrastructure - New and Existing Business</t>
  </si>
  <si>
    <t>Railroad Spur - I-26/95</t>
  </si>
  <si>
    <t>Regional Economic Development Organizations</t>
  </si>
  <si>
    <t>Research Funds</t>
  </si>
  <si>
    <t>Research Initiatives</t>
  </si>
  <si>
    <t>Richland County Economic Development</t>
  </si>
  <si>
    <t>Rock Hill Knowledge Park</t>
  </si>
  <si>
    <t>Rural School District and Economic Dev. Closing Fund</t>
  </si>
  <si>
    <t>SC Business Advancement Center</t>
  </si>
  <si>
    <t>SC Council on Competitiveness</t>
  </si>
  <si>
    <t>SC Rural Community and Workforce Development</t>
  </si>
  <si>
    <t>SC Technology and Aviation Center</t>
  </si>
  <si>
    <t>Scranton Industrial Park</t>
  </si>
  <si>
    <t>South Carolina Association for Community Economic Development</t>
  </si>
  <si>
    <t>South Carolina Quantum Association Curriculum Development and Use Study</t>
  </si>
  <si>
    <t>SouthernCarolina Regional Development Alliance Building Renovation</t>
  </si>
  <si>
    <t>Spartanburg County - Spartanburg Infrastructure Upgrades</t>
  </si>
  <si>
    <t>Spartanburg Downtown Development Infrastructure</t>
  </si>
  <si>
    <t>St. Stephen's Revitalization</t>
  </si>
  <si>
    <t>Stoney Neighborhood Community Development Corporation</t>
  </si>
  <si>
    <t>Strategic Economic Development Infrastructure</t>
  </si>
  <si>
    <t>Strategic Marketing</t>
  </si>
  <si>
    <t>Study of Offshore Wind Energy</t>
  </si>
  <si>
    <t>Sumter County - Pocotaligo Industrial Park</t>
  </si>
  <si>
    <t>Town of Fort Mill - Downtown Economic Development</t>
  </si>
  <si>
    <t>Town of Lamar - Economic Development</t>
  </si>
  <si>
    <t>Town of Lexington - Lexington Conference Center</t>
  </si>
  <si>
    <t>Town of Seneca - Downtown Revitalization</t>
  </si>
  <si>
    <t>Town of Timmonsville - Timmonsville Revitalization Project</t>
  </si>
  <si>
    <t>Umoja Village - Economic development</t>
  </si>
  <si>
    <t>Unemployment Job Training</t>
  </si>
  <si>
    <t>Williamsburg County - Economic Development</t>
  </si>
  <si>
    <t>Woodruff Municipal Complex Engineering, Architectural and Environmental Studies</t>
  </si>
  <si>
    <t>Workforce Coordinating Council Operations</t>
  </si>
  <si>
    <t>Beeyond Borders - Plant it Forward - Youth Education and Conservation</t>
  </si>
  <si>
    <t>Boat Mooring Equipment</t>
  </si>
  <si>
    <t>Boat Slip Renovation - Ft. Johnson</t>
  </si>
  <si>
    <t>Catawba/Wateree River Basin Study</t>
  </si>
  <si>
    <t>Coastal and Offshore Mapping and Water Monitoring</t>
  </si>
  <si>
    <t>Drill Rig/Water Truck</t>
  </si>
  <si>
    <t>Enforcement Division Vehicles</t>
  </si>
  <si>
    <t>Equipment</t>
  </si>
  <si>
    <t>Erosion and Sediment Control at Congaree Pointe</t>
  </si>
  <si>
    <t>Farm Bureau - Swine Eradication</t>
  </si>
  <si>
    <t>Feral Swine Eradication</t>
  </si>
  <si>
    <t>Field/Regional Office and Building Maintenance</t>
  </si>
  <si>
    <t>Fish Hatcheries and State Lakes Maintenance and Repair</t>
  </si>
  <si>
    <t>Fish Hatcheries Deferred Maintenance and Repairs</t>
  </si>
  <si>
    <t>Fort Johnson Boat Slip Dredging</t>
  </si>
  <si>
    <t>Fort Johnson Boat Slip Renovation</t>
  </si>
  <si>
    <t>Fort Johnson Property Acquisition</t>
  </si>
  <si>
    <t>Fort Johnson Roof Replacement</t>
  </si>
  <si>
    <t>Freshwater Fish Hatchery Maintenance</t>
  </si>
  <si>
    <t>Greenwood County Boat Ramp</t>
  </si>
  <si>
    <t>Groundwater Monitoring Clusters</t>
  </si>
  <si>
    <t>Habitat Protection and Land Conservation Acquisitions</t>
  </si>
  <si>
    <t>Heavy Equipment - Road and Dike Maintenance</t>
  </si>
  <si>
    <t>High Resolution Elevation Data Development</t>
  </si>
  <si>
    <t>Historic Houses and Structures</t>
  </si>
  <si>
    <t>Hunter Education - Sporting Event Range</t>
  </si>
  <si>
    <t>Infrastructure Needs</t>
  </si>
  <si>
    <t>Infrastructure Repairs</t>
  </si>
  <si>
    <t>Invasive Species Control Program</t>
  </si>
  <si>
    <t>James Island Public Service District - Watershed Restoration - Pollution Mitigation</t>
  </si>
  <si>
    <t>Keeper of the Wild</t>
  </si>
  <si>
    <t>Lake Paul A. Wallace Authority</t>
  </si>
  <si>
    <t>Lake Santee Boat Landing</t>
  </si>
  <si>
    <t>Lake Wylie Visitor Center</t>
  </si>
  <si>
    <t>Land Conservation</t>
  </si>
  <si>
    <t>Law Enforcement</t>
  </si>
  <si>
    <t>Law Enforcement - New Class and Operating</t>
  </si>
  <si>
    <t>Law Enforcement Communication Center Upgrade</t>
  </si>
  <si>
    <t>License Term Conversion</t>
  </si>
  <si>
    <t>Lowcountry Land Trust - Land Conservation Capacity</t>
  </si>
  <si>
    <t>Lynches River Environmental Discovery Center</t>
  </si>
  <si>
    <t>Marine Infrastructure</t>
  </si>
  <si>
    <t>Marine Resources Coastal Infrastructure Maintenance</t>
  </si>
  <si>
    <t>Marine Resources Research Lab Shoreline Stabilization</t>
  </si>
  <si>
    <t>New Headquarters Building Equipment</t>
  </si>
  <si>
    <t>New Officer Vehicles and Equipment</t>
  </si>
  <si>
    <t>Ocean Research Vessel Replacement</t>
  </si>
  <si>
    <t>Outreach Education</t>
  </si>
  <si>
    <t>Outreach Programs</t>
  </si>
  <si>
    <t>Public Recreational Property Maintenance and Operations</t>
  </si>
  <si>
    <t>Removal of Abandoned River Shacks</t>
  </si>
  <si>
    <t>Replacement of IT Equipment and Maintenance</t>
  </si>
  <si>
    <t>Savannah River Basin Compact</t>
  </si>
  <si>
    <t>SC Youth Shooting Foundation</t>
  </si>
  <si>
    <t>Springs Stevens Hatchery - Harvest Kettle Renovation</t>
  </si>
  <si>
    <t>State Lakes</t>
  </si>
  <si>
    <t>State River Basin Study</t>
  </si>
  <si>
    <t>State Water Plan - Pee Dee and Broad River Basins</t>
  </si>
  <si>
    <t>State Water Planning</t>
  </si>
  <si>
    <t>State Water Planning: River Basin Planning</t>
  </si>
  <si>
    <t>Statewide Public Wildlife and Fisheries Management Projects</t>
  </si>
  <si>
    <t>Steel Creek Boat Landing Repair</t>
  </si>
  <si>
    <t>Surface Water Modeling</t>
  </si>
  <si>
    <t>Town of Port Royal Multi-use Building Upgrades and Shrimp Dock Repairs</t>
  </si>
  <si>
    <t>Town of Port Royal Shrimp Dock</t>
  </si>
  <si>
    <t>Upgrade VHF Radio System</t>
  </si>
  <si>
    <t>Upper Coastal Waterfowl Project Maintenance and Repair</t>
  </si>
  <si>
    <t>Waddell Center Infrastructure</t>
  </si>
  <si>
    <t>Waddell Fish Hatchery Deferred Maintenance/Upgrades</t>
  </si>
  <si>
    <t>Waddell Mariculture Center</t>
  </si>
  <si>
    <t>Water Planning, Mapping and Monitoring</t>
  </si>
  <si>
    <t>Water Resources (Other Operating)</t>
  </si>
  <si>
    <t>Water Study - Outreach</t>
  </si>
  <si>
    <t>Watercraft Registration Conversion - A. 233</t>
  </si>
  <si>
    <t>Waterfowl Areas and Impoundments</t>
  </si>
  <si>
    <t>Waterfowl Impoundments Infrastructure Maintenance</t>
  </si>
  <si>
    <t>Wildlife Management Areas</t>
  </si>
  <si>
    <t>Abbeville County Small Town Historical and Recreation</t>
  </si>
  <si>
    <t>Additional Park Property Acquisitions</t>
  </si>
  <si>
    <t>Advertising</t>
  </si>
  <si>
    <t>Advertising and Operations</t>
  </si>
  <si>
    <t>African American Civil War Reconstruction Society</t>
  </si>
  <si>
    <t>African American History Tourism and Marketing</t>
  </si>
  <si>
    <t>African American Tourism Conference</t>
  </si>
  <si>
    <t>African American Tourism Institute</t>
  </si>
  <si>
    <t>Aiken County Brownfield Project - Clearwater Village</t>
  </si>
  <si>
    <t>Aiken County Railroad Museum</t>
  </si>
  <si>
    <t>Alternative Funding</t>
  </si>
  <si>
    <t>Alvin Community Center</t>
  </si>
  <si>
    <t>Amazing Grace Park, The Clementa Pinckney Park</t>
  </si>
  <si>
    <t>American Landmark Middleton Place Foundation - Infrastructure Repairs</t>
  </si>
  <si>
    <t>American Legion Post 170</t>
  </si>
  <si>
    <t>American Legion Post 250 - Indian Land Veterans Park</t>
  </si>
  <si>
    <t>Anderson County - Dolly Cooper Park</t>
  </si>
  <si>
    <t>Anderson County - Kid Venture Playground</t>
  </si>
  <si>
    <t>Anderson County - Small Town Historical and Recreation</t>
  </si>
  <si>
    <t>Anderson County - Small Town Historical Grants</t>
  </si>
  <si>
    <t>Anderson County - Watkins Community Center</t>
  </si>
  <si>
    <t>Anderson County Parks and Recreation</t>
  </si>
  <si>
    <t>Anderson YMCA</t>
  </si>
  <si>
    <t>Angel Oak Park and Preserve</t>
  </si>
  <si>
    <t>Anne Frank Center</t>
  </si>
  <si>
    <t>Anson Burial Memorial Fund</t>
  </si>
  <si>
    <t>Antioch Multi-Purpose Building</t>
  </si>
  <si>
    <t>ArtFields Collective</t>
  </si>
  <si>
    <t>Arts Center at Fountain Park</t>
  </si>
  <si>
    <t>Asbestos, Mold, Mildew and Lead Abatement</t>
  </si>
  <si>
    <t>Atlantic Beach Marketing, Tourism and Planning</t>
  </si>
  <si>
    <t>Bamberg County - Courthouse Renovation</t>
  </si>
  <si>
    <t>Bamberg County - Hospital Repurposing</t>
  </si>
  <si>
    <t>Barnwell County YMCA</t>
  </si>
  <si>
    <t>Battle of Camden Land Acquisition</t>
  </si>
  <si>
    <t>Beaufort Original Gullah Festival</t>
  </si>
  <si>
    <t>Ben Mays Family Center</t>
  </si>
  <si>
    <t>Bettis Academy Park - Edgefield County</t>
  </si>
  <si>
    <t>Black Expo</t>
  </si>
  <si>
    <t>Bobby Richardson Park</t>
  </si>
  <si>
    <t>Brookgreen Gardens Maintenance and Transportation</t>
  </si>
  <si>
    <t>Brookland Center Community Programs</t>
  </si>
  <si>
    <t>Butler Heritage Foundation - Economic Development/Community Investment</t>
  </si>
  <si>
    <t>Calhoun County - Recreation Improvements</t>
  </si>
  <si>
    <t>Calhoun County Museum Preservation</t>
  </si>
  <si>
    <t>Calhoun County Recreational Facility Upgrades and Marketing</t>
  </si>
  <si>
    <t>Calhoun County Renovation of Former John Ford Middle/High School for Community Center</t>
  </si>
  <si>
    <t>Calhoun County Resources - Historic Site Improvements</t>
  </si>
  <si>
    <t>Calhoun County Sandy Run Walking Trail</t>
  </si>
  <si>
    <t>Calhoun Falls Marina</t>
  </si>
  <si>
    <t>Camp Croft State Park - Bridge</t>
  </si>
  <si>
    <t>Cancer Survivors Park Alliance</t>
  </si>
  <si>
    <t>Canoeing for Kids Facility Repairs</t>
  </si>
  <si>
    <t>Capital City/Lake Murray Country Regional Tourism Board - Southeastern BBQ Showdown</t>
  </si>
  <si>
    <t>Carolina Cup</t>
  </si>
  <si>
    <t>Cayce History Park</t>
  </si>
  <si>
    <t>Centenary Community Park / Playground Construction</t>
  </si>
  <si>
    <t>Charles Towne Landing Animal Forest Enclosure Repairs and Upgrades</t>
  </si>
  <si>
    <t>Charleston Visitor Center</t>
  </si>
  <si>
    <t>Charleston Wine and Food Festival</t>
  </si>
  <si>
    <t>Charlestown Landing</t>
  </si>
  <si>
    <t>Cheraw and Hickory Knob Golf Course Improvements</t>
  </si>
  <si>
    <t>Cheraw State Park Cabins</t>
  </si>
  <si>
    <t>Cherokee County Family YMCA Upgrades</t>
  </si>
  <si>
    <t>Cherokee County Former Broad River Electric Facility Renovation</t>
  </si>
  <si>
    <t>Cherokee County Tourism Complex Feasibility Study</t>
  </si>
  <si>
    <t>Cherry Grove FFA Camp</t>
  </si>
  <si>
    <t>Children's Museum of the Upstate</t>
  </si>
  <si>
    <t>City of Belton Demolish Structures</t>
  </si>
  <si>
    <t>City of Bishopville Recreation Facilities</t>
  </si>
  <si>
    <t>City of Calhoun Falls - Baseball Field Update</t>
  </si>
  <si>
    <t>City of Calhoun Falls - Recreational Facility</t>
  </si>
  <si>
    <t>City of Campobello - Community Center Project</t>
  </si>
  <si>
    <t>City of Cayce - 12,000 Year History Park</t>
  </si>
  <si>
    <t>City of Chester - Aquatic / Fitness Center</t>
  </si>
  <si>
    <t>City of Columbia - Saluda River Access/ River Boat Ramp</t>
  </si>
  <si>
    <t>City of Columbia - Vista Greenway Extension</t>
  </si>
  <si>
    <t>City of Columbia Greenway</t>
  </si>
  <si>
    <t>City of Conway - Expansion of Crabtree Greenway</t>
  </si>
  <si>
    <t>City of Conway - Expansion of Recreation Center</t>
  </si>
  <si>
    <t>City of Conway - Renovation of Horry County Museum for Multipurpose Space</t>
  </si>
  <si>
    <t>City of Conway - Revitalization</t>
  </si>
  <si>
    <t>City of Conway - Riverwalk Connection to Kingston Lake</t>
  </si>
  <si>
    <t>City of Conway - Wetland Park Boardwalk Trails and Gardens</t>
  </si>
  <si>
    <t>City of Darlington - Darlington African American Museum</t>
  </si>
  <si>
    <t>City of Dillion - Outdoor Recreation</t>
  </si>
  <si>
    <t>City of Dillon Golf Course - Maintenance Needs</t>
  </si>
  <si>
    <t>City of Easley - Senior League Host Committee</t>
  </si>
  <si>
    <t>City of Forest Acres Redevelopment of Richland Mall</t>
  </si>
  <si>
    <t>City of Greenville - Artisphere</t>
  </si>
  <si>
    <t>City of Greenville - Nicholtown Community Center Renovation</t>
  </si>
  <si>
    <t>City of Greenville - Public Space Upgrades and Safety Improvements</t>
  </si>
  <si>
    <t>City of Inman - Downtown and Streetscape Project</t>
  </si>
  <si>
    <t>City of Isle of Palms - ADA Compliant Boardwalk</t>
  </si>
  <si>
    <t>City of Liberty - Infrastructure</t>
  </si>
  <si>
    <t>City of Liberty - Rec Center</t>
  </si>
  <si>
    <t>City of Mauldin - Multi-Purpose Stadium Project</t>
  </si>
  <si>
    <t>City of Mauldin - Sidewalk Safety Improvements</t>
  </si>
  <si>
    <t>City of Mullins - Outdoor Marketplace / Park</t>
  </si>
  <si>
    <t>City of Newberry - Arts Center</t>
  </si>
  <si>
    <t>City of Newberry - Downtown Beautification</t>
  </si>
  <si>
    <t>City of Ninety-Six</t>
  </si>
  <si>
    <t>City of Orangeburg - City Hall Renovation</t>
  </si>
  <si>
    <t>City of Orangeburg - Civil Rights Museum</t>
  </si>
  <si>
    <t>City of Orangeburg - North Road Recreational Complex</t>
  </si>
  <si>
    <t>City of Pickens - City Hall Improvements and Additions</t>
  </si>
  <si>
    <t>City of Rock Hill - UCI BMX World Championship</t>
  </si>
  <si>
    <t>City of Saluda</t>
  </si>
  <si>
    <t>City of Spartanburg - Wright Greenway Extension</t>
  </si>
  <si>
    <t>City of Sumter - Festival on the Avenue</t>
  </si>
  <si>
    <t>City of Sumter - Green Space Initiative</t>
  </si>
  <si>
    <t>City of Sumter - Manning Avenue Art Corridor</t>
  </si>
  <si>
    <t>City of Sumter - Memorial Park / Spray Park</t>
  </si>
  <si>
    <t>City of Sumter - N. Main Corridor Improvement</t>
  </si>
  <si>
    <t>City of Sumter - Riley Park Renovations</t>
  </si>
  <si>
    <t>City of Sumter - Swan Lake Iris Gardens/Shotpouch Greenway</t>
  </si>
  <si>
    <t>City of Sumter - Swan Lake Park Improvements</t>
  </si>
  <si>
    <t>City of Walhalla Community Center</t>
  </si>
  <si>
    <t>City of West Columbia - River Walk Expansion and Connectivity</t>
  </si>
  <si>
    <t>City of Westminster - Recreation Facility</t>
  </si>
  <si>
    <t>City of York - City Park</t>
  </si>
  <si>
    <t>Clarendon County - North Shore Development</t>
  </si>
  <si>
    <t>Colleton County - Green Pond Community Center</t>
  </si>
  <si>
    <t>Colleton County - Miracle League Field</t>
  </si>
  <si>
    <t>Colleton County - Neyles Community Center</t>
  </si>
  <si>
    <t>Colleton County - YMCA Type Facility</t>
  </si>
  <si>
    <t>Columbia Convention Center Renovation</t>
  </si>
  <si>
    <t>Columbia Museum of Art</t>
  </si>
  <si>
    <t>Columbia Urban League</t>
  </si>
  <si>
    <t>Congaree Complex CDC</t>
  </si>
  <si>
    <t>Coulter Academy</t>
  </si>
  <si>
    <t>County of Dillon - Parks</t>
  </si>
  <si>
    <t>Criterion Club of Dillon</t>
  </si>
  <si>
    <t>Croft State Park - Boy Scouts/Equestrian</t>
  </si>
  <si>
    <t>Cross Community Center</t>
  </si>
  <si>
    <t>Cypress Adventures Youth Leadership</t>
  </si>
  <si>
    <t>Darlington Byerly Park</t>
  </si>
  <si>
    <t>Darlington Raceway</t>
  </si>
  <si>
    <t>Daufuskie Marsh Tacky Society</t>
  </si>
  <si>
    <t>Destination Specific Grants</t>
  </si>
  <si>
    <t>Doko Meadows Park Security Improvements</t>
  </si>
  <si>
    <t>Dolly Cooper Park</t>
  </si>
  <si>
    <t>Dorchester County - Oakbrooks Sports Complex</t>
  </si>
  <si>
    <t>Dorchester County - Youth and Senior Renovation Project</t>
  </si>
  <si>
    <t>Dorchester County - Youth, Senior and Tourism</t>
  </si>
  <si>
    <t>Downtown Spartanburg - Infrastructure</t>
  </si>
  <si>
    <t>Dreher Island State Park Upgrades</t>
  </si>
  <si>
    <t>Eagles Fields Baseball League</t>
  </si>
  <si>
    <t>Edisto Beach Renourishment</t>
  </si>
  <si>
    <t>Edisto Island Recreation Facility</t>
  </si>
  <si>
    <t>Elmwood Park Cemetery</t>
  </si>
  <si>
    <t>Enoree Community Revitalization</t>
  </si>
  <si>
    <t>Explore Black Charleston/Columbia</t>
  </si>
  <si>
    <t>Explore Charleston/College of Charleston - Office of Tourism</t>
  </si>
  <si>
    <t>Fair Play Welcome Center Rebuild and Beautification</t>
  </si>
  <si>
    <t>Fairfield County - Greenbrier Community Development Center</t>
  </si>
  <si>
    <t>Fairfield County - Recreation Center</t>
  </si>
  <si>
    <t>Fairfield County - Recreation Facilities</t>
  </si>
  <si>
    <t>Festival on the Avenue</t>
  </si>
  <si>
    <t>Film Incentives</t>
  </si>
  <si>
    <t>Fingerville Community Park - Spartanburg</t>
  </si>
  <si>
    <t>Finlay Park</t>
  </si>
  <si>
    <t>Florence County - Lions Park Recreation Enhancements</t>
  </si>
  <si>
    <t>Florence County - Poyner Building Renovation</t>
  </si>
  <si>
    <t>Florence County Civic Center</t>
  </si>
  <si>
    <t>Football Exhibition Games</t>
  </si>
  <si>
    <t>Foothills Trail Maintenance</t>
  </si>
  <si>
    <t>Fork Shoals Historical Society - McCullough's Cedarhurst Historic Home and Garden</t>
  </si>
  <si>
    <t>Fort Howell Park Renovations</t>
  </si>
  <si>
    <t>Fountain Inn - Main Street Enhancements</t>
  </si>
  <si>
    <t>Four Holes Indian Robert Davidson Center</t>
  </si>
  <si>
    <t>Friends of Harbison State Forest</t>
  </si>
  <si>
    <t>Friends of the Aiken Railroad Depot</t>
  </si>
  <si>
    <t>Friends of the Green Crescent Trail</t>
  </si>
  <si>
    <t>Georgetown County - Murrells Inlet Bike Path Project</t>
  </si>
  <si>
    <t>Giving Hope Gardens</t>
  </si>
  <si>
    <t>Goodale State Park</t>
  </si>
  <si>
    <t>Gordon Park/Dillon County Parks and Recreation</t>
  </si>
  <si>
    <t>Greater Chapin Community Foundation</t>
  </si>
  <si>
    <t>Greeleyville Pavilion</t>
  </si>
  <si>
    <t>Green Crescent</t>
  </si>
  <si>
    <t>Greenville Children's Museum</t>
  </si>
  <si>
    <t>Greenville Zoo</t>
  </si>
  <si>
    <t>Greenwood County Brewer Recreation Center</t>
  </si>
  <si>
    <t>Greenwood County Parks and Tourism Grants</t>
  </si>
  <si>
    <t>Greenwood Recreation</t>
  </si>
  <si>
    <t>H. Cooper Black Field Trial and Recreation Area</t>
  </si>
  <si>
    <t>Hampton County - Lighting Safety Upgrades</t>
  </si>
  <si>
    <t>Historic Columbia - Woodrow Wilson Family Home</t>
  </si>
  <si>
    <t>Historic Duncan Park</t>
  </si>
  <si>
    <t>Historic Mineral Springs Park</t>
  </si>
  <si>
    <t>Historic Mitchelville - Site Preservation and Development</t>
  </si>
  <si>
    <t>Historic Penn Center Restoration</t>
  </si>
  <si>
    <t>Hollywood American Legion - Building Repairs</t>
  </si>
  <si>
    <t>Holocaust Council</t>
  </si>
  <si>
    <t>Horry County - Community Parks, Recreation, and Tourism</t>
  </si>
  <si>
    <t>Horry County - Public Safety Enhancements</t>
  </si>
  <si>
    <t>Hunters for the Hungry</t>
  </si>
  <si>
    <t>Hunting Island</t>
  </si>
  <si>
    <t>Hunting Island Lighthouse Stair Repair</t>
  </si>
  <si>
    <t>Hurricane Matthew Revenue Loss</t>
  </si>
  <si>
    <t>Indian Land Green - Trail and Greenspace</t>
  </si>
  <si>
    <t>Information Technology Security Audit and PCI Compliance Audit</t>
  </si>
  <si>
    <t>Inman City Market</t>
  </si>
  <si>
    <t>International Advertising</t>
  </si>
  <si>
    <t>Irmo Town Hall</t>
  </si>
  <si>
    <t>Isle of Palms - Harbor Dredging</t>
  </si>
  <si>
    <t>Jasper County - BMX Track</t>
  </si>
  <si>
    <t>Jones Mill Historic Site and Park</t>
  </si>
  <si>
    <t>Kershaw Area Resource Exchange</t>
  </si>
  <si>
    <t>Kershaw County - Patriot Landing Boat Ramp</t>
  </si>
  <si>
    <t>Kings Mountain State Park</t>
  </si>
  <si>
    <t>Lake Ashwood Project</t>
  </si>
  <si>
    <t>Lake Paul Wallace Maintenance and Revitalization</t>
  </si>
  <si>
    <t>Lake Warren State Park</t>
  </si>
  <si>
    <t>Lancaster County Recreational Facility</t>
  </si>
  <si>
    <t>Laurens County YMCA - Child Development Center</t>
  </si>
  <si>
    <t>Lee County Park</t>
  </si>
  <si>
    <t>Lee County Tennis Center</t>
  </si>
  <si>
    <t>Lee State Park</t>
  </si>
  <si>
    <t>Lee State Park Equestrian Center</t>
  </si>
  <si>
    <t>Lexington County Conference Center</t>
  </si>
  <si>
    <t>Lexington Greenway Extension</t>
  </si>
  <si>
    <t>Lindsey Pettus Greenway - Greenway Expansion</t>
  </si>
  <si>
    <t>Little League Sports Complex on Bryant Road</t>
  </si>
  <si>
    <t>Lower Richland Diamond Festival</t>
  </si>
  <si>
    <t>Magnolia Building Renovation</t>
  </si>
  <si>
    <t>Main Street Dillon - SC Streetscape</t>
  </si>
  <si>
    <t>Manchester Trailways</t>
  </si>
  <si>
    <t>Manning Avenue/Wilder School Area Green Space Initiative</t>
  </si>
  <si>
    <t>Manning Church Street Park Development</t>
  </si>
  <si>
    <t>Manning Town Center Venue and Park</t>
  </si>
  <si>
    <t>Marion County Recreation Facility</t>
  </si>
  <si>
    <t>Marion County Tourism Resource and Education Center</t>
  </si>
  <si>
    <t>Marketing - International</t>
  </si>
  <si>
    <t>Marlboro Civic Center</t>
  </si>
  <si>
    <t>Marlboro County - Recreation Facilities</t>
  </si>
  <si>
    <t>McCormick County - Nuisance Buildings/Properties</t>
  </si>
  <si>
    <t>Medal of Honor Leadership and Education Foundation</t>
  </si>
  <si>
    <t>Medal of Honor Museum</t>
  </si>
  <si>
    <t>MI Bike Path</t>
  </si>
  <si>
    <t>Miracle Park</t>
  </si>
  <si>
    <t>MLK Park Upgrades</t>
  </si>
  <si>
    <t>Morris Island Lighthouse Interior Repairs</t>
  </si>
  <si>
    <t>Mother Emanuel Foundation Capital Infrastructure</t>
  </si>
  <si>
    <t>Mount Pleasant Waterfront Park</t>
  </si>
  <si>
    <t>Mountain Lakes Destination Promotion and Historic Preservation</t>
  </si>
  <si>
    <t>Murrells Inlet Project</t>
  </si>
  <si>
    <t>Myrtle Beach Downtown Revitalization</t>
  </si>
  <si>
    <t>Myrtle Beach Football Hall of Fame</t>
  </si>
  <si>
    <t>Myrtle Beach Safety Barriers</t>
  </si>
  <si>
    <t>Newberry County YMCA</t>
  </si>
  <si>
    <t>Newberry Opera House</t>
  </si>
  <si>
    <t>Newberry Opera House Foundation</t>
  </si>
  <si>
    <t>North Augusta Miracle Field</t>
  </si>
  <si>
    <t>Oakley Park</t>
  </si>
  <si>
    <t>Oconee Spillway Repair</t>
  </si>
  <si>
    <t>Old Marlboro Community Center - King Street</t>
  </si>
  <si>
    <t>Open Space Institute - Black River Initiative</t>
  </si>
  <si>
    <t>Orangeburg - Whitaker Park Upgrades</t>
  </si>
  <si>
    <t>Orangeburg County - Homeless Shelter Renovations</t>
  </si>
  <si>
    <t>Orangeburg County - Lake Edisto Park Boardwalk</t>
  </si>
  <si>
    <t>Outside Hilton Head Foundation</t>
  </si>
  <si>
    <t>Overmountain Victory Trail</t>
  </si>
  <si>
    <t>Palmetto Park - Palmetto Park/Bobby Richardson Baseball Complex</t>
  </si>
  <si>
    <t>Palmetto Trail</t>
  </si>
  <si>
    <t>Park Campground Comfort Station/Rest Station Renovations</t>
  </si>
  <si>
    <t>Parks and Recreation Development Fund (PARD)</t>
  </si>
  <si>
    <t>Parks Revitalization</t>
  </si>
  <si>
    <t>Patriot Hall Renovation</t>
  </si>
  <si>
    <t>Patriot Park - Miracle Park/Amphitheater Patriots Park</t>
  </si>
  <si>
    <t>Patriot Park Expansion/Miracle Park</t>
  </si>
  <si>
    <t>Penn Center - St. Helena Island</t>
  </si>
  <si>
    <t>Pickens County - Little League Inc.</t>
  </si>
  <si>
    <t>Pickens County - Meals on Wheels</t>
  </si>
  <si>
    <t>Pickens County YMCA</t>
  </si>
  <si>
    <t>Pine Hill Building Pad</t>
  </si>
  <si>
    <t>Pineville/Eadytown Community Park</t>
  </si>
  <si>
    <t>Product Development</t>
  </si>
  <si>
    <t>Promised Land Community Association</t>
  </si>
  <si>
    <t>Promotion for Recreation Facilities in Charleston County</t>
  </si>
  <si>
    <t>PRT Grant Fund</t>
  </si>
  <si>
    <t>Regional Tourism Advertising</t>
  </si>
  <si>
    <t>Regional Tourism Districts</t>
  </si>
  <si>
    <t>Rembert Black Cowboy Festival</t>
  </si>
  <si>
    <t>Revolutionary Park</t>
  </si>
  <si>
    <t>Richland County Recreation Commission</t>
  </si>
  <si>
    <t>Richland County Recreation Commission - Friarsgate Park</t>
  </si>
  <si>
    <t>Ridgeway Splashpad</t>
  </si>
  <si>
    <t>Riverbanks Zoo and Garden</t>
  </si>
  <si>
    <t>Rosenwald School</t>
  </si>
  <si>
    <t>Saluda and McCormick County Parks and Recreation Grants</t>
  </si>
  <si>
    <t>Saluda Grade Rail Trail</t>
  </si>
  <si>
    <t>Saluda River Greenway</t>
  </si>
  <si>
    <t>Saluda River Pedestrian Bridge</t>
  </si>
  <si>
    <t>Saluda River Piedmont Park</t>
  </si>
  <si>
    <t>Sanctified Hill Park</t>
  </si>
  <si>
    <t>Santee Cabin Renovation</t>
  </si>
  <si>
    <t>Sardis Community Center Repairs/Renovations</t>
  </si>
  <si>
    <t>SC Aquarium</t>
  </si>
  <si>
    <t>SC Battleground Preservation Trust - Liberty Trail Interpretation</t>
  </si>
  <si>
    <t>SC Equine Park</t>
  </si>
  <si>
    <t>SC Music and Entertainment Hall of Fame</t>
  </si>
  <si>
    <t>SC7 Expedition</t>
  </si>
  <si>
    <t>Seneca Event Center</t>
  </si>
  <si>
    <t>Slater Hall</t>
  </si>
  <si>
    <t>Socastee Park</t>
  </si>
  <si>
    <t>South Carolina Association of Tourism Regions (SCATR)</t>
  </si>
  <si>
    <t>South Carolina Film Commission</t>
  </si>
  <si>
    <t>South Carolina Horse Council</t>
  </si>
  <si>
    <t>South Sumter Park</t>
  </si>
  <si>
    <t>Southeast Rural Community Outreach</t>
  </si>
  <si>
    <t>Southeastern Wildlife Exposition</t>
  </si>
  <si>
    <t>Spanish Moss Trail Pedestrian Crossing</t>
  </si>
  <si>
    <t>Spartanburg City Park Project</t>
  </si>
  <si>
    <t>Spartanburg County - Boiling Springs Community Park</t>
  </si>
  <si>
    <t>Spartanburg County - Saluda Grade Rail Trail</t>
  </si>
  <si>
    <t>Spartanburg County Historical Association - Walnut Grove Plantation Restoration</t>
  </si>
  <si>
    <t>Sports Development Fund</t>
  </si>
  <si>
    <t>Sports Development Marketing Program</t>
  </si>
  <si>
    <t>Springfield Multipurpose Community and Recreation Center</t>
  </si>
  <si>
    <t>St. Luke Community Basketball Court Reno - Florence County</t>
  </si>
  <si>
    <t>St. Michael's Historic Slave Cemetery</t>
  </si>
  <si>
    <t>State Museum</t>
  </si>
  <si>
    <t>State Park Development, Upgrades, and Maintenance</t>
  </si>
  <si>
    <t>State Park Enhancements</t>
  </si>
  <si>
    <t>State Park Fiber Installation</t>
  </si>
  <si>
    <t>State Park Fire Development - Jones Gap</t>
  </si>
  <si>
    <t>State Park Maintenance Needs</t>
  </si>
  <si>
    <t>State Park Piers Repair</t>
  </si>
  <si>
    <t>State Parks Asbestos Abatement</t>
  </si>
  <si>
    <t>State Parks Road Paving</t>
  </si>
  <si>
    <t>Statewide Exhibits</t>
  </si>
  <si>
    <t>Stump Removal - Lake Marion</t>
  </si>
  <si>
    <t>Summerville Miracle League - ADA Compliant Field</t>
  </si>
  <si>
    <t>Sumter County - Heise Building Renovation</t>
  </si>
  <si>
    <t>Sumter County - Rembert Mini Park</t>
  </si>
  <si>
    <t>Sumter County - Trailhead and Pedestrian Access</t>
  </si>
  <si>
    <t>Sumter Environmental Center</t>
  </si>
  <si>
    <t>Surfside Pier</t>
  </si>
  <si>
    <t>Swamp Rabbit Trail</t>
  </si>
  <si>
    <t>The Peace Center Expansion</t>
  </si>
  <si>
    <t>Tourism Advertising</t>
  </si>
  <si>
    <t>Tourism Congestion Improvements - Hwy 90</t>
  </si>
  <si>
    <t>Town of Arcadia Lakes - Beautification</t>
  </si>
  <si>
    <t>Town of Aynor - Community Recreation Center</t>
  </si>
  <si>
    <t>Town of Blackville - Town Hall building</t>
  </si>
  <si>
    <t>Town of Bluffton - New River Linear Trail</t>
  </si>
  <si>
    <t>Town of Clover - Economic Development / Revitalization</t>
  </si>
  <si>
    <t>Town of Clover - Roosevelt Park Field Lighting Replacement</t>
  </si>
  <si>
    <t>Town of Eastover - Historic Site Preservation</t>
  </si>
  <si>
    <t>Town of Eastover - Lower Richland Tech Academy</t>
  </si>
  <si>
    <t>Town of Estill - Project Hope</t>
  </si>
  <si>
    <t>Town of Gifford - Playground Project</t>
  </si>
  <si>
    <t>Town of Great Falls - Trail Connection Pedestrian Bridge</t>
  </si>
  <si>
    <t>Town of Great Falls - Wayfinding System</t>
  </si>
  <si>
    <t>Town of Greeleyville - Community Center Improvements</t>
  </si>
  <si>
    <t>Town of Hodges</t>
  </si>
  <si>
    <t>Town of Hodges - Park Completion</t>
  </si>
  <si>
    <t>Town of Hollywood - Town Upgrades</t>
  </si>
  <si>
    <t>Town of Honea Path - Demolish Structures</t>
  </si>
  <si>
    <t>Town of Honea Path - Soccer Field Construction</t>
  </si>
  <si>
    <t>Town of Iva - Purchase Train Depot</t>
  </si>
  <si>
    <t>Town of Jenkinsville - Recreational Activities Upgrades</t>
  </si>
  <si>
    <t>Town of Kingstree - Kingstree Recreation Center Park</t>
  </si>
  <si>
    <t>Town of Lake View - Community Center Upgrades</t>
  </si>
  <si>
    <t>Town of Lake View - Hilltop Park</t>
  </si>
  <si>
    <t>Town of Lane - Community Center Building Improvements</t>
  </si>
  <si>
    <t>Town of Latta - Infrastructure Upgrades</t>
  </si>
  <si>
    <t>Town of Lowndesville</t>
  </si>
  <si>
    <t>Town of McColl - Downtown Improvements</t>
  </si>
  <si>
    <t>Town of McCormick</t>
  </si>
  <si>
    <t>Town of Meggett - Church Flats Road Safety Upgrades</t>
  </si>
  <si>
    <t>Town of Norway - Infrastructure</t>
  </si>
  <si>
    <t>Town of Pacolet - Town Hall Upgrades</t>
  </si>
  <si>
    <t>Town of Piedmont - Replace Saluda River Foot Bridge</t>
  </si>
  <si>
    <t>Town of Port Royal - Repairs to Shrimp dock</t>
  </si>
  <si>
    <t>Town of Port Royal Sound Foundation Maritime Center</t>
  </si>
  <si>
    <t>Town of Ravenel - Town Upgrades</t>
  </si>
  <si>
    <t>Town of Ridgeway - Park Revitalization</t>
  </si>
  <si>
    <t>Town of Saluda - Saluda Recreation and Wellness Center</t>
  </si>
  <si>
    <t>Town of Six Mile - New Recreation/Baseball Field</t>
  </si>
  <si>
    <t>Town of St. George - Rosenwald School Restoration</t>
  </si>
  <si>
    <t>Town of Summerville - Main St. Resiliency Project</t>
  </si>
  <si>
    <t>Town of Summerville - Maple Street Extension Pedestrian Safety Improvements</t>
  </si>
  <si>
    <t>Town of Timmonsville - Park</t>
  </si>
  <si>
    <t>Town of Troy</t>
  </si>
  <si>
    <t>Town of Ware Shoals</t>
  </si>
  <si>
    <t>Town of Ware Shoals - Amphitheater Walkway</t>
  </si>
  <si>
    <t>Town of Williston - Town Hall Building</t>
  </si>
  <si>
    <t>Town of Winnsboro - Downtown Revitalization</t>
  </si>
  <si>
    <t>Township Auditorium</t>
  </si>
  <si>
    <t>Undiscovered SC</t>
  </si>
  <si>
    <t>Undiscovered SC Grant Program</t>
  </si>
  <si>
    <t>Union County Clerk of Court - Digital Records Conversion</t>
  </si>
  <si>
    <t>Upstate 9/11 Memorial</t>
  </si>
  <si>
    <t>Upstate Greenways and Trail Alliance - Trail Expansion</t>
  </si>
  <si>
    <t>Venues at Arsenal Hill</t>
  </si>
  <si>
    <t>Walhalla Performing Arts Center</t>
  </si>
  <si>
    <t>Wassamassaw Recreational Park</t>
  </si>
  <si>
    <t>Wateree River Veterans Park</t>
  </si>
  <si>
    <t>Welcome Center Funding</t>
  </si>
  <si>
    <t>Welcome Center Rebuild (N. Augusta, Little River, Landrum, and Blacksburg)</t>
  </si>
  <si>
    <t>West Columbia - Riverfront Repair and Expansion</t>
  </si>
  <si>
    <t>West End Neighborhood Park</t>
  </si>
  <si>
    <t>Westminster Senior Outreach</t>
  </si>
  <si>
    <t>Williams Street Gateway Infrastructure Project</t>
  </si>
  <si>
    <t>Williamsburg County - Recreational Improvements</t>
  </si>
  <si>
    <t>Winding Woods Building Pad</t>
  </si>
  <si>
    <t>Woodrow Wilson Home - National Marketing</t>
  </si>
  <si>
    <t>YMCA of Cane Bay</t>
  </si>
  <si>
    <t>YMCA of Columbia</t>
  </si>
  <si>
    <t>YMCA of the Upper Pee Dee</t>
  </si>
  <si>
    <t>YMCA of Upper Palmetto - Camp Cherokee</t>
  </si>
  <si>
    <t>York County - Park Enhancements</t>
  </si>
  <si>
    <t>Youth Center Renovations</t>
  </si>
  <si>
    <t>Chesterfield County School District</t>
  </si>
  <si>
    <t>Contract Single Engine Air Tanker</t>
  </si>
  <si>
    <t>Emergency Operations and Equipment</t>
  </si>
  <si>
    <t>Equipment Replacement</t>
  </si>
  <si>
    <t>Fire Support Aircraft</t>
  </si>
  <si>
    <t>Firefighting Equipment</t>
  </si>
  <si>
    <t>Mission Critical Functions</t>
  </si>
  <si>
    <t>Oconee County Fire Fighting Equipment</t>
  </si>
  <si>
    <t>Wee Tee State Forest Bridge Replacement</t>
  </si>
  <si>
    <t>National Flight Academy</t>
  </si>
  <si>
    <t>SS Clamagore Veteran Memorial Reef</t>
  </si>
  <si>
    <t>Grants and Loan Program</t>
  </si>
  <si>
    <t>I-85 Corridor Utility Upgrades</t>
  </si>
  <si>
    <t>Rural Infrastructure Fund</t>
  </si>
  <si>
    <t>Statewide Water and Sewer Fund</t>
  </si>
  <si>
    <t>Town of Campobello - Sewer Project</t>
  </si>
  <si>
    <t>Town of Clover - Water and Sewer Projects</t>
  </si>
  <si>
    <t>Town of Edisto Beach - Automated Water Meter Project</t>
  </si>
  <si>
    <t>Town of James Island - Sewer Project</t>
  </si>
  <si>
    <t>Water and Sewer Regionalization Fund</t>
  </si>
  <si>
    <t>Water Quality Revolving Loan Fund Match</t>
  </si>
  <si>
    <t>York County Water and Sewer - Blue Granite Acquisition Costs</t>
  </si>
  <si>
    <t>Agribusiness Development and Expansion Support</t>
  </si>
  <si>
    <t>Business Development Training</t>
  </si>
  <si>
    <t>Camp Daniels Training and Activity Center</t>
  </si>
  <si>
    <t>Expansion of Emerging Agribusiness Programs</t>
  </si>
  <si>
    <t>Future Farm Planning</t>
  </si>
  <si>
    <t>Health Quad Initiative</t>
  </si>
  <si>
    <t>Historical Analysis Study - African American Community Wealth Creation</t>
  </si>
  <si>
    <t>Immunity Boost: Nutrition Education and Awareness During COVID</t>
  </si>
  <si>
    <t>Impact of COVID-19 on Small Farm Sustainability and Capacity</t>
  </si>
  <si>
    <t>Lower Orangeburg/Upper Dorchester Community Development Corporation</t>
  </si>
  <si>
    <t>Matching Funds for Federal Grants</t>
  </si>
  <si>
    <t>New and Beginner Farmer Assistance</t>
  </si>
  <si>
    <t>Nutrition and Mental Health Amid the COVID-19 Pandemic</t>
  </si>
  <si>
    <t>Small Business Digital Technologies Transformation</t>
  </si>
  <si>
    <t>Small Business Recovery Assistance and Training</t>
  </si>
  <si>
    <t>The South Carolina Limnology Research Center</t>
  </si>
  <si>
    <t>Youth Residential Cabin at Historic Camp Harry E. Daniels</t>
  </si>
  <si>
    <t>Stormwater Research Partnership</t>
  </si>
  <si>
    <t>Georgetown Port</t>
  </si>
  <si>
    <t>Harbor Deepening Reserve Fund</t>
  </si>
  <si>
    <t>Harbor Dredging</t>
  </si>
  <si>
    <t>Intermodal Container Transfer Facility and Waterborne Cargo Infrastructure</t>
  </si>
  <si>
    <t>Jasper Ocean Terminal Permitting</t>
  </si>
  <si>
    <t>Jasper Ocean Terminal Planning</t>
  </si>
  <si>
    <t>Jasper Ocean Terminal Port</t>
  </si>
  <si>
    <t>Jasper Ocean Terminal Port Facility Infrastructure Fund</t>
  </si>
  <si>
    <t>Jasper Port Development</t>
  </si>
  <si>
    <t>Naval Base Intermodal Facility and Container Barge Infrastructure</t>
  </si>
  <si>
    <t>Port Access Road</t>
  </si>
  <si>
    <t>Port of Georgetown</t>
  </si>
  <si>
    <t>Port of Georgetown Dredging/Maintenance Dredging</t>
  </si>
  <si>
    <t>Port Royal Sound</t>
  </si>
  <si>
    <t>Ports Access Road</t>
  </si>
  <si>
    <t>Recurring Appropriations</t>
  </si>
  <si>
    <t>General Fund</t>
  </si>
  <si>
    <t>Surplus used to fund Part IA appropriations</t>
  </si>
  <si>
    <t>Allocations to Counties</t>
  </si>
  <si>
    <t>County Transportation Committees</t>
  </si>
  <si>
    <t>CTC Acceleration Fund</t>
  </si>
  <si>
    <t>Computer Services</t>
  </si>
  <si>
    <t>Licensing Database Reconfiguration/Upgrade</t>
  </si>
  <si>
    <t>Be Pro Be Proud</t>
  </si>
  <si>
    <t>Colleton County - County Career Skills Center</t>
  </si>
  <si>
    <t>Statewide Workforce Development (H. 3726)</t>
  </si>
  <si>
    <t>SUTA Tax Relief</t>
  </si>
  <si>
    <t>Unemployment Insurance Trust Fund Federal Loan Repayment</t>
  </si>
  <si>
    <t>Uninterruptible Power Source (UPS) and Generator</t>
  </si>
  <si>
    <t>Wind Studies</t>
  </si>
  <si>
    <t>Agency Technology Upgrades</t>
  </si>
  <si>
    <t>Anderson County Fire Service</t>
  </si>
  <si>
    <t>Boiling Springs Fire Department</t>
  </si>
  <si>
    <t>Buffalo Volunteer Fire Department</t>
  </si>
  <si>
    <t>Chesterfield County - Life Safety Equipment</t>
  </si>
  <si>
    <t>City of Barnwell - Fire station</t>
  </si>
  <si>
    <t>City of Fountain Inn - Fire Station Upgrades</t>
  </si>
  <si>
    <t>City of Gaffney Fire Department - Fire Training Center</t>
  </si>
  <si>
    <t>City of Marion Fire Department</t>
  </si>
  <si>
    <t>City of Marion Fire Dept. - Fire Department Training Center</t>
  </si>
  <si>
    <t>City of Mauldin - Mauldin Fire Station</t>
  </si>
  <si>
    <t>Clover Fire Department</t>
  </si>
  <si>
    <t>Colleton County - Fire Station Neyles Community</t>
  </si>
  <si>
    <t>Emergency Response Task Force – Regional Team Equipment</t>
  </si>
  <si>
    <t>Emergency Response Task Force – USAR – SC Task Force 1 Equipment</t>
  </si>
  <si>
    <t>EMT Training</t>
  </si>
  <si>
    <t>Fairfield County Fire Service Firefighter Air Packs</t>
  </si>
  <si>
    <t>Fire Suppression</t>
  </si>
  <si>
    <t>Fire Suppression - Chester County</t>
  </si>
  <si>
    <t>Fire Suppression - Fairfield County</t>
  </si>
  <si>
    <t>Fort Lawn Fire Department - Gallo Winery</t>
  </si>
  <si>
    <t>Lesslie Fire Dept. - Fire Dept. Training Tower</t>
  </si>
  <si>
    <t>Lewis Fire Dept. - Fire Truck w/ Gear</t>
  </si>
  <si>
    <t>Lexington County Fire Service</t>
  </si>
  <si>
    <t>Lexington County Fire Services - PPE gear</t>
  </si>
  <si>
    <t>Local Fire Department Grants</t>
  </si>
  <si>
    <t>Macedonia Fire Department</t>
  </si>
  <si>
    <t>Marlboro County Fire Service</t>
  </si>
  <si>
    <t>Piedmont Fire Department</t>
  </si>
  <si>
    <t>River Falls Fire Department</t>
  </si>
  <si>
    <t>Sharon Volunteer Fire Department</t>
  </si>
  <si>
    <t>Slater Marietta Fire Department</t>
  </si>
  <si>
    <t>Smyrna VFD</t>
  </si>
  <si>
    <t>South Carolina State Association of Fire Chiefs</t>
  </si>
  <si>
    <t>State Fire Marshal - USAR Funding</t>
  </si>
  <si>
    <t>Town of Patrick - Fire Department Equipment</t>
  </si>
  <si>
    <t>Town of St. Matthews - Fire Department</t>
  </si>
  <si>
    <t>Turbeville Area Fire Station</t>
  </si>
  <si>
    <t>Urban Search and Rescue</t>
  </si>
  <si>
    <t>Urban Search and Rescue Task Force and Helicopter Aquatic Rescue Team</t>
  </si>
  <si>
    <t>USAR Building Renovation</t>
  </si>
  <si>
    <t>USAR Headquarters and Emergency Operations Centers</t>
  </si>
  <si>
    <t>V-SAFE</t>
  </si>
  <si>
    <t>Western York County Fire Department</t>
  </si>
  <si>
    <t>Wind and Seismic Residential Building Requirements Study</t>
  </si>
  <si>
    <t>ADA Compliance</t>
  </si>
  <si>
    <t>CDL Testing Site Expansion</t>
  </si>
  <si>
    <t>End-to-End Encryption</t>
  </si>
  <si>
    <t>Established Motor Carrier Service State Program</t>
  </si>
  <si>
    <t>IT System Modernization</t>
  </si>
  <si>
    <t>Mail Tracking System</t>
  </si>
  <si>
    <t>Comprehensive Tax Cut of 2022 (S. 1087) - Individual Income Tax Rebate</t>
  </si>
  <si>
    <t>CSID - Identity and Credit Protection Services</t>
  </si>
  <si>
    <t>Tax Processing System (COTS)</t>
  </si>
  <si>
    <t>Taxpayer Rebate</t>
  </si>
  <si>
    <t>2015 Flood Road Repair Cost</t>
  </si>
  <si>
    <t>Bridge Replacement and Rehabilitation</t>
  </si>
  <si>
    <t>Cherokee Salt Shed Construction</t>
  </si>
  <si>
    <t>Chester County - Lighting Safety Upgrades</t>
  </si>
  <si>
    <t>City of Columbia - Assembly St. Railroad Grade Separation Project</t>
  </si>
  <si>
    <t>City of Columbia - Beltline Blvd Redevelopment Projects</t>
  </si>
  <si>
    <t>City of Columbia - Williams Street Gateway</t>
  </si>
  <si>
    <t>City of Conway - Carolina Bay Construction</t>
  </si>
  <si>
    <t>City of Easley - Congestion Mitigation</t>
  </si>
  <si>
    <t>City of Easley - Traffic Congestion Mitigation</t>
  </si>
  <si>
    <t>City of Forest Acres - Bridge Replacement</t>
  </si>
  <si>
    <t>City of Sumter - North Mainstreet Corridor Improvements</t>
  </si>
  <si>
    <t>City of York - Lincoln Road Sidewalk Installation</t>
  </si>
  <si>
    <t>Commercial Motor Vehicle Rest Areas - Reopen Rest Areas</t>
  </si>
  <si>
    <t>Completion of Drainage System Study in City of Columbia</t>
  </si>
  <si>
    <t>CTC Roads</t>
  </si>
  <si>
    <t>Devine Street Corridor and Accessibility</t>
  </si>
  <si>
    <t>Dorchester County - Pedestrian Crossing for Bacons Bridge Road</t>
  </si>
  <si>
    <t>Elevate SC-22 Over Waccamaw River</t>
  </si>
  <si>
    <t>Emergency Evacuation Message Boards and Advisory Radios</t>
  </si>
  <si>
    <t>Expansion Work on Hard Scrabble Road</t>
  </si>
  <si>
    <t>Five Points Road Funding</t>
  </si>
  <si>
    <t>Forest Lake Place Bridge</t>
  </si>
  <si>
    <t>Greenville County Street Drainage Improvements</t>
  </si>
  <si>
    <t>Hampton County - Exit 38 Public Safety Upgrades</t>
  </si>
  <si>
    <t>Highway 90 Improvements and Expansion</t>
  </si>
  <si>
    <t>Historic T-Bridge Repairs</t>
  </si>
  <si>
    <t>I-95 Corridor and Global Logistic Triangle</t>
  </si>
  <si>
    <t>Interchange Justification Report Rebuilding Exit on I-85</t>
  </si>
  <si>
    <t>Left Lane Drivers Signage</t>
  </si>
  <si>
    <t>Lexington County - Local Stormwater Management</t>
  </si>
  <si>
    <t>Lexington County Maintenance Complex</t>
  </si>
  <si>
    <t>Litter Off-Interstate</t>
  </si>
  <si>
    <t>Litter Pickup</t>
  </si>
  <si>
    <t>Mass Transit</t>
  </si>
  <si>
    <t>Non-Federal Aid Highway Fund</t>
  </si>
  <si>
    <t>Palmetto Trail - Highway 301 Pedestrian Bridge</t>
  </si>
  <si>
    <t>Pickens County - Highway 183</t>
  </si>
  <si>
    <t>Rest Areas</t>
  </si>
  <si>
    <t>Road and Infrastructure Improvements - Greenville ICAR</t>
  </si>
  <si>
    <t>Rural Interstate Funding</t>
  </si>
  <si>
    <t>Sandy Island Boat Ramp</t>
  </si>
  <si>
    <t>Smart Ride Program - Newberry and Camden</t>
  </si>
  <si>
    <t>Southern Evacuation Lifeline Permitting and Engineering</t>
  </si>
  <si>
    <t>State's Road Salt Infrastructure Maintenance - Regional</t>
  </si>
  <si>
    <t>Town of Hilton Head Island - Independent Bridge Replacement Study</t>
  </si>
  <si>
    <t>Town of Summerville - Central Ave. Pedestrian Safety Sidewalk</t>
  </si>
  <si>
    <t>Traffic Management/Richland Electrical Building Construction</t>
  </si>
  <si>
    <t>Upstate Salt Storage Facility</t>
  </si>
  <si>
    <t>Aircraft Replacement</t>
  </si>
  <si>
    <t>Beaufort County Airports - Hilton Head Airport Extension</t>
  </si>
  <si>
    <t>Capital Investing for the Statewide Airport System</t>
  </si>
  <si>
    <t>Exterior Roof and Coating</t>
  </si>
  <si>
    <t>Hilton Head Airport - Mandatory Relocation</t>
  </si>
  <si>
    <t>Hilton Head Island - Airport Expansion</t>
  </si>
  <si>
    <t>Main Hanger Window Replacement</t>
  </si>
  <si>
    <t>Security System</t>
  </si>
  <si>
    <t>State Aviation Fund</t>
  </si>
  <si>
    <t>Statewide Airport Growth Response</t>
  </si>
  <si>
    <t>Broadband</t>
  </si>
  <si>
    <t>Power Grid Study</t>
  </si>
  <si>
    <t>Public Safety Infrastructure Management</t>
  </si>
  <si>
    <t>Regional Transmission Organization Study Committee (Act 187 of 2020)</t>
  </si>
  <si>
    <t>Statewide Broadband Office</t>
  </si>
  <si>
    <t>SC Integration Study</t>
  </si>
  <si>
    <t>Attorney II and Equipment</t>
  </si>
  <si>
    <t>Investigator IV</t>
  </si>
  <si>
    <t>New Investigative Position</t>
  </si>
  <si>
    <t>Non-Compliance Staffing</t>
  </si>
  <si>
    <t>IT Legacy System Modernization Project</t>
  </si>
  <si>
    <t>Reserve Funds</t>
  </si>
  <si>
    <t>Capital Reserve Fund</t>
  </si>
  <si>
    <t>Capital Reserve Fund Contribution</t>
  </si>
  <si>
    <t>General Reserve Fund</t>
  </si>
  <si>
    <t>General Reserve Fund Contribution</t>
  </si>
  <si>
    <t>Aid to Subdivisions  Total</t>
  </si>
  <si>
    <t>Debt Service Total</t>
  </si>
  <si>
    <t>Health &amp; Social Total</t>
  </si>
  <si>
    <t>Higher Education Total</t>
  </si>
  <si>
    <t>K-12 Education, Special Schools &amp; Cultural Total</t>
  </si>
  <si>
    <t>Law Enforcement &amp; Corrections Total</t>
  </si>
  <si>
    <t>Legislative, Judicial, Executive &amp; Administrative Total</t>
  </si>
  <si>
    <t>Natural Resources &amp; Economic Development Total</t>
  </si>
  <si>
    <t>Recurring Appropriations Total</t>
  </si>
  <si>
    <t>Regulatory &amp; Transportation Total</t>
  </si>
  <si>
    <t>Reserve Funds Total</t>
  </si>
  <si>
    <t>Aid to Subdivisions - Dept. of Revenue Total</t>
  </si>
  <si>
    <t>Aid to Subdivisions - State Treasurer Total</t>
  </si>
  <si>
    <t>Tax Relief Trust Fund Total</t>
  </si>
  <si>
    <t>Commission for the Blind Total</t>
  </si>
  <si>
    <t>Commission On Minority Affairs Total</t>
  </si>
  <si>
    <t>Department of Alcohol and Other Drug Abuse Services Total</t>
  </si>
  <si>
    <t>Department of Children's Advocacy Total</t>
  </si>
  <si>
    <t>Department of Disabilities and Special Needs Total</t>
  </si>
  <si>
    <t>Department of Health and Environmental Control Total</t>
  </si>
  <si>
    <t>Department of Health and Human Services Total</t>
  </si>
  <si>
    <t>Department of Health and Social Services Total</t>
  </si>
  <si>
    <t>Department of Mental Health Total</t>
  </si>
  <si>
    <t>Department of Social Services Total</t>
  </si>
  <si>
    <t>Department on Aging Total</t>
  </si>
  <si>
    <t>Housing Finance and Development Authority Total</t>
  </si>
  <si>
    <t>Human Affairs Commission Total</t>
  </si>
  <si>
    <t>Vocational Rehabilitation Total</t>
  </si>
  <si>
    <t>Area Health Education Consortium - AHEC Total</t>
  </si>
  <si>
    <t>Clemson University Total</t>
  </si>
  <si>
    <t>Coastal Carolina University Total</t>
  </si>
  <si>
    <t>Commission on Higher Education Total</t>
  </si>
  <si>
    <t>Francis Marion University Total</t>
  </si>
  <si>
    <t>Higher Education Tuition Grants Total</t>
  </si>
  <si>
    <t>Lander University                                                                              Total</t>
  </si>
  <si>
    <t>Medical University of South Carolina - MUSC Total</t>
  </si>
  <si>
    <t>MUSC-Hospital Total</t>
  </si>
  <si>
    <t>South Carolina State University                                                Total</t>
  </si>
  <si>
    <t>State Board for Technical and Comprehensive Education Total</t>
  </si>
  <si>
    <t>The Citadel Total</t>
  </si>
  <si>
    <t>University of Charleston Total</t>
  </si>
  <si>
    <t>University of South Carolina - Aiken Total</t>
  </si>
  <si>
    <t>University of South Carolina - Beaufort Total</t>
  </si>
  <si>
    <t>University of South Carolina - Columbia                        Total</t>
  </si>
  <si>
    <t>University of South Carolina - Lancaster Total</t>
  </si>
  <si>
    <t>University of South Carolina - Salkehatchie Total</t>
  </si>
  <si>
    <t>University of South Carolina - Sumter Total</t>
  </si>
  <si>
    <t>University of South Carolina - Union Total</t>
  </si>
  <si>
    <t>University of South Carolina - Upstate Total</t>
  </si>
  <si>
    <t>Winthrop University Total</t>
  </si>
  <si>
    <t>Arts Commission Total</t>
  </si>
  <si>
    <t>Confederate Relic Room and Military Museum Commission Total</t>
  </si>
  <si>
    <t>Department of Archives and History Total</t>
  </si>
  <si>
    <t>Educational Television Commission Total</t>
  </si>
  <si>
    <t>Governor's School for Agriculture at John de la Howe Total</t>
  </si>
  <si>
    <t>Governor's School for Arts and Humanities Total</t>
  </si>
  <si>
    <t>Governor's School for Science and Math Total</t>
  </si>
  <si>
    <t>School for the Deaf and Blind Total</t>
  </si>
  <si>
    <t>State Department of Education Total</t>
  </si>
  <si>
    <t>State Library Total</t>
  </si>
  <si>
    <t>State Museum Commission Total</t>
  </si>
  <si>
    <t>Wil Lou Gray Opportunity School Total</t>
  </si>
  <si>
    <t>Department of Corrections Total</t>
  </si>
  <si>
    <t>Department of Juvenile Justice Total</t>
  </si>
  <si>
    <t>Department of Probation, Parole and Pardon Services Total</t>
  </si>
  <si>
    <t>Department of Public Safety Total</t>
  </si>
  <si>
    <t>Law Enforcement Training Council Total</t>
  </si>
  <si>
    <t>State Law Enforcement Division - SLED Total</t>
  </si>
  <si>
    <t>Adjutant General Total</t>
  </si>
  <si>
    <t>Administrative Law Court Total</t>
  </si>
  <si>
    <t>Attorney General Total</t>
  </si>
  <si>
    <t>B&amp;C Bd. Total</t>
  </si>
  <si>
    <t>Codification of Laws and Legislative Council Total</t>
  </si>
  <si>
    <t>Commission on Indigent Defense  Total</t>
  </si>
  <si>
    <t>Comptroller General Total</t>
  </si>
  <si>
    <t>Department of Administration Total</t>
  </si>
  <si>
    <t>Department of Veterans' Affairs Total</t>
  </si>
  <si>
    <t>Education Oversight Committee Total</t>
  </si>
  <si>
    <t>Election Commission Total</t>
  </si>
  <si>
    <t>Employee Benefits  Total</t>
  </si>
  <si>
    <t>Governor's Office - OEPP Total</t>
  </si>
  <si>
    <t>House of Representatives Total</t>
  </si>
  <si>
    <t>Inspector General Total</t>
  </si>
  <si>
    <t>Judicial Department Total</t>
  </si>
  <si>
    <t>Legislative Audit Council Total</t>
  </si>
  <si>
    <t>Legislative Services Agency Total</t>
  </si>
  <si>
    <t>Lieutenant Governor Total</t>
  </si>
  <si>
    <t>Office of Resilience Total</t>
  </si>
  <si>
    <t>Prosecution Coordination Commission Total</t>
  </si>
  <si>
    <t>Public Employee Benefit Authority - PEBA Total</t>
  </si>
  <si>
    <t>Revenue and Fiscal Affairs Office Total</t>
  </si>
  <si>
    <t>Secretary of State Total</t>
  </si>
  <si>
    <t>SFAA - State Auditor's Office Total</t>
  </si>
  <si>
    <t>State Treasurer Total</t>
  </si>
  <si>
    <t>The Senate Total</t>
  </si>
  <si>
    <t>Clemson University Public Service Activities Total</t>
  </si>
  <si>
    <t>Conservation Bank Total</t>
  </si>
  <si>
    <t>Department of Agriculture Total</t>
  </si>
  <si>
    <t>Department of Commerce Total</t>
  </si>
  <si>
    <t>Department of Natural Resources Total</t>
  </si>
  <si>
    <t>Department of Parks, Recreation and Tourism Total</t>
  </si>
  <si>
    <t>Forestry Commission Total</t>
  </si>
  <si>
    <t>Patriots Point Authority Total</t>
  </si>
  <si>
    <t>Rural Infrastructure Authority Total</t>
  </si>
  <si>
    <t>SC State University Public Service Activities Total</t>
  </si>
  <si>
    <t>Sea Grant Consortium Total</t>
  </si>
  <si>
    <t>State Ports Authority Total</t>
  </si>
  <si>
    <t>General Fund Total</t>
  </si>
  <si>
    <t>County Transportation Funds Total</t>
  </si>
  <si>
    <t>Department of Consumer Affairs Total</t>
  </si>
  <si>
    <t>Department of Employment and Workforce Total</t>
  </si>
  <si>
    <t>Department of Insurance Total</t>
  </si>
  <si>
    <t>Department of Labor, Licensing and Regulation Total</t>
  </si>
  <si>
    <t>Department of Motor Vehicles Total</t>
  </si>
  <si>
    <t>Department of Revenue Total</t>
  </si>
  <si>
    <t>Department of Transportation Total</t>
  </si>
  <si>
    <t>Division of Aeronautics Total</t>
  </si>
  <si>
    <t>Office of Regulatory Staff Total</t>
  </si>
  <si>
    <t>Public Service Commission Total</t>
  </si>
  <si>
    <t>State Ethics Commission Total</t>
  </si>
  <si>
    <t>Workers Compensation Commission Total</t>
  </si>
  <si>
    <t>Capital Reserve Fund Total</t>
  </si>
  <si>
    <t>General Reserve Fund Total</t>
  </si>
  <si>
    <t>Source: Mid-Year Agency Base Reduction Spreadsheet &amp; RFA Funding Comparison</t>
  </si>
  <si>
    <t>mid-year reductions occurred, the Capital Reserve Fund was reduced first.</t>
  </si>
  <si>
    <t>NOTE:  The Mid-Year Reductions do not include the Capital Reserve Fund.  In each year that</t>
  </si>
  <si>
    <t>Aid to Subdivisions - Treasurer</t>
  </si>
  <si>
    <t>X22</t>
  </si>
  <si>
    <t>Aid to Subdivisions - Comptroller General</t>
  </si>
  <si>
    <t>X12</t>
  </si>
  <si>
    <t>U30</t>
  </si>
  <si>
    <t>U12</t>
  </si>
  <si>
    <t>S60</t>
  </si>
  <si>
    <t>Employment Security Commission</t>
  </si>
  <si>
    <t>R60</t>
  </si>
  <si>
    <t>R52</t>
  </si>
  <si>
    <t>R44</t>
  </si>
  <si>
    <t>Department of Labor, Licensing &amp; Regulation</t>
  </si>
  <si>
    <t>R36</t>
  </si>
  <si>
    <t>R28</t>
  </si>
  <si>
    <t>R20</t>
  </si>
  <si>
    <t>Workers' Compensation Commission</t>
  </si>
  <si>
    <t>R08</t>
  </si>
  <si>
    <t>P32</t>
  </si>
  <si>
    <t>Department of Parks, Recreation &amp; Tourism</t>
  </si>
  <si>
    <t>P28</t>
  </si>
  <si>
    <t>P26</t>
  </si>
  <si>
    <t>P24</t>
  </si>
  <si>
    <t>SC State PSA</t>
  </si>
  <si>
    <t>P21</t>
  </si>
  <si>
    <t>Clemson PSA</t>
  </si>
  <si>
    <t>P20</t>
  </si>
  <si>
    <t>P16</t>
  </si>
  <si>
    <t>P12</t>
  </si>
  <si>
    <t>N20</t>
  </si>
  <si>
    <t>N12</t>
  </si>
  <si>
    <t>Department of Probation, Parole &amp; Pardon Services</t>
  </si>
  <si>
    <t>N08</t>
  </si>
  <si>
    <t>N04</t>
  </si>
  <si>
    <t>Commission on Minority Affairs</t>
  </si>
  <si>
    <t>L46</t>
  </si>
  <si>
    <t>L36</t>
  </si>
  <si>
    <t>L24</t>
  </si>
  <si>
    <t>John de la Howe School</t>
  </si>
  <si>
    <t>L12</t>
  </si>
  <si>
    <t>L04</t>
  </si>
  <si>
    <t>K05</t>
  </si>
  <si>
    <t>Department of Alcohol &amp; Other Drug Abuse Services</t>
  </si>
  <si>
    <t>J20</t>
  </si>
  <si>
    <t>Department of Disabilities &amp; Special Needs</t>
  </si>
  <si>
    <t>J16</t>
  </si>
  <si>
    <t>J12</t>
  </si>
  <si>
    <t>Department of Health &amp; Environmental Control</t>
  </si>
  <si>
    <t>J04</t>
  </si>
  <si>
    <t xml:space="preserve">Department of Health &amp; Human Services </t>
  </si>
  <si>
    <t>J02</t>
  </si>
  <si>
    <t>Museum Commission</t>
  </si>
  <si>
    <t>H95</t>
  </si>
  <si>
    <t>H91</t>
  </si>
  <si>
    <t>H87</t>
  </si>
  <si>
    <t>Archives &amp; History</t>
  </si>
  <si>
    <t>H79</t>
  </si>
  <si>
    <t>School for the Deaf &amp; the Blind</t>
  </si>
  <si>
    <t>H75</t>
  </si>
  <si>
    <t>H73</t>
  </si>
  <si>
    <t>H71</t>
  </si>
  <si>
    <t>ETV</t>
  </si>
  <si>
    <t>H67</t>
  </si>
  <si>
    <t>Department of Education</t>
  </si>
  <si>
    <t>H63</t>
  </si>
  <si>
    <t>Technical &amp; Comp. Education</t>
  </si>
  <si>
    <t>H59</t>
  </si>
  <si>
    <t>Consortium of Community Teaching Hospitals</t>
  </si>
  <si>
    <t>H53</t>
  </si>
  <si>
    <t xml:space="preserve">MUSC </t>
  </si>
  <si>
    <t>H51</t>
  </si>
  <si>
    <t>H47</t>
  </si>
  <si>
    <t>USC - Union</t>
  </si>
  <si>
    <t>H40</t>
  </si>
  <si>
    <t>USC - Sumter</t>
  </si>
  <si>
    <t>H39</t>
  </si>
  <si>
    <t>USC - Salkehatchie</t>
  </si>
  <si>
    <t>H38</t>
  </si>
  <si>
    <t>USC - Lancaster</t>
  </si>
  <si>
    <t>H37</t>
  </si>
  <si>
    <t>USC - Beaufort</t>
  </si>
  <si>
    <t>H36</t>
  </si>
  <si>
    <t>USC - Spartanburg</t>
  </si>
  <si>
    <t>H34</t>
  </si>
  <si>
    <t>USC - Aiken</t>
  </si>
  <si>
    <t>H29</t>
  </si>
  <si>
    <t>University of South Carolina - Columbia</t>
  </si>
  <si>
    <t>H27</t>
  </si>
  <si>
    <t>South Carolina State University</t>
  </si>
  <si>
    <t>H24</t>
  </si>
  <si>
    <t>Lander University</t>
  </si>
  <si>
    <t>H21</t>
  </si>
  <si>
    <t>H18</t>
  </si>
  <si>
    <t>H17</t>
  </si>
  <si>
    <t>H15</t>
  </si>
  <si>
    <t>Clemson University (E&amp;G)</t>
  </si>
  <si>
    <t>H12</t>
  </si>
  <si>
    <t>H09</t>
  </si>
  <si>
    <t>H06</t>
  </si>
  <si>
    <t>H03</t>
  </si>
  <si>
    <t>B&amp;C Bd. - Employee Benefits</t>
  </si>
  <si>
    <t>F30</t>
  </si>
  <si>
    <t>B&amp;C Bd. - Auditor</t>
  </si>
  <si>
    <t>F27</t>
  </si>
  <si>
    <t>F03</t>
  </si>
  <si>
    <t>E28</t>
  </si>
  <si>
    <t>E24</t>
  </si>
  <si>
    <t>Commission on Indigent Defense</t>
  </si>
  <si>
    <t>E23</t>
  </si>
  <si>
    <t>Office of Appellate Defense</t>
  </si>
  <si>
    <t>E22</t>
  </si>
  <si>
    <t>E21</t>
  </si>
  <si>
    <t>E20</t>
  </si>
  <si>
    <t>E16</t>
  </si>
  <si>
    <t>E12</t>
  </si>
  <si>
    <t>E08</t>
  </si>
  <si>
    <t>E04</t>
  </si>
  <si>
    <t>Governor's Office - Mansion</t>
  </si>
  <si>
    <t>D20</t>
  </si>
  <si>
    <t>D17</t>
  </si>
  <si>
    <t>Governor's Office - SLED</t>
  </si>
  <si>
    <t>D10</t>
  </si>
  <si>
    <t>Governor's Office - ECS</t>
  </si>
  <si>
    <t>D05</t>
  </si>
  <si>
    <t>Administrative Law Judges</t>
  </si>
  <si>
    <t>C05</t>
  </si>
  <si>
    <t>Sentencing Guidelines Commission</t>
  </si>
  <si>
    <t>B06</t>
  </si>
  <si>
    <t>B04</t>
  </si>
  <si>
    <t>Legislative Information Systems</t>
  </si>
  <si>
    <t>A25</t>
  </si>
  <si>
    <t>A20</t>
  </si>
  <si>
    <t>Legislative Printing</t>
  </si>
  <si>
    <t>A17</t>
  </si>
  <si>
    <t>Legislative Council</t>
  </si>
  <si>
    <t>A15</t>
  </si>
  <si>
    <t>House</t>
  </si>
  <si>
    <t>A05</t>
  </si>
  <si>
    <t>Senate</t>
  </si>
  <si>
    <t>A01</t>
  </si>
  <si>
    <t>Reduction</t>
  </si>
  <si>
    <t>5% Mid-Year</t>
  </si>
  <si>
    <t>4.04% Mid-Year</t>
  </si>
  <si>
    <t>2% Mid-Year</t>
  </si>
  <si>
    <t>7% Mid-Year</t>
  </si>
  <si>
    <t>Targeted</t>
  </si>
  <si>
    <t>1% Mid-Year</t>
  </si>
  <si>
    <t>Less 3.73%</t>
  </si>
  <si>
    <t>Less 5%</t>
  </si>
  <si>
    <t>Less 2.52%</t>
  </si>
  <si>
    <t xml:space="preserve">Less 4% </t>
  </si>
  <si>
    <t>FY 2000-01 - Present</t>
  </si>
  <si>
    <t>MID-YEAR APPROPRIATIONS REDUCTIONS BY AGENCY</t>
  </si>
  <si>
    <t>Fiscal Accountability Authority was created.</t>
  </si>
  <si>
    <t>*Effective July, 1 2014 pursuant to Act 121 the Budget &amp; Control Board was abolished and the State</t>
  </si>
  <si>
    <t>NOTE:  The mid-year reductions do not include the Capital Reserve Fund.  In each year that</t>
  </si>
  <si>
    <t>Less 4.04%</t>
  </si>
  <si>
    <t>Less 2%</t>
  </si>
  <si>
    <t>Less 7%</t>
  </si>
  <si>
    <t>Less Targeted</t>
  </si>
  <si>
    <t>Less 1%</t>
  </si>
  <si>
    <t>Less 4%</t>
  </si>
  <si>
    <t>MID-YEAR APPROPRIATIONS REDUCTIONS BY FUNCTIONAL GROUP</t>
  </si>
  <si>
    <t>TOTAL  APPROPRIATIONS</t>
  </si>
  <si>
    <t>OTHER
FUNDS</t>
  </si>
  <si>
    <t>APPROPRIATIONS REPORTED BY SOURCE OF FUNDS</t>
  </si>
  <si>
    <t>TOTAL GENERAL FUNDS</t>
  </si>
  <si>
    <t xml:space="preserve">Values for recurring general funds reflect actual appropriations net of any mid-year budget cuts. </t>
  </si>
  <si>
    <t>History of federal fund authorization prior to FY79 is not currently available.</t>
  </si>
  <si>
    <t>Nonrecurring appropriations are recorded in the year they are made available to agencies. History prior to FY84 is not currently available.</t>
  </si>
  <si>
    <t>More information concerning mid-year budget cuts may be found on the "Reduc by Agency" and "Reduc by Functional Group" tabs.</t>
  </si>
  <si>
    <t>LIST OF AGENCIES BY FUNCTIONAL GROUPING</t>
  </si>
  <si>
    <t>ORIGINAL APPROPRIATION</t>
  </si>
  <si>
    <t>MID-YEAR REDUCTION</t>
  </si>
  <si>
    <t>ADJUSTED APPROPRIATION</t>
  </si>
  <si>
    <t xml:space="preserve">This table provides a list of nonrecurring appropriations from general fund sources. History prior to FY2000 is not currently available. </t>
  </si>
  <si>
    <t xml:space="preserve"> FISCAL YEAR</t>
  </si>
  <si>
    <t>SPECIAL PROVISOS</t>
  </si>
  <si>
    <t>GENERAL PROVISO</t>
  </si>
  <si>
    <t>TOTAL CARRYFORWARD</t>
  </si>
  <si>
    <t>LAPSED APPROPRIATIONS</t>
  </si>
  <si>
    <t>AGENCY APPROPRIATIONS CARRIED FORWARD AND LAPSED</t>
  </si>
  <si>
    <t xml:space="preserve">Carryforward amount indicates appropriations carried forward from prior fiscal year and are available for expenditure in the fiscal year shown. </t>
  </si>
  <si>
    <t>STATE AID TO SUBDIVISIONS</t>
  </si>
  <si>
    <t>CAPITAL RESERVE FUND</t>
  </si>
  <si>
    <t>APPROPRIATIONS TO STATE AGENCIES</t>
  </si>
  <si>
    <t>STATE AGENCY</t>
  </si>
  <si>
    <t>PURPOSE</t>
  </si>
  <si>
    <t>AMOUNT</t>
  </si>
  <si>
    <t>Dept of Education</t>
  </si>
  <si>
    <t>School Bus Safety Equipment</t>
  </si>
  <si>
    <t>Comm. on Higher Education</t>
  </si>
  <si>
    <t>Formula-Library Books</t>
  </si>
  <si>
    <t>Formula-Computer Equipment</t>
  </si>
  <si>
    <t>USC-Columbia</t>
  </si>
  <si>
    <t>Library Data System</t>
  </si>
  <si>
    <t>Winthrop College</t>
  </si>
  <si>
    <t>Library Catalog System</t>
  </si>
  <si>
    <t>Bd. for Tech. &amp; Comp. Education</t>
  </si>
  <si>
    <t>Tax Commission</t>
  </si>
  <si>
    <t>State Law Enforcement Div.</t>
  </si>
  <si>
    <t>Automatic Fingerprint System</t>
  </si>
  <si>
    <t>BCB-General Services</t>
  </si>
  <si>
    <t>Supreme Court Renovations &amp; Parking Lot Acquisition</t>
  </si>
  <si>
    <t>Voting Systems</t>
  </si>
  <si>
    <t>Dept of Mental Retardation</t>
  </si>
  <si>
    <t>Day Programs-Physical Fac.</t>
  </si>
  <si>
    <t>Day Programs-Capital Needs</t>
  </si>
  <si>
    <t>Dept of Corrections</t>
  </si>
  <si>
    <t>Dept of Youth Services</t>
  </si>
  <si>
    <t>Horry-Georgetown Marine Inst.</t>
  </si>
  <si>
    <t>Piedmont Marine Institute</t>
  </si>
  <si>
    <t>Pee Dee Marine Institute</t>
  </si>
  <si>
    <t>Recreational Equipment Fac.</t>
  </si>
  <si>
    <t>Vehicles</t>
  </si>
  <si>
    <t>Fire Fighting Equipment</t>
  </si>
  <si>
    <t>Total FY 1987-88</t>
  </si>
  <si>
    <t>Statewide</t>
  </si>
  <si>
    <t>Employee one-time Bonus</t>
  </si>
  <si>
    <t>BCB-Insurance</t>
  </si>
  <si>
    <t>Health Ins. Reserve Deficiency</t>
  </si>
  <si>
    <t>Cutting Edge</t>
  </si>
  <si>
    <t>Dept of Health &amp; Env. Control</t>
  </si>
  <si>
    <t>Computer Network for Counties</t>
  </si>
  <si>
    <t>Savannah Valley Authority</t>
  </si>
  <si>
    <t>Hampton Project</t>
  </si>
  <si>
    <t>Revenue Enhancement Equip.</t>
  </si>
  <si>
    <t>Aeronautics Commission</t>
  </si>
  <si>
    <t>Engine Overhaul</t>
  </si>
  <si>
    <t>Helicopter Retrofit</t>
  </si>
  <si>
    <t>Worker's Compensation Comm.</t>
  </si>
  <si>
    <t>Computer System</t>
  </si>
  <si>
    <t>Educational Television Comm.</t>
  </si>
  <si>
    <t>New Facility Equipment</t>
  </si>
  <si>
    <t>Dept of Mental Health</t>
  </si>
  <si>
    <t>Medicaid Repayment</t>
  </si>
  <si>
    <t>Bond Payoff-VA Nursing Home</t>
  </si>
  <si>
    <t>Legislative Dept</t>
  </si>
  <si>
    <t>LAC Management Review</t>
  </si>
  <si>
    <t>Adjutant General's Office</t>
  </si>
  <si>
    <t>Armory Maintenance</t>
  </si>
  <si>
    <t>Francis Marion College</t>
  </si>
  <si>
    <t>At-Risk Youth</t>
  </si>
  <si>
    <t>Orangeburg Tech</t>
  </si>
  <si>
    <t>Permanent Improvements</t>
  </si>
  <si>
    <t>Textbooks</t>
  </si>
  <si>
    <t>Computer</t>
  </si>
  <si>
    <t>Fire Control Equipment</t>
  </si>
  <si>
    <t>Dept of Agriculture</t>
  </si>
  <si>
    <t>Peach Marketing</t>
  </si>
  <si>
    <t>Clemson-PSA</t>
  </si>
  <si>
    <t>Aquaculture Equipment</t>
  </si>
  <si>
    <t>Food Packaging Equipment</t>
  </si>
  <si>
    <t>Development Board</t>
  </si>
  <si>
    <t>Rail Bank</t>
  </si>
  <si>
    <t>BCB-Budget Division</t>
  </si>
  <si>
    <t>Total FY 1988-89</t>
  </si>
  <si>
    <t>Formula Funding</t>
  </si>
  <si>
    <t>New Facilities Equipment</t>
  </si>
  <si>
    <t>Vehicle Replacement</t>
  </si>
  <si>
    <t>Personal Service Shortfall</t>
  </si>
  <si>
    <t>Total FY 1989-90</t>
  </si>
  <si>
    <t>NONE</t>
  </si>
  <si>
    <t>Federal Retiree Tax Refunds</t>
  </si>
  <si>
    <t>Catawba Indian Settlement</t>
  </si>
  <si>
    <t>1994 General Election Expenses</t>
  </si>
  <si>
    <t>Textbooks &amp; Instructional Materials</t>
  </si>
  <si>
    <t>Teacher Fringe Benefits</t>
  </si>
  <si>
    <t>Total FY 1993-94</t>
  </si>
  <si>
    <t>1996 Primary Election Expenses</t>
  </si>
  <si>
    <t>Grant Funds</t>
  </si>
  <si>
    <t>Bus Maintenance &amp; Fuel</t>
  </si>
  <si>
    <t>Vehicle Maintenance</t>
  </si>
  <si>
    <t>Dept of Juvenile Justice</t>
  </si>
  <si>
    <t>Vehicles/Equipment</t>
  </si>
  <si>
    <t>State Law Enforcement Division</t>
  </si>
  <si>
    <t>Dept of Natural Resources</t>
  </si>
  <si>
    <t>EQC Equipment</t>
  </si>
  <si>
    <t>Coastal Council-Beach Renourishment</t>
  </si>
  <si>
    <t>Dept of Parks, Recreation &amp; Tourism</t>
  </si>
  <si>
    <t>Dept of Insurance</t>
  </si>
  <si>
    <t>Computer Equipment</t>
  </si>
  <si>
    <t>Automated Voting Equipment</t>
  </si>
  <si>
    <t>Dept of Labor, Licensing &amp; Reg.</t>
  </si>
  <si>
    <t>Fire Academy Equipment</t>
  </si>
  <si>
    <t>Judicial Dept</t>
  </si>
  <si>
    <t>Pilot Arbitration Program</t>
  </si>
  <si>
    <t>Training</t>
  </si>
  <si>
    <t>Vetoed</t>
  </si>
  <si>
    <t>Governor's Office-OEPP</t>
  </si>
  <si>
    <t>Veterans Cemetery</t>
  </si>
  <si>
    <t>Camp Hope</t>
  </si>
  <si>
    <t>Charleston Redevelopment Authority</t>
  </si>
  <si>
    <t>Total FY 1994-95</t>
  </si>
  <si>
    <t>Federal Retiree Settlement</t>
  </si>
  <si>
    <t>Budget and Control Board</t>
  </si>
  <si>
    <t>State House Renovation</t>
  </si>
  <si>
    <t>State Election Commission</t>
  </si>
  <si>
    <t>1996 General Election Expenses</t>
  </si>
  <si>
    <t>Facility and Equipment Upgrade</t>
  </si>
  <si>
    <t>Public Education Technology</t>
  </si>
  <si>
    <t>USC</t>
  </si>
  <si>
    <t>Institute of Public Affairs</t>
  </si>
  <si>
    <t>Fire Academy-Equipment &amp; Dry Hydrants</t>
  </si>
  <si>
    <t>Building Maintenance</t>
  </si>
  <si>
    <t>Computer Upgrade</t>
  </si>
  <si>
    <t>Dorm Furniture &amp; Equipment</t>
  </si>
  <si>
    <t>Telephone System Replacement</t>
  </si>
  <si>
    <t>Horticulture Building</t>
  </si>
  <si>
    <t>(a) Game - Construction/Renovation Facilities</t>
  </si>
  <si>
    <t>(b) Marine Resources - Equipment</t>
  </si>
  <si>
    <t>(c) Water Resources - Equipment</t>
  </si>
  <si>
    <t>(d) Geology - Equipment &amp; Vehicles</t>
  </si>
  <si>
    <t>Plant Industries Research Complex &amp; Other</t>
  </si>
  <si>
    <t>Total FY 1995-96</t>
  </si>
  <si>
    <t>(a) 1997 Special Elections (Reapportionment)</t>
  </si>
  <si>
    <t>(b) 1998 Statewide Primaries</t>
  </si>
  <si>
    <t>(a) EFA 95-96 Shortfall Reimbursement</t>
  </si>
  <si>
    <t>(b) Instructional Materials</t>
  </si>
  <si>
    <t>(a) State House Renovation</t>
  </si>
  <si>
    <t>(b) Hurricane Fran Federal Match</t>
  </si>
  <si>
    <t>Legislative Printing &amp; Info. Tech</t>
  </si>
  <si>
    <t>Dept of Archives &amp; History</t>
  </si>
  <si>
    <t>(a) South Carolina History Center Completion</t>
  </si>
  <si>
    <t>(b) Historic Camden</t>
  </si>
  <si>
    <t>(c) Cleveland School Monument</t>
  </si>
  <si>
    <t>Governor's School for the Arts</t>
  </si>
  <si>
    <t>Greenville Higher Ed. Physical Therapy Prog.</t>
  </si>
  <si>
    <t>Clemson Univ.</t>
  </si>
  <si>
    <t>Calhoun Mansion</t>
  </si>
  <si>
    <t>(a) Arena</t>
  </si>
  <si>
    <t>(b) Law Library</t>
  </si>
  <si>
    <t>Winthrop Univ.</t>
  </si>
  <si>
    <t>Sims Science Building</t>
  </si>
  <si>
    <t>(a) Equipment</t>
  </si>
  <si>
    <t>(b) Piedmont-Edgefield Facility Renovation</t>
  </si>
  <si>
    <t>(a) Beach Renourishment-Folly &amp; Sullivan's Island</t>
  </si>
  <si>
    <t>(b) Beach Renourishment</t>
  </si>
  <si>
    <t>(c) Abbeville Human Services Building</t>
  </si>
  <si>
    <t>Drug Pilot</t>
  </si>
  <si>
    <t>(a) Ware Shoals Library</t>
  </si>
  <si>
    <t>(b) Williamsburg County Library</t>
  </si>
  <si>
    <t>(a) Fire Safety System</t>
  </si>
  <si>
    <t>(b) Independent Living Skills</t>
  </si>
  <si>
    <t>Dept of Public Safety</t>
  </si>
  <si>
    <t>DMV Computer Upgrade</t>
  </si>
  <si>
    <t>Rural Water Access Construction</t>
  </si>
  <si>
    <t>Fallen Firefighter Memorial</t>
  </si>
  <si>
    <t>USC-Beaufort</t>
  </si>
  <si>
    <t>Dept of Disabilities &amp; Special Needs</t>
  </si>
  <si>
    <t>(a) Emerald Center Renovation</t>
  </si>
  <si>
    <t>(b) Genetic Research Equipment</t>
  </si>
  <si>
    <t>(a) Activities Building</t>
  </si>
  <si>
    <t>(b) Vehicles</t>
  </si>
  <si>
    <t>(a) Repair &amp; Maintenance-Armories</t>
  </si>
  <si>
    <t>(b) Repair &amp; Renovations-McEntire</t>
  </si>
  <si>
    <t>(a) Mini Buses</t>
  </si>
  <si>
    <t>(b) Fiber Optic Cable Lines</t>
  </si>
  <si>
    <t>Electronic Filing Software &amp; Training</t>
  </si>
  <si>
    <t>Field Office Computer</t>
  </si>
  <si>
    <t>Blackville Farmer's Market</t>
  </si>
  <si>
    <t>Total FY 1996-97</t>
  </si>
  <si>
    <t>1998 Statewide General Elections</t>
  </si>
  <si>
    <t>(a)  Instructional Materials</t>
  </si>
  <si>
    <t>(b)  Library Materials</t>
  </si>
  <si>
    <t>(c)  Hold Harmless Fringe</t>
  </si>
  <si>
    <t>(d)  Bus Shops - Parts and Gas</t>
  </si>
  <si>
    <t>School Technology</t>
  </si>
  <si>
    <t>(a)  Computer</t>
  </si>
  <si>
    <t>(b)  Dorm Equipment</t>
  </si>
  <si>
    <t>(c)  Central Energy Management System</t>
  </si>
  <si>
    <t>Institutional Funding</t>
  </si>
  <si>
    <t>Facilities and Equipment Upgrade</t>
  </si>
  <si>
    <t>(a)  Information Tech. Replacement &amp; Maint.</t>
  </si>
  <si>
    <t>(b)  Alternate Dispute Resolution</t>
  </si>
  <si>
    <t>Continuation of Assimilation of Women</t>
  </si>
  <si>
    <t>South Carolina State Univ.</t>
  </si>
  <si>
    <t>University Equipment/Science Building</t>
  </si>
  <si>
    <t>Bd. for Tech. &amp; Comp. Ed.</t>
  </si>
  <si>
    <t>Chesterfield-Marlboro Tech. College Roof Repair</t>
  </si>
  <si>
    <t>Dept of Health &amp; Human Services</t>
  </si>
  <si>
    <t>Greenwood Aging Council</t>
  </si>
  <si>
    <t>(a)  Water Quality Improvement</t>
  </si>
  <si>
    <t>(b)  Infectious Disease Detection and Control</t>
  </si>
  <si>
    <t>(c)  Year 2000 Computer Reprogramming</t>
  </si>
  <si>
    <t>(d)  Facility Renovations</t>
  </si>
  <si>
    <t>Collections</t>
  </si>
  <si>
    <t>(a)  SLC Fire Ant Study</t>
  </si>
  <si>
    <t>(b)  Meat Inspection</t>
  </si>
  <si>
    <t>Law Enforcement Vehicles</t>
  </si>
  <si>
    <t>(a)  Palmetto Trails</t>
  </si>
  <si>
    <t>(b)  Heritage Corridor</t>
  </si>
  <si>
    <t>(c)  Thomas Sumter Monument</t>
  </si>
  <si>
    <t>(d)  Legacy Trust Fund</t>
  </si>
  <si>
    <t>Dept of Commerce</t>
  </si>
  <si>
    <t>DNA Database/Lab Equipment</t>
  </si>
  <si>
    <t>(a)  Computer Upgrade</t>
  </si>
  <si>
    <t>(b)  Highway Patrol Vests and Vehicles</t>
  </si>
  <si>
    <t>Substance Abuse Facility</t>
  </si>
  <si>
    <t>Southern Legislative Conference</t>
  </si>
  <si>
    <t>Year 2000 Compliance Software</t>
  </si>
  <si>
    <t>FEMA State Match</t>
  </si>
  <si>
    <t>(a)  Local Government Grants</t>
  </si>
  <si>
    <t>(b)  Infrastructure Revolving Loan Fund</t>
  </si>
  <si>
    <t>(c)  SC State University Deficit Reduction</t>
  </si>
  <si>
    <t>(a)  Confederate Relic Room - Restoration</t>
  </si>
  <si>
    <t>(b)  Confederate Relic Room - Outreach</t>
  </si>
  <si>
    <t>Total FY 1997-98</t>
  </si>
  <si>
    <t>Aid to Sub. - State Treasurer</t>
  </si>
  <si>
    <t>School Building Aid/Maintenance</t>
  </si>
  <si>
    <t>Performance Funding</t>
  </si>
  <si>
    <t>Phyllis Wheatley Community Center</t>
  </si>
  <si>
    <t xml:space="preserve">    Capital Campaign - Greenville</t>
  </si>
  <si>
    <t>Comm. for the Blind</t>
  </si>
  <si>
    <t>(a) Facilities Upgrade</t>
  </si>
  <si>
    <t>(b) Building Renovation/Maintenance</t>
  </si>
  <si>
    <t>Coker Experimental Feed Farm</t>
  </si>
  <si>
    <t xml:space="preserve">      Preservation</t>
  </si>
  <si>
    <t>(b) Lexington Livestock Arena</t>
  </si>
  <si>
    <t>(a) Law Enforcement Aircraft Maint.</t>
  </si>
  <si>
    <t>(b) MRD - Maintenance &amp; Equipment</t>
  </si>
  <si>
    <t>(c) Lake Ashwood Facility</t>
  </si>
  <si>
    <t>(a) Advertising</t>
  </si>
  <si>
    <t>(b) Union County Airport Improvements</t>
  </si>
  <si>
    <t>Patriot's Point Dev. Auth.</t>
  </si>
  <si>
    <t>Cold War Submarine Memorial</t>
  </si>
  <si>
    <t>Transportation/Communication Equip.</t>
  </si>
  <si>
    <t>Dept of Probation, Parole &amp; Pardon</t>
  </si>
  <si>
    <t>Safety Equipment for Agents</t>
  </si>
  <si>
    <t>(a) Trooper Class, Vehicles and Equipment</t>
  </si>
  <si>
    <t>(b) DMV Computer System</t>
  </si>
  <si>
    <t>Computer System - Y2K Compliance</t>
  </si>
  <si>
    <t>(a) Relocation Funding &amp; Rent Increase</t>
  </si>
  <si>
    <t>(b) Men's Service Centers</t>
  </si>
  <si>
    <t>State Treasurer's Office</t>
  </si>
  <si>
    <t>Y2K Compliance</t>
  </si>
  <si>
    <t>Year 2000 Elections (Primary &amp; Runoff)</t>
  </si>
  <si>
    <t>(a) Governor's Mansion Renovation</t>
  </si>
  <si>
    <t>(b) Confederate Relic Room-Relocation/</t>
  </si>
  <si>
    <t xml:space="preserve">       Building Renovation</t>
  </si>
  <si>
    <t>Total FY 1998-99</t>
  </si>
  <si>
    <t>(a)  SC First Steps to School Readiness</t>
  </si>
  <si>
    <t>(b)  Instructional Materials</t>
  </si>
  <si>
    <t>(c)  School Facilities Maintenance</t>
  </si>
  <si>
    <t>(d)  K-12 Technology Initiative</t>
  </si>
  <si>
    <t>(a)  Charleston Regional Station</t>
  </si>
  <si>
    <t>(b)  Plastics Learning Network - Continuing Ed.</t>
  </si>
  <si>
    <t>(a)  Accounting Software Upgrade</t>
  </si>
  <si>
    <t>(b)  Facility Master Lock System</t>
  </si>
  <si>
    <t>(c)  Automobile for the Youth Challenge Academy</t>
  </si>
  <si>
    <t>(a)  Performance Funding - Current</t>
  </si>
  <si>
    <t>(b)  Performance Funding - Increase</t>
  </si>
  <si>
    <t>(c)  USC System -  Columbia - Materials Research</t>
  </si>
  <si>
    <t xml:space="preserve">      Science &amp; Eng. Ctr. (Nano Technology)</t>
  </si>
  <si>
    <t>Equipment and Technology Infrastructure</t>
  </si>
  <si>
    <t>(a)  Lee County Cotton Museum</t>
  </si>
  <si>
    <t>(b)  Cayce Historical Museum</t>
  </si>
  <si>
    <t>(a)  Beach Restoration</t>
  </si>
  <si>
    <t>(b)  EMS Equipment</t>
  </si>
  <si>
    <t>Savannah River Basin Study</t>
  </si>
  <si>
    <t>(a)  SC Biotechnology Center</t>
  </si>
  <si>
    <t>(b)  YMCA Youth in Government</t>
  </si>
  <si>
    <t>(c)  International Trade</t>
  </si>
  <si>
    <t>Dept of Transportation</t>
  </si>
  <si>
    <t>Greenville Transit Authority</t>
  </si>
  <si>
    <t>Accounting System</t>
  </si>
  <si>
    <t>Armory Operations/Maintenance</t>
  </si>
  <si>
    <t xml:space="preserve">      Div. Of Operations</t>
  </si>
  <si>
    <t>(a)  Governor's Mansion Renovation</t>
  </si>
  <si>
    <t>Div. Of Regional Development</t>
  </si>
  <si>
    <t>(b)  Local Government Grant Fund</t>
  </si>
  <si>
    <t>(c)  Sustainable Universities Initiative</t>
  </si>
  <si>
    <t>(c)  Lynchburg</t>
  </si>
  <si>
    <t>Total FY 1999-2000</t>
  </si>
  <si>
    <t>Debt Service on State Gen. Oblig. Bonds</t>
  </si>
  <si>
    <t>Barnwell Trust Fund</t>
  </si>
  <si>
    <t>Repayment of Trust Fund</t>
  </si>
  <si>
    <t>Repay Insurance Reserve Fund</t>
  </si>
  <si>
    <t>Governor's School for Arts &amp; Humanities</t>
  </si>
  <si>
    <t>Governor's School for Science &amp; Math</t>
  </si>
  <si>
    <t>Dept of Social Services</t>
  </si>
  <si>
    <t>Greenville Urban League</t>
  </si>
  <si>
    <t>Education Satellite Service</t>
  </si>
  <si>
    <t>HVAC</t>
  </si>
  <si>
    <t>Francis Marion Univ.</t>
  </si>
  <si>
    <t>College of Nursing Building</t>
  </si>
  <si>
    <t>State Bd for Tech. &amp; Comp. Education</t>
  </si>
  <si>
    <t>York Tech</t>
  </si>
  <si>
    <t>Vehicles for New Law Enforcement Officers</t>
  </si>
  <si>
    <t>Vehicles to Replace Existing High Mileage</t>
  </si>
  <si>
    <t>Renovation of Criminal Justice Academy</t>
  </si>
  <si>
    <t>Consolidation of Dispatch Offices</t>
  </si>
  <si>
    <t>Vehicle and Radio Security</t>
  </si>
  <si>
    <t>Second Chance Barn and Facilities</t>
  </si>
  <si>
    <t>New Dorm</t>
  </si>
  <si>
    <t>Imagine Nation: Children's Museum</t>
  </si>
  <si>
    <t>Charlestowne Landing</t>
  </si>
  <si>
    <t>Reedy River/Bike and Walking Trail</t>
  </si>
  <si>
    <t>Dept of Archives and History</t>
  </si>
  <si>
    <t>Old Exchange Building</t>
  </si>
  <si>
    <t>Veteran's Nursing Homes</t>
  </si>
  <si>
    <t>Roof Repair</t>
  </si>
  <si>
    <t>Building Life Safety Improvements</t>
  </si>
  <si>
    <t>Baruch Institute</t>
  </si>
  <si>
    <t>School for the Deaf and the Blind</t>
  </si>
  <si>
    <t>Life Safety Improvements</t>
  </si>
  <si>
    <t xml:space="preserve">State Ports Authority </t>
  </si>
  <si>
    <t>SC Amber Alert</t>
  </si>
  <si>
    <t>Equipment and Training</t>
  </si>
  <si>
    <t>Worker's Compensation Commission</t>
  </si>
  <si>
    <t>Computer Database</t>
  </si>
  <si>
    <t>Dept of Consumer Affairs</t>
  </si>
  <si>
    <t>Computer Platform - DOTNET System</t>
  </si>
  <si>
    <t>Budget &amp; Control Board</t>
  </si>
  <si>
    <t>National Guard Pension Fund - Admin</t>
  </si>
  <si>
    <t>USC - Columbia</t>
  </si>
  <si>
    <t>Gambrell Hall Repairs</t>
  </si>
  <si>
    <t>West Campus Safety Improvements</t>
  </si>
  <si>
    <t>Steamline Replacement/Repair</t>
  </si>
  <si>
    <t>Youth Challenge Program</t>
  </si>
  <si>
    <t>Emergency Preparedness Federal Match</t>
  </si>
  <si>
    <t>Total FY 2004-05</t>
  </si>
  <si>
    <t>2006 General Election</t>
  </si>
  <si>
    <t>School Bus Purchases</t>
  </si>
  <si>
    <t>instructional Materials</t>
  </si>
  <si>
    <t>Automation of Child Support Enforcement</t>
  </si>
  <si>
    <t>Infirmary Roof Repair</t>
  </si>
  <si>
    <t>Coastal Carolina Univ.</t>
  </si>
  <si>
    <t>College of Natural Science (Nutraceuticals)</t>
  </si>
  <si>
    <t>Repair/Renovation</t>
  </si>
  <si>
    <t>Center for Accelerated Technology Training</t>
  </si>
  <si>
    <t>Roof Repairs</t>
  </si>
  <si>
    <t>Parking Facilities Upgrade</t>
  </si>
  <si>
    <t>Technology Upgrade</t>
  </si>
  <si>
    <t>Datamaster Equipment</t>
  </si>
  <si>
    <t>Attorney General's Office</t>
  </si>
  <si>
    <t>Technology Savings Initiative</t>
  </si>
  <si>
    <t>Office of Indigent Defense</t>
  </si>
  <si>
    <t>Improvement of Mental Health Services</t>
  </si>
  <si>
    <t>Multi-Purpose Buildings</t>
  </si>
  <si>
    <t>Sex Offender Monitoring Equipment</t>
  </si>
  <si>
    <t>Intensive Probation &amp; Parole Supervision</t>
  </si>
  <si>
    <t>Re-Open Omega Dorm</t>
  </si>
  <si>
    <t>Video Conferencing</t>
  </si>
  <si>
    <t xml:space="preserve">Replace Dorm at Willow Lane or J. G. Richards  </t>
  </si>
  <si>
    <t>Patrol Trooper Class Vehicles and Equipment</t>
  </si>
  <si>
    <t>CJA Certification/Registrar</t>
  </si>
  <si>
    <t>Criminal Justice Academy Renovations</t>
  </si>
  <si>
    <t>Pee Dee Market Expansion</t>
  </si>
  <si>
    <t>Wildlife Law Enforcement Equipment</t>
  </si>
  <si>
    <t>First Steps Early Childhood Initiative</t>
  </si>
  <si>
    <t>Electronic Document Image Management System</t>
  </si>
  <si>
    <t>Satellite Operations &amp; Call Center</t>
  </si>
  <si>
    <t>Employment Security System</t>
  </si>
  <si>
    <t>SCEIS Implementation</t>
  </si>
  <si>
    <t>Legislative Printing &amp; Info. Tech. Systems</t>
  </si>
  <si>
    <t>Voice and Data Technology</t>
  </si>
  <si>
    <t>UCC - Internet Access for Documents</t>
  </si>
  <si>
    <t>Enterprise Projects (SCEIS)</t>
  </si>
  <si>
    <t>Maritime Collection</t>
  </si>
  <si>
    <t>SAP System Implementation</t>
  </si>
  <si>
    <t>Total FY 2005-06</t>
  </si>
  <si>
    <t>GSAH - Residential Hall Reconfiguration</t>
  </si>
  <si>
    <t>GSSM - Phase II Construction</t>
  </si>
  <si>
    <t>Safety/Accessibility/ADA</t>
  </si>
  <si>
    <t>Construction/Herbert Center Renovation</t>
  </si>
  <si>
    <t>Steven Barracks</t>
  </si>
  <si>
    <t>Univ. of Charleston</t>
  </si>
  <si>
    <t>Randolph Hall</t>
  </si>
  <si>
    <t>Lander Univ.</t>
  </si>
  <si>
    <t>Renovation Needs</t>
  </si>
  <si>
    <t>MUSC-College of Dental Medicine</t>
  </si>
  <si>
    <t>Construction</t>
  </si>
  <si>
    <t>Tri-County Tech. Occupational Center</t>
  </si>
  <si>
    <t>Lyman Center</t>
  </si>
  <si>
    <t>Dept of Health &amp; Environmental Control</t>
  </si>
  <si>
    <t>Facilities Improvements</t>
  </si>
  <si>
    <t>Community Mental Health Ctr. Deferred Maintenance</t>
  </si>
  <si>
    <t>Inpatient Buildings Deferred Maintenance</t>
  </si>
  <si>
    <t>Richland Co. Mental Health Commission Bldg. Projects</t>
  </si>
  <si>
    <t>Dept of Alcohol &amp; Other Drug Abuse</t>
  </si>
  <si>
    <t>LRADAC-New Building</t>
  </si>
  <si>
    <t>OPT-Observatory, Planetarium, Theater</t>
  </si>
  <si>
    <t>Farmers Market</t>
  </si>
  <si>
    <t>GPS Monitoring (High Risk &amp; CDV Offenders)</t>
  </si>
  <si>
    <t>Media Center</t>
  </si>
  <si>
    <t>Total FY 2006-07</t>
  </si>
  <si>
    <t>Deal Closing Fund</t>
  </si>
  <si>
    <t>CATT Program</t>
  </si>
  <si>
    <t>Medicaid Technology Federal Mandates</t>
  </si>
  <si>
    <t>Destination Specific</t>
  </si>
  <si>
    <t>Bryan Psychiatric Roof Replacement</t>
  </si>
  <si>
    <t>Forestry Equipment Replacement</t>
  </si>
  <si>
    <t>2012 Statewide Primary Election</t>
  </si>
  <si>
    <t>Durable Medical Equipment</t>
  </si>
  <si>
    <t>Statewide Implementation of Electronic Filing</t>
  </si>
  <si>
    <t>Vocational Education Center Renovation</t>
  </si>
  <si>
    <t>Bus Replacement and Computer Replacement</t>
  </si>
  <si>
    <t>Technology for Docket Management, Electronic Filing &amp; Case Management</t>
  </si>
  <si>
    <t>Gov's School for Arts &amp; Humanities</t>
  </si>
  <si>
    <t>Desktop Computer Replacement</t>
  </si>
  <si>
    <t>Replacement of Classroom Equip. &amp; Furnishings</t>
  </si>
  <si>
    <t>Aeronautics Parts and Fuel</t>
  </si>
  <si>
    <t>Regional Tourism Promotion</t>
  </si>
  <si>
    <t>Campbell Veterans Nursing Home Maintenance</t>
  </si>
  <si>
    <t>Stone Veterans Nursing Home Deferred Maintenance</t>
  </si>
  <si>
    <t>Training Equipment - Trident Tech</t>
  </si>
  <si>
    <t>Dept Of Probation, Parole &amp; Pardon</t>
  </si>
  <si>
    <t>Agent Equipment</t>
  </si>
  <si>
    <t>Economic Development Organizations</t>
  </si>
  <si>
    <t>USC - Upstate</t>
  </si>
  <si>
    <t>MUSC</t>
  </si>
  <si>
    <t>Total FY 2010-11</t>
  </si>
  <si>
    <t xml:space="preserve">Dept of Employment and Workforce </t>
  </si>
  <si>
    <t>CATT Program/Ready SC</t>
  </si>
  <si>
    <t>Trident Tech - Aeronautical Training Equip</t>
  </si>
  <si>
    <t>Orangeburg-Calhoun Tech - Programmable Logic Controller Equipment</t>
  </si>
  <si>
    <t>Denmark Tech Deferred Maintenance</t>
  </si>
  <si>
    <t>Jenkins Hall Arms Room Upgrade</t>
  </si>
  <si>
    <t>Grid Simulator Project</t>
  </si>
  <si>
    <t>Greenwood Genetics Lab</t>
  </si>
  <si>
    <t>Science Center Construction</t>
  </si>
  <si>
    <t>Research Vessel</t>
  </si>
  <si>
    <t xml:space="preserve">Francis Marion Univ. </t>
  </si>
  <si>
    <t>Nurse Practitioner Program</t>
  </si>
  <si>
    <t>USC Palmetto College</t>
  </si>
  <si>
    <t>USC Law School</t>
  </si>
  <si>
    <t>Student Information Technology Infrastructure Update</t>
  </si>
  <si>
    <t>MUSC - Hospital Authority</t>
  </si>
  <si>
    <t>Ashley Tower Renovation</t>
  </si>
  <si>
    <t>Farmers Market Phase II Property Acquisition &amp; Expansion</t>
  </si>
  <si>
    <t>Total FY 2011-12</t>
  </si>
  <si>
    <t>Consumer Protection and Statewide Cyber Security Improvements</t>
  </si>
  <si>
    <t>Division of Information Security</t>
  </si>
  <si>
    <t>Science Center</t>
  </si>
  <si>
    <t>Circle Park Florence County - Alcohol and Drug Abuse</t>
  </si>
  <si>
    <t>Keystone Alcohol and Drug Abuse Capital Improvement</t>
  </si>
  <si>
    <t>McCord Center Fire Safety - Alcohol and Drug Abuse</t>
  </si>
  <si>
    <t>School Bus Lease and Purchase</t>
  </si>
  <si>
    <t>Asbestos Abatement and Mold Removal</t>
  </si>
  <si>
    <t>Kings Mountain Bridge Replacement</t>
  </si>
  <si>
    <t>Lake Greenwood Campground Electrical</t>
  </si>
  <si>
    <t>State Park Sewer Repairs - Santee and Table Rock</t>
  </si>
  <si>
    <t>Deferred Maintenance - Roof Replacement</t>
  </si>
  <si>
    <t>Dept of Revenue</t>
  </si>
  <si>
    <t>Implement Tax Processing System Improvements</t>
  </si>
  <si>
    <t>Repayment of Loan Authorized by the B&amp;CB Dec 2012</t>
  </si>
  <si>
    <t xml:space="preserve">Child Support Enforcement System Development </t>
  </si>
  <si>
    <t>Dept of Vocational Rehabilitation</t>
  </si>
  <si>
    <t>Palmetto Center - Rebuild Facility</t>
  </si>
  <si>
    <t>Health Sciences Building (2 to 1 Match)</t>
  </si>
  <si>
    <t>National Center for Montessori Education</t>
  </si>
  <si>
    <t>HVAC System</t>
  </si>
  <si>
    <t>Replace Water Supply Lines Oldest Dorms</t>
  </si>
  <si>
    <t>Data Center and Server Room</t>
  </si>
  <si>
    <t xml:space="preserve">Aiken Tech - Academic Building </t>
  </si>
  <si>
    <t>CATT Program/ReadySC</t>
  </si>
  <si>
    <t>Central Carolina Tech - Manuf Technology Training Ctr</t>
  </si>
  <si>
    <t>Denmark Tech - Plant Funding for Science Building</t>
  </si>
  <si>
    <t>Greenville Tech - Enterprise Campus Development</t>
  </si>
  <si>
    <t>Horry-Georgetown Tech - Culinary Arts Academic Building (1:1 Match)</t>
  </si>
  <si>
    <t>Manufacturing Skills Standards Council Initiative</t>
  </si>
  <si>
    <t>Midlands Tech - QuickJobs Program - Equipment</t>
  </si>
  <si>
    <t>Piedmont - Phase II - Laurens Advanced Manufacturing Center</t>
  </si>
  <si>
    <t>Technical College of Lowcountry - Transitioning Military Support and Training</t>
  </si>
  <si>
    <t>Tri-County Tech - Oconee Workforce and Econ Development Center (1:1 Match)</t>
  </si>
  <si>
    <t>Trident Tech - Infrastructure/Roads/Ramps and Information Technology</t>
  </si>
  <si>
    <t>York Tech - Main Campus Road - Health and Safety Traffic Flow</t>
  </si>
  <si>
    <t>Cadet Accountability System</t>
  </si>
  <si>
    <t>Withers/WTS Building Roof Replacement, Maintenance and Repairs</t>
  </si>
  <si>
    <t>Total FY 2012-13</t>
  </si>
  <si>
    <t>Implement Statewide IT Security Recommendations</t>
  </si>
  <si>
    <t>Identity and Credit Protection Services</t>
  </si>
  <si>
    <t>School Bus Lease/Purchase</t>
  </si>
  <si>
    <t>Campus Infrastructure, Asbestos Mitigation, and Cybersecurity</t>
  </si>
  <si>
    <t>LocateSC Site Inventory</t>
  </si>
  <si>
    <t>CATT Program/readySC</t>
  </si>
  <si>
    <t>Trident Tech - Aerospace</t>
  </si>
  <si>
    <t>Central Carolina Tech - Kershaw Campus</t>
  </si>
  <si>
    <t>Pinewood Hazardous Waste Disposal Site</t>
  </si>
  <si>
    <t>Facility Improvements</t>
  </si>
  <si>
    <t>Metrology Laboratory - Site Prep. and Consult.</t>
  </si>
  <si>
    <t>Agriculture and Natural Resource Equipment</t>
  </si>
  <si>
    <t>Driving Range Resurfacing</t>
  </si>
  <si>
    <t>Studio Upgrade</t>
  </si>
  <si>
    <t>Intoximeters</t>
  </si>
  <si>
    <t>Dining Hall Roof/Air Handler</t>
  </si>
  <si>
    <t>Dept of Motor Vehicles</t>
  </si>
  <si>
    <t>Rapid Response Emergency Vehicle</t>
  </si>
  <si>
    <t xml:space="preserve">Sumter Female Latrine </t>
  </si>
  <si>
    <t xml:space="preserve">Florence Parking </t>
  </si>
  <si>
    <t xml:space="preserve">Myrtle Beach Roof Phase I </t>
  </si>
  <si>
    <t xml:space="preserve">Saluda IFR Lead Abatement </t>
  </si>
  <si>
    <t xml:space="preserve">Hemingway Roof Replacement Phase I </t>
  </si>
  <si>
    <t xml:space="preserve">Hemingway Windows and Doors </t>
  </si>
  <si>
    <t xml:space="preserve">Georgetown Roof Repairs </t>
  </si>
  <si>
    <t xml:space="preserve">Florence Roof Replacement Phase I </t>
  </si>
  <si>
    <t xml:space="preserve">Dillion HVAC Replacement </t>
  </si>
  <si>
    <t xml:space="preserve">Barnwell Windows and Doors </t>
  </si>
  <si>
    <t xml:space="preserve">Conway Windows and Doors </t>
  </si>
  <si>
    <t xml:space="preserve">Saluda Roof Replacement Phase I </t>
  </si>
  <si>
    <t xml:space="preserve">Graniteville HVAC, Doors and Windows </t>
  </si>
  <si>
    <t xml:space="preserve">Greenville Site and Grounds Repair </t>
  </si>
  <si>
    <t xml:space="preserve">Edgefield Roof Replacement Phase I </t>
  </si>
  <si>
    <t xml:space="preserve">Conway Armory Site and Grounds </t>
  </si>
  <si>
    <t xml:space="preserve">Greer Roof Replacement Phase I </t>
  </si>
  <si>
    <t xml:space="preserve">Chester Roof Repairs </t>
  </si>
  <si>
    <t xml:space="preserve">Greenwood HVAC, Plumbing, Windows and Doors </t>
  </si>
  <si>
    <t xml:space="preserve">Easley Roof Replacement Phase I </t>
  </si>
  <si>
    <t xml:space="preserve">Manning Roof Repairs </t>
  </si>
  <si>
    <t xml:space="preserve">Barnwell HVAC and Latrine Renovations </t>
  </si>
  <si>
    <t>Apron and Taxiway Rehab</t>
  </si>
  <si>
    <t>Myrtle Beach State Park Phase II Sewer Repairs</t>
  </si>
  <si>
    <t>Sesquicentennial State Park Splash Pad</t>
  </si>
  <si>
    <t>State Park Asbestos Abatement and Mold Removal Phase II</t>
  </si>
  <si>
    <t>Georgetown Port Dredging</t>
  </si>
  <si>
    <t>Statewide Voting System</t>
  </si>
  <si>
    <t>Upstate Salt Shed</t>
  </si>
  <si>
    <t>Allocation to Counties</t>
  </si>
  <si>
    <t>Total FY 2013-14</t>
  </si>
  <si>
    <t>Children's Hospital</t>
  </si>
  <si>
    <t>Integrated Teacher Certification and Compensation Sys</t>
  </si>
  <si>
    <t>Integrated Tax System Implementation</t>
  </si>
  <si>
    <t>Body Armor Replacement</t>
  </si>
  <si>
    <t>Disaster Recovery Plan</t>
  </si>
  <si>
    <t>Trident Tech - Workforce Training Equipment</t>
  </si>
  <si>
    <t>Workforce Pathways Instructional Materials</t>
  </si>
  <si>
    <t>Tri-County Tech - Engineering and Industrial Tech Program</t>
  </si>
  <si>
    <t>Central Carolina Tech - College Workforce Center</t>
  </si>
  <si>
    <t>Orangeburg Calhoun Tech - Upgrade Technology Infrastructure &amp; Security Systems</t>
  </si>
  <si>
    <t>Deas Hall and Equipment</t>
  </si>
  <si>
    <t>Honors College Technology Equipment</t>
  </si>
  <si>
    <t>Honors College Laboratory Equipment</t>
  </si>
  <si>
    <t>Withers Roof</t>
  </si>
  <si>
    <t>State Aquarium Renovation</t>
  </si>
  <si>
    <t>Presidential Preference Primaries</t>
  </si>
  <si>
    <t>Northeastern Tech - Industrial Training Ctr Renovations</t>
  </si>
  <si>
    <t>York Tech - Loop Road Completion</t>
  </si>
  <si>
    <t>Horry-Georgetown Tech - Advanced Manufact. Center</t>
  </si>
  <si>
    <t>Aeronautical Training Center</t>
  </si>
  <si>
    <t>Piedmont Tech - Phase III Center for Advanced Manuf</t>
  </si>
  <si>
    <t>Denmark Tech - Building #200 and #300 Renovations</t>
  </si>
  <si>
    <t>Technical College of the Lowcountry - New River Campus Road Improvements</t>
  </si>
  <si>
    <t>Byrd Hall Organic Chemistry Lab Renovation</t>
  </si>
  <si>
    <t>Business and Behavioral Science Building</t>
  </si>
  <si>
    <t>Stern Center Repurposing</t>
  </si>
  <si>
    <t>Montessori Education Building</t>
  </si>
  <si>
    <t>Old Law School Renovation</t>
  </si>
  <si>
    <t>South Carolina Library</t>
  </si>
  <si>
    <t>State Welcome Centers Renovations</t>
  </si>
  <si>
    <t>MMIS Replacement</t>
  </si>
  <si>
    <t>Statewide Telemedicine Infrastructure</t>
  </si>
  <si>
    <t>Out-of-State Veteran Tuition Reimbursement - Colleges</t>
  </si>
  <si>
    <t>Consumer Protection Equipment</t>
  </si>
  <si>
    <t>Facility Maintenance and Renovation</t>
  </si>
  <si>
    <t>Agriculture and Natural Resources Field Facilities</t>
  </si>
  <si>
    <t>Student Academic System Computer Software</t>
  </si>
  <si>
    <t>Maintenance: Critical Care and Repair (1:1 Match)</t>
  </si>
  <si>
    <t>Maintenance and Demolition</t>
  </si>
  <si>
    <t>readySC</t>
  </si>
  <si>
    <t>Total FY 2014-15</t>
  </si>
  <si>
    <t>GSAH - Fire Protection System Upgrade</t>
  </si>
  <si>
    <t>Statewide Facilities Assessment</t>
  </si>
  <si>
    <t>GSAH - Music Building Addition</t>
  </si>
  <si>
    <t>GSAH -Mobile Computing Device</t>
  </si>
  <si>
    <t>GSSM - Campus Addition</t>
  </si>
  <si>
    <t>Technical Assistance</t>
  </si>
  <si>
    <t>Cafeteria and Shower Renovations</t>
  </si>
  <si>
    <t>Debt Payment</t>
  </si>
  <si>
    <t>Honors College Facility</t>
  </si>
  <si>
    <t>Health and Wellness Center Renovations</t>
  </si>
  <si>
    <t>Bradley Arts and Sciences Building Repairs</t>
  </si>
  <si>
    <t>Nursing and Campus Facility Roof Repairs</t>
  </si>
  <si>
    <t>Science Building</t>
  </si>
  <si>
    <t>Energy Efficiency Retrofits and Physical Plant Repairs</t>
  </si>
  <si>
    <t>Music Conservatory/Byrnes Auditorium</t>
  </si>
  <si>
    <t>MUSC Shaw Jenkins Children's Hospital Helipad (1:1 Match)</t>
  </si>
  <si>
    <t>MUSC Shaw Jenkins Children's Hospital</t>
  </si>
  <si>
    <t>Aiken Tech Life Science Building</t>
  </si>
  <si>
    <t>Central Carolina Tech Workforce Center</t>
  </si>
  <si>
    <t>Denmark Tech Barnwell Workforce Center</t>
  </si>
  <si>
    <t>Florence-Darlington Tech Academic Building</t>
  </si>
  <si>
    <t>Horry-County Tech Advanced Manufacturing Center</t>
  </si>
  <si>
    <t>Midlands Tech Welding Center</t>
  </si>
  <si>
    <t>Midlands Tech QuickJobs</t>
  </si>
  <si>
    <t>Orangeburg-Calhoun Tech Health Sciences Nursing Building</t>
  </si>
  <si>
    <t>Spartanburg Community College Academic Building</t>
  </si>
  <si>
    <t>Spartanburg Community College Critical Training Equipment</t>
  </si>
  <si>
    <t>Technical College of the Lowcountry New River Workforce Development Center</t>
  </si>
  <si>
    <t>Tri-County Tech Industrial Technology Center Phase V</t>
  </si>
  <si>
    <t>Tri-County Tech Oconee Workforce Development Center</t>
  </si>
  <si>
    <t>Tri-County Tech Central Plant</t>
  </si>
  <si>
    <t>Trident Tech Aeronautical Training Center</t>
  </si>
  <si>
    <t>Williamsburg Tech Science and Technology Building</t>
  </si>
  <si>
    <t>York Tech Health and Human Services Building</t>
  </si>
  <si>
    <t>Criminal Justice Academy Transport Vehicles</t>
  </si>
  <si>
    <t>Armory Revitalization</t>
  </si>
  <si>
    <t>Richland VR Center Phase I</t>
  </si>
  <si>
    <t>Anderson VR Center Roofing</t>
  </si>
  <si>
    <t>Beaufort VR Center Roofing</t>
  </si>
  <si>
    <t>Greenwood VR Center Roofing</t>
  </si>
  <si>
    <t>Anderson VR Center Parking Lot</t>
  </si>
  <si>
    <t>Sumter VR Center Roof</t>
  </si>
  <si>
    <t>Oconee/Pickens Expansion/Roof</t>
  </si>
  <si>
    <t>Office of Lieutenant Governor</t>
  </si>
  <si>
    <t>Software and Technology System Upgrades for Office on Aging</t>
  </si>
  <si>
    <t>T. Ed Garrison Arena Education/Conference Center</t>
  </si>
  <si>
    <t>Dept of Administration</t>
  </si>
  <si>
    <t>IT Disaster Recovery Plan</t>
  </si>
  <si>
    <t>Parks, Recreational, and Tourism Revitalizations</t>
  </si>
  <si>
    <t>Welcome Center Rebuild</t>
  </si>
  <si>
    <t>State Aquarium</t>
  </si>
  <si>
    <t>V-SAFE Program</t>
  </si>
  <si>
    <t>Capital Complex Security Upgrades</t>
  </si>
  <si>
    <t>Patriot's Point Development Authority</t>
  </si>
  <si>
    <t>USS Laffey</t>
  </si>
  <si>
    <t>Total FY 2015-16</t>
  </si>
  <si>
    <t>Hurricane Matthew FEMA Match</t>
  </si>
  <si>
    <t>Pinnacle Mountain Fire FEMA Match</t>
  </si>
  <si>
    <t>Real ID</t>
  </si>
  <si>
    <t>ReadySC</t>
  </si>
  <si>
    <t>S.C. Conservation Bank</t>
  </si>
  <si>
    <t>Dam Safety Program</t>
  </si>
  <si>
    <t>Child Support System</t>
  </si>
  <si>
    <t>Software Customization - Case Management System</t>
  </si>
  <si>
    <t>Consumer Protection and Safety Equipment</t>
  </si>
  <si>
    <t>S.C State Univ.</t>
  </si>
  <si>
    <t>Criminal Justice Academy - Lead Remediation</t>
  </si>
  <si>
    <t>Counter Terrorism and Arson Equipment</t>
  </si>
  <si>
    <t>Alcohol Enforcement and Narcotics Equipment</t>
  </si>
  <si>
    <t>Criminal Domestic Violence - SCCADVASA</t>
  </si>
  <si>
    <t>Firefighter Safety and Public Protection Equipment</t>
  </si>
  <si>
    <t>Total FY 2016-17</t>
  </si>
  <si>
    <t>REAL ID Implementation Costs</t>
  </si>
  <si>
    <t>State‑Owned Building Maintenance</t>
  </si>
  <si>
    <t>Refurbishment of Current Statewide Voting System</t>
  </si>
  <si>
    <t>Armory Revitalizations</t>
  </si>
  <si>
    <t>Bus Lease</t>
  </si>
  <si>
    <t>Byrd Hall Renovation</t>
  </si>
  <si>
    <t>Advanced Materials Critical Investment</t>
  </si>
  <si>
    <t>Stern Student Center Conversion</t>
  </si>
  <si>
    <t>Academic Enrichment Center and Auditorium</t>
  </si>
  <si>
    <t>Classroom and Laboratory Upgrades</t>
  </si>
  <si>
    <t>Science and Nursing Equipment</t>
  </si>
  <si>
    <t>Information Technology Upgrades</t>
  </si>
  <si>
    <t>Columbia School of Medicine Relocation</t>
  </si>
  <si>
    <t>Penland Administration Building HVAC Replacement</t>
  </si>
  <si>
    <t>Smith Science Building Renovation</t>
  </si>
  <si>
    <t>Library/Classroom Building Expansion</t>
  </si>
  <si>
    <t>College Security Enhancements</t>
  </si>
  <si>
    <t>Technology Updates</t>
  </si>
  <si>
    <t>Maintenance and Renovation</t>
  </si>
  <si>
    <t>Technology and Classroom Upgrades</t>
  </si>
  <si>
    <t>Strategic Risk Management</t>
  </si>
  <si>
    <t>Capital Renewal Plan</t>
  </si>
  <si>
    <t>Research and Education Center Infrastructure</t>
  </si>
  <si>
    <t>Facility Renovation for Water Research</t>
  </si>
  <si>
    <t>Case Management Modernization Phase I</t>
  </si>
  <si>
    <t>Supreme Court Security</t>
  </si>
  <si>
    <t>Technology Equipment and Software</t>
  </si>
  <si>
    <t>Facilities Maintenance</t>
  </si>
  <si>
    <t>University Center</t>
  </si>
  <si>
    <t>Total FY 2017-18</t>
  </si>
  <si>
    <t>Stern Center Renovation</t>
  </si>
  <si>
    <t>Student Center Renovation</t>
  </si>
  <si>
    <t>Business and Education Building Renovation</t>
  </si>
  <si>
    <t>Instructional Technology Upgrades</t>
  </si>
  <si>
    <t>Laboratory and Technology for Exercise Science</t>
  </si>
  <si>
    <t>Critical Maintenance and Repair</t>
  </si>
  <si>
    <t>State-Owned Building Deferred Maintenance</t>
  </si>
  <si>
    <t>State Parks Deferred Maintenance</t>
  </si>
  <si>
    <t>Capers Hall</t>
  </si>
  <si>
    <t>Clemson Univ. Health Innovation-Extension Programming</t>
  </si>
  <si>
    <t>Center for Advanced Manufacturing</t>
  </si>
  <si>
    <t>Safety and Security Infrastructure/Enhancements</t>
  </si>
  <si>
    <t>Academic Enrichment Center</t>
  </si>
  <si>
    <t>Freshwater Ecology Center</t>
  </si>
  <si>
    <t>Roof Replacements</t>
  </si>
  <si>
    <t>Campus Safety and Security Upgrades</t>
  </si>
  <si>
    <t>Speech Pathology Program Updates</t>
  </si>
  <si>
    <t>Renovation/Innovation Projects</t>
  </si>
  <si>
    <t>readySC Direct Training</t>
  </si>
  <si>
    <t>Central Carolina Tech - Capital Needs - Sumter</t>
  </si>
  <si>
    <t>Spartanburg Community College STEM Training Facility</t>
  </si>
  <si>
    <t>Piedmont Tech - O'Dell Upstate Center for Manufacturing Excellence</t>
  </si>
  <si>
    <t>Belle W. Brunch Institute Renovations</t>
  </si>
  <si>
    <t>Demolition of Mayes Hall and Queen Village</t>
  </si>
  <si>
    <t>Total FY 2018-19</t>
  </si>
  <si>
    <t>Higher Ed. Tuition Grants Commission</t>
  </si>
  <si>
    <t>Student Information System</t>
  </si>
  <si>
    <t>Capers Hall      </t>
  </si>
  <si>
    <t xml:space="preserve">Maintenance, Renovation, and Replacement  </t>
  </si>
  <si>
    <t>USC Upstate Library</t>
  </si>
  <si>
    <t>Science Laboratory</t>
  </si>
  <si>
    <t>Dining Facility</t>
  </si>
  <si>
    <t>Statewide Teaching Partnership</t>
  </si>
  <si>
    <t>Total FY 2020-21</t>
  </si>
  <si>
    <t>Higher Education Institutions</t>
  </si>
  <si>
    <t>Maintenance</t>
  </si>
  <si>
    <t xml:space="preserve">Updated December 2022 </t>
  </si>
  <si>
    <t>APPROPRIATION OF SURPLUS FUNDS</t>
  </si>
  <si>
    <t>HOMESTEAD EXEMPTION</t>
  </si>
  <si>
    <t>ADJUSTMENTS TO RECURRING GENERAL FUND APPROPRIATIONS</t>
  </si>
  <si>
    <r>
      <t>Recurring General Funds</t>
    </r>
    <r>
      <rPr>
        <b/>
        <vertAlign val="superscript"/>
        <sz val="14"/>
        <color theme="0"/>
        <rFont val="Calibri"/>
        <family val="2"/>
        <scheme val="minor"/>
      </rPr>
      <t>1</t>
    </r>
  </si>
  <si>
    <r>
      <t>Nonrecurring General Funds</t>
    </r>
    <r>
      <rPr>
        <b/>
        <vertAlign val="superscript"/>
        <sz val="14"/>
        <color theme="0"/>
        <rFont val="Calibri"/>
        <family val="2"/>
        <scheme val="minor"/>
      </rPr>
      <t>2</t>
    </r>
  </si>
  <si>
    <r>
      <t>Capital Reserve Funds</t>
    </r>
    <r>
      <rPr>
        <b/>
        <vertAlign val="superscript"/>
        <sz val="14"/>
        <color theme="0"/>
        <rFont val="Calibri"/>
        <family val="2"/>
        <scheme val="minor"/>
      </rPr>
      <t>3</t>
    </r>
  </si>
  <si>
    <r>
      <t>FEDERAL
FUNDS</t>
    </r>
    <r>
      <rPr>
        <b/>
        <vertAlign val="superscript"/>
        <sz val="14"/>
        <color theme="0"/>
        <rFont val="Calibri"/>
        <family val="2"/>
        <scheme val="minor"/>
      </rPr>
      <t>4</t>
    </r>
  </si>
  <si>
    <r>
      <t>A</t>
    </r>
    <r>
      <rPr>
        <sz val="11"/>
        <rFont val="Calibri"/>
        <family val="2"/>
        <scheme val="minor"/>
      </rPr>
      <t xml:space="preserve"> On May 8, 2001, the Budget &amp; Control Board approved a 1% general fund reduction.</t>
    </r>
  </si>
  <si>
    <r>
      <t xml:space="preserve">G </t>
    </r>
    <r>
      <rPr>
        <sz val="11"/>
        <rFont val="Calibri"/>
        <family val="2"/>
        <scheme val="minor"/>
      </rPr>
      <t xml:space="preserve">In October 2008, the General Assembly &amp; Governor approved $487,906,414 of targeted general fund reductions. </t>
    </r>
  </si>
  <si>
    <r>
      <t>B</t>
    </r>
    <r>
      <rPr>
        <sz val="11"/>
        <rFont val="Calibri"/>
        <family val="2"/>
        <scheme val="minor"/>
      </rPr>
      <t xml:space="preserve"> On October 30, 2001, the Budget &amp; Control Board approved a 4% general fund reduction.</t>
    </r>
  </si>
  <si>
    <r>
      <t xml:space="preserve">H </t>
    </r>
    <r>
      <rPr>
        <sz val="11"/>
        <rFont val="Calibri"/>
        <family val="2"/>
        <scheme val="minor"/>
      </rPr>
      <t>On December 11, 2008, the Budget &amp; Control Board approved a 7% general fund reduction.</t>
    </r>
  </si>
  <si>
    <r>
      <t>C</t>
    </r>
    <r>
      <rPr>
        <sz val="11"/>
        <rFont val="Calibri"/>
        <family val="2"/>
        <scheme val="minor"/>
      </rPr>
      <t xml:space="preserve"> On March 26, 2002, the Budget &amp; Control Board approved a 2.52% general fund reduction.</t>
    </r>
  </si>
  <si>
    <r>
      <t xml:space="preserve">I </t>
    </r>
    <r>
      <rPr>
        <sz val="11"/>
        <rFont val="Calibri"/>
        <family val="2"/>
        <scheme val="minor"/>
      </rPr>
      <t>On April 2, 2009, the Budget &amp; Control Board approved a 2% general fund reduction.</t>
    </r>
  </si>
  <si>
    <r>
      <t>D</t>
    </r>
    <r>
      <rPr>
        <sz val="11"/>
        <rFont val="Calibri"/>
        <family val="2"/>
        <scheme val="minor"/>
      </rPr>
      <t xml:space="preserve"> On December 10, 2002, the Budget &amp; Control Board approved a 5% general fund reduction.</t>
    </r>
  </si>
  <si>
    <r>
      <t xml:space="preserve">J </t>
    </r>
    <r>
      <rPr>
        <sz val="11"/>
        <rFont val="Calibri"/>
        <family val="2"/>
        <scheme val="minor"/>
      </rPr>
      <t>On September 3, 2009, the Budget &amp; Control Board approved a 4.04% general fund reduction.</t>
    </r>
  </si>
  <si>
    <r>
      <t>E</t>
    </r>
    <r>
      <rPr>
        <sz val="11"/>
        <rFont val="Calibri"/>
        <family val="2"/>
        <scheme val="minor"/>
      </rPr>
      <t xml:space="preserve"> On February 11, 2003, the Budget &amp; Control Board approved a 3.73% general fund reduction.</t>
    </r>
  </si>
  <si>
    <r>
      <t xml:space="preserve">K </t>
    </r>
    <r>
      <rPr>
        <sz val="11"/>
        <rFont val="Calibri"/>
        <family val="2"/>
        <scheme val="minor"/>
      </rPr>
      <t>On December 15, 2009, the Budget &amp; Control Board approved a 5% general fund reduction.</t>
    </r>
  </si>
  <si>
    <r>
      <t xml:space="preserve">F </t>
    </r>
    <r>
      <rPr>
        <sz val="11"/>
        <rFont val="Calibri"/>
        <family val="2"/>
        <scheme val="minor"/>
      </rPr>
      <t>On August 20, 2003, the Budget &amp; Control Board approved a 1% general fund reduction.</t>
    </r>
  </si>
  <si>
    <r>
      <t>Reduction</t>
    </r>
    <r>
      <rPr>
        <vertAlign val="superscript"/>
        <sz val="12"/>
        <color theme="0"/>
        <rFont val="Calibri"/>
        <family val="2"/>
        <scheme val="minor"/>
      </rPr>
      <t>A</t>
    </r>
  </si>
  <si>
    <r>
      <t>Reduction</t>
    </r>
    <r>
      <rPr>
        <vertAlign val="superscript"/>
        <sz val="12"/>
        <color theme="0"/>
        <rFont val="Calibri"/>
        <family val="2"/>
        <scheme val="minor"/>
      </rPr>
      <t>B</t>
    </r>
  </si>
  <si>
    <r>
      <t>Reduction</t>
    </r>
    <r>
      <rPr>
        <vertAlign val="superscript"/>
        <sz val="12"/>
        <color theme="0"/>
        <rFont val="Calibri"/>
        <family val="2"/>
        <scheme val="minor"/>
      </rPr>
      <t>C</t>
    </r>
  </si>
  <si>
    <r>
      <t>Reduction</t>
    </r>
    <r>
      <rPr>
        <vertAlign val="superscript"/>
        <sz val="12"/>
        <color theme="0"/>
        <rFont val="Calibri"/>
        <family val="2"/>
        <scheme val="minor"/>
      </rPr>
      <t>D</t>
    </r>
  </si>
  <si>
    <r>
      <t>Reduction</t>
    </r>
    <r>
      <rPr>
        <vertAlign val="superscript"/>
        <sz val="12"/>
        <color theme="0"/>
        <rFont val="Calibri"/>
        <family val="2"/>
        <scheme val="minor"/>
      </rPr>
      <t>E</t>
    </r>
  </si>
  <si>
    <r>
      <t>Reduction</t>
    </r>
    <r>
      <rPr>
        <vertAlign val="superscript"/>
        <sz val="12"/>
        <color theme="0"/>
        <rFont val="Calibri"/>
        <family val="2"/>
        <scheme val="minor"/>
      </rPr>
      <t>F</t>
    </r>
  </si>
  <si>
    <r>
      <t>Reduction</t>
    </r>
    <r>
      <rPr>
        <vertAlign val="superscript"/>
        <sz val="12"/>
        <color theme="0"/>
        <rFont val="Calibri"/>
        <family val="2"/>
        <scheme val="minor"/>
      </rPr>
      <t>G</t>
    </r>
  </si>
  <si>
    <r>
      <t>Reduction</t>
    </r>
    <r>
      <rPr>
        <vertAlign val="superscript"/>
        <sz val="12"/>
        <color theme="0"/>
        <rFont val="Calibri"/>
        <family val="2"/>
        <scheme val="minor"/>
      </rPr>
      <t>H</t>
    </r>
  </si>
  <si>
    <r>
      <t>Reduction</t>
    </r>
    <r>
      <rPr>
        <vertAlign val="superscript"/>
        <sz val="12"/>
        <color theme="0"/>
        <rFont val="Calibri"/>
        <family val="2"/>
        <scheme val="minor"/>
      </rPr>
      <t>I</t>
    </r>
  </si>
  <si>
    <r>
      <t>Reduction</t>
    </r>
    <r>
      <rPr>
        <vertAlign val="superscript"/>
        <sz val="12"/>
        <color theme="0"/>
        <rFont val="Calibri"/>
        <family val="2"/>
        <scheme val="minor"/>
      </rPr>
      <t>J</t>
    </r>
  </si>
  <si>
    <r>
      <t>Reduction</t>
    </r>
    <r>
      <rPr>
        <vertAlign val="superscript"/>
        <sz val="12"/>
        <color theme="0"/>
        <rFont val="Calibri"/>
        <family val="2"/>
        <scheme val="minor"/>
      </rPr>
      <t>K</t>
    </r>
  </si>
  <si>
    <t>This table includes recurring and nonrecurring funding.</t>
  </si>
  <si>
    <t>3, 4</t>
  </si>
  <si>
    <r>
      <t>AID TO FIRE DISTRICTS</t>
    </r>
    <r>
      <rPr>
        <b/>
        <vertAlign val="superscript"/>
        <sz val="14"/>
        <color theme="0"/>
        <rFont val="Calibri"/>
        <family val="2"/>
        <scheme val="minor"/>
      </rPr>
      <t>1</t>
    </r>
  </si>
  <si>
    <t>This funding is in addition to the Tax Relief Trust Fund (see following tables).</t>
  </si>
  <si>
    <t>OPEN ENDED APPROPRIATIONS</t>
  </si>
  <si>
    <t>AID TO SUBS</t>
  </si>
  <si>
    <t>AGENCY DEFICIT</t>
  </si>
  <si>
    <t>EMERGENCY RESPONSE</t>
  </si>
  <si>
    <t>Open-ended appropriations are a result of statutory requirements to fund certain items or to cover an agency's budgetary deficit.</t>
  </si>
  <si>
    <t>FY99 recurring general fund appropriations include an additional $26.5M for implementation of LIFE scholarships that were not included in the Appropriations Act.</t>
  </si>
  <si>
    <t>Aid to Fire Districts is an open-ended appropriation. This table shows the appropriated amount plus any adjustments made at year end.</t>
  </si>
  <si>
    <t>MANUF. DEPRECIATION</t>
  </si>
  <si>
    <t>MERCHANT'S INVENTORY TAX</t>
  </si>
  <si>
    <t>MANUF. VALUE EXEMPTION</t>
  </si>
  <si>
    <t>TOTAL REIMBURSEMENTS</t>
  </si>
  <si>
    <t>RESIDENTIAL SCHOOL OPER. EXEMPTION</t>
  </si>
  <si>
    <t>Reflects budgeted reimbursement amounts</t>
  </si>
  <si>
    <t>Fund does not include the Homestead Exemption Fund reimbursements for school operating exemptions pursuant to Act 388 of 2006</t>
  </si>
  <si>
    <t>Funds appropriated from the Capital Reserve Fund are considered nonrecurring appropriations and are recorded in the year they are available to the agencies. History prior to FY87 not currently available.</t>
  </si>
  <si>
    <t>Beginning in FY99, property tax relief appropriations were moved off-budget and revenue associated with this initiative was transferred to the Trust Fund for Property Tax Relief.</t>
  </si>
  <si>
    <t>Certain agencies received additional one-time federal funding during FY20 and FY21 for response to the COVID-19 pandemic. More details are available on the Department of Administration/Executive Budget Office website.</t>
  </si>
  <si>
    <t xml:space="preserve">Per general proviso, agencies are allowed to carry forward up to 10% of their General Fund appropriations for expenditure in the following fiscal year, unless those funds are needed to offset a statewide revenue shortfall. </t>
  </si>
  <si>
    <t xml:space="preserve">Special provisos in the Appropriations Act allow certain agencies to carry forward specific appropriation balances. Unused general funds in excess of the allowable carryforward will lapse to the General Fund. </t>
  </si>
  <si>
    <t>For FY10 through FY20, the 4.5% funding formula as mandated in Section 6-27-30 of the SC Code of Laws was suspended for the Local Government Fund.</t>
  </si>
  <si>
    <t>Funding requirements for FY21 were suspended per the Continuing Resolution (Act 135 of 2020) and agencies were funded at the level of amounts appropriated per the FY20 budget.</t>
  </si>
  <si>
    <t>The Local Government Fund Formula changed in FY21.</t>
  </si>
  <si>
    <t>Tax Relief Trust Fund provides reimbursements to local governments for property tax exemptions.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</si>
</sst>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s>
  <fonts count="47" x14ac:knownFonts="1">
    <font>
      <sz val="11"/>
      <color theme="1"/>
      <name val="Calibri"/>
      <family val="2"/>
      <scheme val="minor"/>
    </font>
    <font>
      <sz val="11"/>
      <color theme="1"/>
      <name val="Calibri"/>
      <family val="2"/>
      <scheme val="minor"/>
    </font>
    <font>
      <b/>
      <sz val="14"/>
      <name val="Arial"/>
      <family val="2"/>
    </font>
    <font>
      <sz val="12"/>
      <name val="Arial"/>
      <family val="2"/>
    </font>
    <font>
      <sz val="10"/>
      <name val="Arial"/>
      <family val="2"/>
    </font>
    <font>
      <b/>
      <sz val="12"/>
      <name val="Arial"/>
      <family val="2"/>
    </font>
    <font>
      <b/>
      <sz val="14"/>
      <color indexed="8"/>
      <name val="Arial"/>
      <family val="2"/>
    </font>
    <font>
      <b/>
      <sz val="14"/>
      <color rgb="FFFF0000"/>
      <name val="Arial"/>
      <family val="2"/>
    </font>
    <font>
      <sz val="12"/>
      <color indexed="8"/>
      <name val="Arial"/>
      <family val="2"/>
    </font>
    <font>
      <sz val="10"/>
      <color indexed="8"/>
      <name val="Arial"/>
      <family val="2"/>
    </font>
    <font>
      <sz val="10"/>
      <color theme="1"/>
      <name val="Arial"/>
      <family val="2"/>
    </font>
    <font>
      <sz val="10"/>
      <color rgb="FFFF0000"/>
      <name val="Arial"/>
      <family val="2"/>
    </font>
    <font>
      <b/>
      <sz val="10"/>
      <name val="Arial"/>
      <family val="2"/>
    </font>
    <font>
      <b/>
      <sz val="11"/>
      <color theme="1"/>
      <name val="Calibri"/>
      <family val="2"/>
      <scheme val="minor"/>
    </font>
    <font>
      <b/>
      <sz val="11"/>
      <color theme="1"/>
      <name val="Arial"/>
      <family val="2"/>
    </font>
    <font>
      <sz val="11"/>
      <color theme="1"/>
      <name val="Arial"/>
      <family val="2"/>
    </font>
    <font>
      <sz val="12"/>
      <color theme="1"/>
      <name val="Calibri"/>
      <family val="2"/>
      <scheme val="minor"/>
    </font>
    <font>
      <sz val="14"/>
      <color theme="1"/>
      <name val="Calibri"/>
      <family val="2"/>
      <scheme val="minor"/>
    </font>
    <font>
      <b/>
      <sz val="14"/>
      <color theme="0"/>
      <name val="Arial"/>
      <family val="2"/>
    </font>
    <font>
      <b/>
      <sz val="14"/>
      <color theme="1"/>
      <name val="Calibri"/>
      <family val="2"/>
      <scheme val="minor"/>
    </font>
    <font>
      <sz val="11"/>
      <color theme="0"/>
      <name val="Calibri"/>
      <family val="2"/>
      <scheme val="minor"/>
    </font>
    <font>
      <sz val="12"/>
      <color theme="1"/>
      <name val="Arial"/>
      <family val="2"/>
    </font>
    <font>
      <sz val="8"/>
      <name val="Calibri"/>
      <family val="2"/>
      <scheme val="minor"/>
    </font>
    <font>
      <sz val="11"/>
      <name val="Calibri"/>
      <family val="2"/>
      <scheme val="minor"/>
    </font>
    <font>
      <b/>
      <sz val="14"/>
      <name val="Calibri"/>
      <family val="2"/>
      <scheme val="minor"/>
    </font>
    <font>
      <b/>
      <sz val="12"/>
      <color theme="0"/>
      <name val="Arial"/>
      <family val="2"/>
    </font>
    <font>
      <b/>
      <sz val="14"/>
      <color theme="0"/>
      <name val="Calibri"/>
      <family val="2"/>
      <scheme val="minor"/>
    </font>
    <font>
      <vertAlign val="superscript"/>
      <sz val="10"/>
      <name val="Calibri"/>
      <family val="2"/>
      <scheme val="minor"/>
    </font>
    <font>
      <sz val="12"/>
      <name val="Calibri"/>
      <family val="2"/>
      <scheme val="minor"/>
    </font>
    <font>
      <sz val="10"/>
      <name val="Calibri"/>
      <family val="2"/>
      <scheme val="minor"/>
    </font>
    <font>
      <b/>
      <sz val="12"/>
      <color theme="0"/>
      <name val="Calibri"/>
      <family val="2"/>
      <scheme val="minor"/>
    </font>
    <font>
      <b/>
      <sz val="16"/>
      <name val="Calibri"/>
      <family val="2"/>
      <scheme val="minor"/>
    </font>
    <font>
      <sz val="16"/>
      <name val="Calibri"/>
      <family val="2"/>
      <scheme val="minor"/>
    </font>
    <font>
      <b/>
      <vertAlign val="superscript"/>
      <sz val="14"/>
      <color theme="0"/>
      <name val="Calibri"/>
      <family val="2"/>
      <scheme val="minor"/>
    </font>
    <font>
      <sz val="14"/>
      <color theme="0"/>
      <name val="Calibri"/>
      <family val="2"/>
      <scheme val="minor"/>
    </font>
    <font>
      <vertAlign val="superscript"/>
      <sz val="12"/>
      <name val="Calibri"/>
      <family val="2"/>
      <scheme val="minor"/>
    </font>
    <font>
      <vertAlign val="superscript"/>
      <sz val="11"/>
      <name val="Calibri"/>
      <family val="2"/>
      <scheme val="minor"/>
    </font>
    <font>
      <b/>
      <sz val="11"/>
      <name val="Calibri"/>
      <family val="2"/>
      <scheme val="minor"/>
    </font>
    <font>
      <vertAlign val="superscript"/>
      <sz val="11"/>
      <color theme="0"/>
      <name val="Calibri"/>
      <family val="2"/>
      <scheme val="minor"/>
    </font>
    <font>
      <b/>
      <sz val="12"/>
      <name val="Calibri"/>
      <family val="2"/>
      <scheme val="minor"/>
    </font>
    <font>
      <b/>
      <vertAlign val="superscript"/>
      <sz val="16"/>
      <name val="Calibri"/>
      <family val="2"/>
      <scheme val="minor"/>
    </font>
    <font>
      <sz val="14"/>
      <name val="Calibri"/>
      <family val="2"/>
      <scheme val="minor"/>
    </font>
    <font>
      <b/>
      <sz val="14"/>
      <color theme="3"/>
      <name val="Calibri"/>
      <family val="2"/>
      <scheme val="minor"/>
    </font>
    <font>
      <sz val="12"/>
      <color theme="0"/>
      <name val="Calibri"/>
      <family val="2"/>
      <scheme val="minor"/>
    </font>
    <font>
      <vertAlign val="superscript"/>
      <sz val="12"/>
      <color theme="0"/>
      <name val="Calibri"/>
      <family val="2"/>
      <scheme val="minor"/>
    </font>
    <font>
      <sz val="9"/>
      <name val="Calibri"/>
      <family val="2"/>
      <scheme val="minor"/>
    </font>
    <font>
      <b/>
      <sz val="16"/>
      <color theme="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patternFill>
    </fill>
    <fill>
      <patternFill patternType="solid">
        <fgColor theme="3"/>
        <bgColor indexed="64"/>
      </patternFill>
    </fill>
    <fill>
      <patternFill patternType="solid">
        <fgColor rgb="FFE8EBF0"/>
        <bgColor indexed="64"/>
      </patternFill>
    </fill>
    <fill>
      <patternFill patternType="solid">
        <fgColor theme="3" tint="0.79998168889431442"/>
        <bgColor indexed="64"/>
      </patternFill>
    </fill>
    <fill>
      <patternFill patternType="solid">
        <fgColor theme="3"/>
        <bgColor theme="4" tint="0.79998168889431442"/>
      </patternFill>
    </fill>
    <fill>
      <patternFill patternType="solid">
        <fgColor theme="6" tint="0.79998168889431442"/>
        <bgColor indexed="64"/>
      </patternFill>
    </fill>
  </fills>
  <borders count="75">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right style="thin">
        <color indexed="8"/>
      </right>
      <top style="thin">
        <color indexed="8"/>
      </top>
      <bottom/>
      <diagonal/>
    </border>
    <border>
      <left style="thin">
        <color indexed="64"/>
      </left>
      <right/>
      <top style="thin">
        <color indexed="8"/>
      </top>
      <bottom/>
      <diagonal/>
    </border>
    <border>
      <left style="thin">
        <color indexed="8"/>
      </left>
      <right style="thin">
        <color indexed="64"/>
      </right>
      <top/>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8"/>
      </right>
      <top/>
      <bottom/>
      <diagonal/>
    </border>
    <border>
      <left/>
      <right style="thin">
        <color indexed="8"/>
      </right>
      <top/>
      <bottom style="thin">
        <color indexed="64"/>
      </bottom>
      <diagonal/>
    </border>
    <border>
      <left style="thin">
        <color indexed="8"/>
      </left>
      <right/>
      <top/>
      <bottom style="double">
        <color indexed="8"/>
      </bottom>
      <diagonal/>
    </border>
    <border>
      <left style="thin">
        <color indexed="64"/>
      </left>
      <right/>
      <top/>
      <bottom style="double">
        <color indexed="8"/>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bottom style="double">
        <color indexed="8"/>
      </bottom>
      <diagonal/>
    </border>
    <border>
      <left/>
      <right style="thin">
        <color indexed="64"/>
      </right>
      <top/>
      <bottom/>
      <diagonal/>
    </border>
    <border>
      <left/>
      <right style="thin">
        <color auto="1"/>
      </right>
      <top/>
      <bottom/>
      <diagonal/>
    </border>
    <border>
      <left style="thin">
        <color indexed="64"/>
      </left>
      <right/>
      <top/>
      <bottom/>
      <diagonal/>
    </border>
    <border>
      <left/>
      <right style="thin">
        <color indexed="8"/>
      </right>
      <top/>
      <bottom/>
      <diagonal/>
    </border>
    <border>
      <left/>
      <right/>
      <top/>
      <bottom style="thin">
        <color theme="4" tint="0.39997558519241921"/>
      </bottom>
      <diagonal/>
    </border>
    <border>
      <left/>
      <right/>
      <top/>
      <bottom style="double">
        <color auto="1"/>
      </bottom>
      <diagonal/>
    </border>
    <border>
      <left/>
      <right style="thin">
        <color indexed="64"/>
      </right>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theme="3"/>
      </left>
      <right/>
      <top/>
      <bottom/>
      <diagonal/>
    </border>
    <border>
      <left style="thin">
        <color theme="3"/>
      </left>
      <right/>
      <top style="thin">
        <color theme="3"/>
      </top>
      <bottom/>
      <diagonal/>
    </border>
    <border>
      <left style="thin">
        <color theme="3"/>
      </left>
      <right style="thin">
        <color theme="3"/>
      </right>
      <top style="thin">
        <color theme="3"/>
      </top>
      <bottom/>
      <diagonal/>
    </border>
    <border>
      <left style="thin">
        <color theme="3"/>
      </left>
      <right/>
      <top/>
      <bottom/>
      <diagonal/>
    </border>
    <border>
      <left style="thin">
        <color theme="3"/>
      </left>
      <right/>
      <top/>
      <bottom style="thin">
        <color theme="3"/>
      </bottom>
      <diagonal/>
    </border>
    <border>
      <left/>
      <right/>
      <top style="thin">
        <color theme="3"/>
      </top>
      <bottom/>
      <diagonal/>
    </border>
    <border>
      <left/>
      <right style="thin">
        <color theme="3"/>
      </right>
      <top style="thin">
        <color theme="3"/>
      </top>
      <bottom/>
      <diagonal/>
    </border>
    <border>
      <left/>
      <right style="thin">
        <color theme="3"/>
      </right>
      <top/>
      <bottom/>
      <diagonal/>
    </border>
    <border>
      <left/>
      <right/>
      <top/>
      <bottom style="thin">
        <color theme="3"/>
      </bottom>
      <diagonal/>
    </border>
    <border>
      <left/>
      <right style="thin">
        <color theme="3"/>
      </right>
      <top/>
      <bottom style="thin">
        <color theme="3"/>
      </bottom>
      <diagonal/>
    </border>
    <border>
      <left/>
      <right/>
      <top/>
      <bottom style="double">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theme="4" tint="-0.499984740745262"/>
      </left>
      <right style="medium">
        <color theme="4" tint="-0.499984740745262"/>
      </right>
      <top/>
      <bottom/>
      <diagonal/>
    </border>
    <border>
      <left style="medium">
        <color theme="4" tint="-0.499984740745262"/>
      </left>
      <right/>
      <top style="medium">
        <color theme="4" tint="-0.499984740745262"/>
      </top>
      <bottom style="medium">
        <color theme="4" tint="-0.499984740745262"/>
      </bottom>
      <diagonal/>
    </border>
    <border>
      <left style="medium">
        <color theme="3"/>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3"/>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s>
  <cellStyleXfs count="11">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0" fillId="3" borderId="0" applyNumberFormat="0" applyBorder="0" applyAlignment="0" applyProtection="0"/>
    <xf numFmtId="1" fontId="8" fillId="0" borderId="0"/>
  </cellStyleXfs>
  <cellXfs count="409">
    <xf numFmtId="0" fontId="0" fillId="0" borderId="0" xfId="0"/>
    <xf numFmtId="0" fontId="4" fillId="0" borderId="0" xfId="2"/>
    <xf numFmtId="0" fontId="3" fillId="0" borderId="0" xfId="0" applyFont="1"/>
    <xf numFmtId="37" fontId="3" fillId="0" borderId="0" xfId="0" applyNumberFormat="1" applyFont="1"/>
    <xf numFmtId="0" fontId="4" fillId="0" borderId="0" xfId="0" applyFont="1"/>
    <xf numFmtId="0" fontId="4" fillId="0" borderId="0" xfId="0" applyFont="1" applyAlignment="1">
      <alignment horizontal="left" indent="1"/>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centerContinuous"/>
    </xf>
    <xf numFmtId="0" fontId="6" fillId="0" borderId="0" xfId="0" applyFont="1"/>
    <xf numFmtId="0" fontId="3" fillId="0" borderId="0" xfId="2" applyFont="1"/>
    <xf numFmtId="0" fontId="7" fillId="0" borderId="0" xfId="0" applyFont="1" applyAlignment="1">
      <alignment horizontal="center"/>
    </xf>
    <xf numFmtId="0" fontId="8" fillId="0" borderId="0" xfId="0" applyFont="1"/>
    <xf numFmtId="0" fontId="8" fillId="0" borderId="11" xfId="0" applyFont="1" applyBorder="1"/>
    <xf numFmtId="0" fontId="8" fillId="0" borderId="12" xfId="0" applyFont="1" applyBorder="1"/>
    <xf numFmtId="0" fontId="8" fillId="0" borderId="13" xfId="0" applyFont="1" applyBorder="1"/>
    <xf numFmtId="0" fontId="8" fillId="0" borderId="13" xfId="0" applyFont="1" applyBorder="1" applyAlignment="1">
      <alignment horizontal="center"/>
    </xf>
    <xf numFmtId="0" fontId="8" fillId="0" borderId="14" xfId="0" applyFont="1" applyBorder="1"/>
    <xf numFmtId="0" fontId="8" fillId="0" borderId="15" xfId="0" applyFont="1" applyBorder="1"/>
    <xf numFmtId="0" fontId="8" fillId="0" borderId="17" xfId="0" applyFont="1" applyBorder="1"/>
    <xf numFmtId="0" fontId="8" fillId="0" borderId="18" xfId="0" applyFont="1" applyBorder="1"/>
    <xf numFmtId="0" fontId="8" fillId="0" borderId="19" xfId="0" applyFont="1" applyBorder="1"/>
    <xf numFmtId="0" fontId="8" fillId="0" borderId="4" xfId="0" applyFont="1" applyBorder="1"/>
    <xf numFmtId="0" fontId="8" fillId="0" borderId="1" xfId="0" applyFont="1" applyBorder="1" applyAlignment="1">
      <alignment horizontal="center"/>
    </xf>
    <xf numFmtId="0" fontId="8" fillId="0" borderId="20" xfId="0" applyFont="1" applyBorder="1" applyAlignment="1">
      <alignment horizontal="center"/>
    </xf>
    <xf numFmtId="0" fontId="8" fillId="0" borderId="21" xfId="0" applyFont="1" applyBorder="1"/>
    <xf numFmtId="0" fontId="8" fillId="0" borderId="1" xfId="0" applyFont="1" applyBorder="1"/>
    <xf numFmtId="0" fontId="8" fillId="0" borderId="2" xfId="0" applyFont="1" applyBorder="1"/>
    <xf numFmtId="0" fontId="8" fillId="0" borderId="22" xfId="0" applyFont="1" applyBorder="1"/>
    <xf numFmtId="0" fontId="8" fillId="0" borderId="23" xfId="0" applyFont="1" applyBorder="1" applyAlignment="1">
      <alignment horizontal="center"/>
    </xf>
    <xf numFmtId="0" fontId="8" fillId="0" borderId="9" xfId="0" applyFont="1" applyBorder="1" applyAlignment="1">
      <alignment horizontal="center"/>
    </xf>
    <xf numFmtId="0" fontId="8" fillId="0" borderId="24" xfId="0" applyFont="1" applyBorder="1"/>
    <xf numFmtId="0" fontId="8" fillId="0" borderId="25" xfId="0" applyFont="1" applyBorder="1" applyAlignment="1">
      <alignment horizontal="center"/>
    </xf>
    <xf numFmtId="0" fontId="8" fillId="0" borderId="20" xfId="0" applyFont="1" applyBorder="1"/>
    <xf numFmtId="37" fontId="8" fillId="0" borderId="0" xfId="0" applyNumberFormat="1" applyFont="1"/>
    <xf numFmtId="10" fontId="8" fillId="0" borderId="26" xfId="0" applyNumberFormat="1" applyFont="1" applyBorder="1"/>
    <xf numFmtId="37" fontId="8" fillId="0" borderId="7" xfId="0" applyNumberFormat="1" applyFont="1" applyBorder="1"/>
    <xf numFmtId="10" fontId="8" fillId="0" borderId="6" xfId="0" applyNumberFormat="1" applyFont="1" applyBorder="1"/>
    <xf numFmtId="37" fontId="8" fillId="0" borderId="8" xfId="0" applyNumberFormat="1" applyFont="1" applyBorder="1"/>
    <xf numFmtId="10" fontId="8" fillId="0" borderId="23" xfId="0" applyNumberFormat="1" applyFont="1" applyBorder="1"/>
    <xf numFmtId="0" fontId="8" fillId="0" borderId="26" xfId="0" applyFont="1" applyBorder="1"/>
    <xf numFmtId="0" fontId="8" fillId="0" borderId="6" xfId="0" applyFont="1" applyBorder="1"/>
    <xf numFmtId="0" fontId="8" fillId="0" borderId="23" xfId="0" applyFont="1" applyBorder="1"/>
    <xf numFmtId="37" fontId="8" fillId="0" borderId="28" xfId="0" applyNumberFormat="1" applyFont="1" applyBorder="1"/>
    <xf numFmtId="37" fontId="8" fillId="0" borderId="29" xfId="0" applyNumberFormat="1" applyFont="1" applyBorder="1"/>
    <xf numFmtId="0" fontId="8" fillId="0" borderId="9" xfId="0" applyFont="1" applyBorder="1"/>
    <xf numFmtId="0" fontId="8" fillId="0" borderId="5" xfId="0" applyFont="1" applyBorder="1"/>
    <xf numFmtId="0" fontId="8" fillId="0" borderId="3" xfId="0" applyFont="1" applyBorder="1"/>
    <xf numFmtId="0" fontId="8" fillId="0" borderId="10" xfId="0" applyFont="1" applyBorder="1"/>
    <xf numFmtId="0" fontId="8" fillId="0" borderId="27" xfId="0" applyFont="1" applyBorder="1"/>
    <xf numFmtId="0" fontId="8" fillId="0" borderId="30" xfId="0" applyFont="1" applyBorder="1"/>
    <xf numFmtId="0" fontId="8" fillId="0" borderId="31" xfId="0" applyFont="1" applyBorder="1"/>
    <xf numFmtId="0" fontId="9" fillId="0" borderId="0" xfId="0" applyFont="1"/>
    <xf numFmtId="37" fontId="9" fillId="0" borderId="0" xfId="0" applyNumberFormat="1" applyFont="1"/>
    <xf numFmtId="0" fontId="10" fillId="0" borderId="0" xfId="0" applyFont="1"/>
    <xf numFmtId="0" fontId="3" fillId="0" borderId="0" xfId="0" applyFont="1" applyAlignment="1">
      <alignment vertical="top" wrapText="1"/>
    </xf>
    <xf numFmtId="0" fontId="4" fillId="0" borderId="0" xfId="2" applyAlignment="1">
      <alignment wrapText="1"/>
    </xf>
    <xf numFmtId="10" fontId="8" fillId="0" borderId="40" xfId="0" applyNumberFormat="1" applyFont="1" applyBorder="1"/>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14" xfId="0" applyFont="1" applyBorder="1" applyAlignment="1">
      <alignment horizontal="centerContinuous"/>
    </xf>
    <xf numFmtId="0" fontId="8" fillId="0" borderId="15" xfId="0" applyFont="1" applyBorder="1" applyAlignment="1">
      <alignment horizontal="centerContinuous"/>
    </xf>
    <xf numFmtId="0" fontId="8" fillId="0" borderId="16" xfId="0" applyFont="1" applyBorder="1" applyAlignment="1">
      <alignment horizontal="centerContinuous"/>
    </xf>
    <xf numFmtId="0" fontId="8" fillId="0" borderId="41" xfId="0" applyFont="1" applyBorder="1"/>
    <xf numFmtId="0" fontId="8" fillId="0" borderId="42" xfId="0" applyFont="1" applyBorder="1" applyAlignment="1">
      <alignment horizontal="center"/>
    </xf>
    <xf numFmtId="0" fontId="8" fillId="0" borderId="35" xfId="0" applyFont="1" applyBorder="1" applyAlignment="1">
      <alignment horizontal="center"/>
    </xf>
    <xf numFmtId="0" fontId="8" fillId="0" borderId="40" xfId="0" applyFont="1" applyBorder="1"/>
    <xf numFmtId="0" fontId="8" fillId="0" borderId="39" xfId="0" applyFont="1" applyBorder="1"/>
    <xf numFmtId="0" fontId="8" fillId="0" borderId="36" xfId="0" applyFont="1" applyBorder="1"/>
    <xf numFmtId="0" fontId="8" fillId="0" borderId="37" xfId="0" applyFont="1" applyBorder="1"/>
    <xf numFmtId="0" fontId="8" fillId="0" borderId="43" xfId="0" applyFont="1" applyBorder="1"/>
    <xf numFmtId="10" fontId="8" fillId="0" borderId="23" xfId="5" applyNumberFormat="1" applyFont="1" applyBorder="1"/>
    <xf numFmtId="10" fontId="8" fillId="0" borderId="20" xfId="5" applyNumberFormat="1" applyFont="1" applyBorder="1"/>
    <xf numFmtId="10" fontId="8" fillId="0" borderId="44" xfId="5" applyNumberFormat="1" applyFont="1" applyBorder="1"/>
    <xf numFmtId="10" fontId="8" fillId="0" borderId="43" xfId="5" applyNumberFormat="1" applyFont="1" applyBorder="1"/>
    <xf numFmtId="0" fontId="8" fillId="0" borderId="15" xfId="0" applyFont="1" applyBorder="1" applyAlignment="1">
      <alignment horizontal="center"/>
    </xf>
    <xf numFmtId="10" fontId="8" fillId="0" borderId="36" xfId="0" applyNumberFormat="1" applyFont="1" applyBorder="1"/>
    <xf numFmtId="0" fontId="8" fillId="0" borderId="18" xfId="0" quotePrefix="1" applyFont="1" applyBorder="1" applyAlignment="1">
      <alignment horizontal="center"/>
    </xf>
    <xf numFmtId="10" fontId="8" fillId="0" borderId="34" xfId="0" applyNumberFormat="1" applyFont="1" applyBorder="1"/>
    <xf numFmtId="37" fontId="9" fillId="0" borderId="0" xfId="0" applyNumberFormat="1" applyFont="1" applyAlignment="1">
      <alignment horizontal="left" wrapText="1"/>
    </xf>
    <xf numFmtId="37" fontId="9" fillId="0" borderId="0" xfId="0" applyNumberFormat="1" applyFont="1" applyAlignment="1">
      <alignment wrapText="1"/>
    </xf>
    <xf numFmtId="0" fontId="4" fillId="0" borderId="0" xfId="2" applyAlignment="1">
      <alignment horizontal="right"/>
    </xf>
    <xf numFmtId="165" fontId="4" fillId="0" borderId="0" xfId="2" applyNumberFormat="1" applyAlignment="1">
      <alignment horizontal="left"/>
    </xf>
    <xf numFmtId="15" fontId="9" fillId="0" borderId="0" xfId="0" quotePrefix="1" applyNumberFormat="1" applyFont="1" applyAlignment="1">
      <alignment horizontal="right"/>
    </xf>
    <xf numFmtId="0" fontId="13" fillId="0" borderId="0" xfId="0" applyFont="1"/>
    <xf numFmtId="164" fontId="0" fillId="0" borderId="0" xfId="0" applyNumberFormat="1"/>
    <xf numFmtId="0" fontId="15" fillId="0" borderId="0" xfId="0" applyFont="1"/>
    <xf numFmtId="164" fontId="15" fillId="0" borderId="0" xfId="0" applyNumberFormat="1" applyFont="1" applyAlignment="1">
      <alignment horizontal="left" indent="1"/>
    </xf>
    <xf numFmtId="164" fontId="14" fillId="0" borderId="12" xfId="0" applyNumberFormat="1" applyFont="1" applyBorder="1" applyAlignment="1">
      <alignment horizontal="left"/>
    </xf>
    <xf numFmtId="164" fontId="15" fillId="0" borderId="4" xfId="0" applyNumberFormat="1" applyFont="1" applyBorder="1" applyAlignment="1">
      <alignment horizontal="left" indent="1"/>
    </xf>
    <xf numFmtId="164" fontId="15" fillId="0" borderId="38" xfId="0" applyNumberFormat="1" applyFont="1" applyBorder="1" applyAlignment="1">
      <alignment horizontal="left" indent="1"/>
    </xf>
    <xf numFmtId="3" fontId="1" fillId="0" borderId="0" xfId="3" applyNumberFormat="1" applyFont="1"/>
    <xf numFmtId="0" fontId="16" fillId="0" borderId="0" xfId="6" applyFont="1"/>
    <xf numFmtId="0" fontId="17" fillId="0" borderId="0" xfId="6" applyFont="1"/>
    <xf numFmtId="164" fontId="3" fillId="0" borderId="0" xfId="1" applyNumberFormat="1" applyFont="1" applyFill="1" applyBorder="1" applyAlignment="1">
      <alignment vertical="top"/>
    </xf>
    <xf numFmtId="0" fontId="23" fillId="0" borderId="0" xfId="0" applyFont="1"/>
    <xf numFmtId="0" fontId="24" fillId="0" borderId="0" xfId="0" applyFont="1" applyAlignment="1">
      <alignment horizontal="centerContinuous"/>
    </xf>
    <xf numFmtId="0" fontId="29" fillId="0" borderId="0" xfId="2" applyFont="1"/>
    <xf numFmtId="0" fontId="28" fillId="0" borderId="0" xfId="0" applyFont="1" applyAlignment="1">
      <alignment horizontal="center"/>
    </xf>
    <xf numFmtId="164" fontId="28" fillId="0" borderId="54" xfId="1" applyNumberFormat="1" applyFont="1" applyFill="1" applyBorder="1"/>
    <xf numFmtId="164" fontId="28" fillId="0" borderId="0" xfId="1" applyNumberFormat="1" applyFont="1" applyFill="1" applyBorder="1"/>
    <xf numFmtId="0" fontId="28" fillId="0" borderId="0" xfId="0" applyFont="1"/>
    <xf numFmtId="0" fontId="29" fillId="0" borderId="0" xfId="0" applyFont="1"/>
    <xf numFmtId="0" fontId="31" fillId="0" borderId="0" xfId="0" applyFont="1" applyAlignment="1">
      <alignment horizontal="centerContinuous" vertical="center"/>
    </xf>
    <xf numFmtId="0" fontId="32" fillId="0" borderId="0" xfId="0" applyFont="1" applyAlignment="1">
      <alignment horizontal="centerContinuous"/>
    </xf>
    <xf numFmtId="0" fontId="32" fillId="0" borderId="0" xfId="2" applyFont="1"/>
    <xf numFmtId="0" fontId="26" fillId="0" borderId="0" xfId="0" applyFont="1" applyAlignment="1">
      <alignment horizontal="center" wrapText="1"/>
    </xf>
    <xf numFmtId="0" fontId="34" fillId="0" borderId="0" xfId="2" applyFont="1" applyAlignment="1">
      <alignment horizontal="center" wrapText="1"/>
    </xf>
    <xf numFmtId="0" fontId="28" fillId="0" borderId="0" xfId="2" applyFont="1"/>
    <xf numFmtId="0" fontId="36" fillId="0" borderId="0" xfId="2" applyFont="1"/>
    <xf numFmtId="0" fontId="38" fillId="0" borderId="0" xfId="2" applyFont="1" applyAlignment="1">
      <alignment horizontal="center" wrapText="1"/>
    </xf>
    <xf numFmtId="0" fontId="23" fillId="0" borderId="0" xfId="2" applyFont="1"/>
    <xf numFmtId="0" fontId="23" fillId="0" borderId="0" xfId="0" applyFont="1" applyAlignment="1">
      <alignment horizontal="right"/>
    </xf>
    <xf numFmtId="165" fontId="23" fillId="0" borderId="0" xfId="0" applyNumberFormat="1" applyFont="1" applyAlignment="1">
      <alignment horizontal="left"/>
    </xf>
    <xf numFmtId="0" fontId="23" fillId="0" borderId="0" xfId="0" applyFont="1" applyAlignment="1">
      <alignment horizontal="left" indent="1"/>
    </xf>
    <xf numFmtId="0" fontId="23" fillId="0" borderId="0" xfId="0" applyFont="1" applyAlignment="1">
      <alignment wrapText="1"/>
    </xf>
    <xf numFmtId="0" fontId="23" fillId="0" borderId="0" xfId="0" applyFont="1" applyAlignment="1">
      <alignment horizontal="left"/>
    </xf>
    <xf numFmtId="0" fontId="18" fillId="4" borderId="0" xfId="0" applyFont="1" applyFill="1" applyAlignment="1">
      <alignment horizontal="centerContinuous" vertical="center"/>
    </xf>
    <xf numFmtId="49" fontId="27" fillId="0" borderId="0" xfId="0" applyNumberFormat="1" applyFont="1" applyAlignment="1">
      <alignment horizontal="center"/>
    </xf>
    <xf numFmtId="164" fontId="28" fillId="0" borderId="0" xfId="1" applyNumberFormat="1" applyFont="1" applyFill="1"/>
    <xf numFmtId="0" fontId="28" fillId="0" borderId="4" xfId="0" applyFont="1" applyBorder="1" applyAlignment="1">
      <alignment horizontal="center"/>
    </xf>
    <xf numFmtId="164" fontId="28" fillId="0" borderId="47" xfId="1" applyNumberFormat="1" applyFont="1" applyFill="1" applyBorder="1"/>
    <xf numFmtId="164" fontId="28" fillId="0" borderId="4" xfId="1" applyNumberFormat="1" applyFont="1" applyFill="1" applyBorder="1"/>
    <xf numFmtId="164" fontId="28" fillId="0" borderId="8" xfId="1" applyNumberFormat="1" applyFont="1" applyFill="1" applyBorder="1"/>
    <xf numFmtId="164" fontId="28" fillId="0" borderId="8" xfId="1" applyNumberFormat="1" applyFont="1" applyFill="1" applyBorder="1" applyProtection="1"/>
    <xf numFmtId="164" fontId="28" fillId="0" borderId="47" xfId="1" applyNumberFormat="1" applyFont="1" applyFill="1" applyBorder="1" applyProtection="1"/>
    <xf numFmtId="164" fontId="29" fillId="0" borderId="0" xfId="1" applyNumberFormat="1" applyFont="1" applyFill="1"/>
    <xf numFmtId="0" fontId="27" fillId="0" borderId="0" xfId="0" applyFont="1"/>
    <xf numFmtId="0" fontId="29" fillId="0" borderId="0" xfId="0" quotePrefix="1" applyFont="1" applyAlignment="1">
      <alignment horizontal="left"/>
    </xf>
    <xf numFmtId="49" fontId="27" fillId="0" borderId="0" xfId="2" applyNumberFormat="1" applyFont="1" applyAlignment="1">
      <alignment horizontal="center"/>
    </xf>
    <xf numFmtId="0" fontId="40" fillId="0" borderId="0" xfId="0" applyFont="1" applyAlignment="1">
      <alignment horizontal="center"/>
    </xf>
    <xf numFmtId="0" fontId="31" fillId="0" borderId="0" xfId="9" applyFont="1" applyFill="1" applyAlignment="1">
      <alignment horizontal="centerContinuous"/>
    </xf>
    <xf numFmtId="164" fontId="31" fillId="0" borderId="0" xfId="9" applyNumberFormat="1" applyFont="1" applyFill="1" applyAlignment="1">
      <alignment horizontal="centerContinuous"/>
    </xf>
    <xf numFmtId="49" fontId="35" fillId="0" borderId="51" xfId="0" applyNumberFormat="1" applyFont="1" applyBorder="1" applyAlignment="1">
      <alignment horizontal="center"/>
    </xf>
    <xf numFmtId="49" fontId="35" fillId="0" borderId="45" xfId="0" applyNumberFormat="1" applyFont="1" applyBorder="1" applyAlignment="1">
      <alignment horizontal="center"/>
    </xf>
    <xf numFmtId="49" fontId="35" fillId="0" borderId="45" xfId="0" applyNumberFormat="1" applyFont="1" applyBorder="1" applyAlignment="1">
      <alignment horizontal="center" vertical="top"/>
    </xf>
    <xf numFmtId="164" fontId="28" fillId="0" borderId="0" xfId="2" applyNumberFormat="1" applyFont="1"/>
    <xf numFmtId="37" fontId="28" fillId="0" borderId="0" xfId="2" applyNumberFormat="1" applyFont="1"/>
    <xf numFmtId="49" fontId="35" fillId="0" borderId="46" xfId="0" applyNumberFormat="1" applyFont="1" applyBorder="1" applyAlignment="1">
      <alignment horizontal="center" vertical="top"/>
    </xf>
    <xf numFmtId="49" fontId="35" fillId="0" borderId="51" xfId="0" applyNumberFormat="1" applyFont="1" applyBorder="1" applyAlignment="1">
      <alignment horizontal="center" vertical="top"/>
    </xf>
    <xf numFmtId="49" fontId="36" fillId="0" borderId="0" xfId="0" applyNumberFormat="1" applyFont="1" applyAlignment="1">
      <alignment horizontal="center" vertical="top"/>
    </xf>
    <xf numFmtId="0" fontId="23" fillId="0" borderId="0" xfId="0" applyFont="1" applyAlignment="1">
      <alignment horizontal="center"/>
    </xf>
    <xf numFmtId="164" fontId="23" fillId="0" borderId="0" xfId="1" applyNumberFormat="1" applyFont="1" applyFill="1"/>
    <xf numFmtId="164" fontId="23" fillId="0" borderId="0" xfId="1" applyNumberFormat="1" applyFont="1" applyFill="1" applyAlignment="1">
      <alignment horizontal="right"/>
    </xf>
    <xf numFmtId="165" fontId="23" fillId="0" borderId="0" xfId="1" applyNumberFormat="1" applyFont="1" applyFill="1" applyAlignment="1">
      <alignment horizontal="left"/>
    </xf>
    <xf numFmtId="0" fontId="36" fillId="0" borderId="0" xfId="0" applyFont="1" applyAlignment="1">
      <alignment wrapText="1"/>
    </xf>
    <xf numFmtId="164" fontId="23" fillId="0" borderId="0" xfId="1" applyNumberFormat="1" applyFont="1" applyFill="1" applyAlignment="1">
      <alignment wrapText="1"/>
    </xf>
    <xf numFmtId="49" fontId="36" fillId="0" borderId="0" xfId="0" applyNumberFormat="1" applyFont="1" applyAlignment="1">
      <alignment horizontal="center"/>
    </xf>
    <xf numFmtId="164" fontId="28" fillId="0" borderId="32" xfId="1" applyNumberFormat="1" applyFont="1" applyFill="1" applyBorder="1"/>
    <xf numFmtId="164" fontId="28" fillId="0" borderId="32" xfId="1" applyNumberFormat="1" applyFont="1" applyFill="1" applyBorder="1" applyProtection="1"/>
    <xf numFmtId="49" fontId="33" fillId="0" borderId="48" xfId="0" applyNumberFormat="1" applyFont="1" applyBorder="1" applyAlignment="1">
      <alignment horizontal="center" wrapText="1"/>
    </xf>
    <xf numFmtId="0" fontId="26" fillId="0" borderId="35" xfId="0" applyFont="1" applyBorder="1" applyAlignment="1">
      <alignment horizontal="center" wrapText="1"/>
    </xf>
    <xf numFmtId="164" fontId="26" fillId="0" borderId="35" xfId="1" applyNumberFormat="1" applyFont="1" applyFill="1" applyBorder="1" applyAlignment="1">
      <alignment horizontal="center" wrapText="1"/>
    </xf>
    <xf numFmtId="164" fontId="26" fillId="0" borderId="33" xfId="1" applyNumberFormat="1" applyFont="1" applyFill="1" applyBorder="1" applyAlignment="1">
      <alignment horizontal="center" wrapText="1"/>
    </xf>
    <xf numFmtId="0" fontId="34" fillId="0" borderId="0" xfId="2" applyFont="1" applyAlignment="1">
      <alignment wrapText="1"/>
    </xf>
    <xf numFmtId="0" fontId="24" fillId="0" borderId="0" xfId="6" applyFont="1"/>
    <xf numFmtId="0" fontId="39" fillId="0" borderId="0" xfId="6" applyFont="1"/>
    <xf numFmtId="0" fontId="39" fillId="0" borderId="0" xfId="6" applyFont="1" applyAlignment="1">
      <alignment horizontal="center"/>
    </xf>
    <xf numFmtId="0" fontId="1" fillId="0" borderId="0" xfId="6" applyAlignment="1">
      <alignment horizontal="center"/>
    </xf>
    <xf numFmtId="0" fontId="29" fillId="0" borderId="0" xfId="6" applyFont="1"/>
    <xf numFmtId="41" fontId="29" fillId="0" borderId="0" xfId="6" applyNumberFormat="1" applyFont="1"/>
    <xf numFmtId="41" fontId="1" fillId="0" borderId="0" xfId="6" applyNumberFormat="1"/>
    <xf numFmtId="0" fontId="1" fillId="0" borderId="0" xfId="6"/>
    <xf numFmtId="3" fontId="28" fillId="0" borderId="57" xfId="6" applyNumberFormat="1" applyFont="1" applyBorder="1"/>
    <xf numFmtId="3" fontId="29" fillId="0" borderId="0" xfId="6" applyNumberFormat="1" applyFont="1"/>
    <xf numFmtId="3" fontId="1" fillId="0" borderId="0" xfId="6" applyNumberFormat="1"/>
    <xf numFmtId="3" fontId="29" fillId="0" borderId="0" xfId="7" applyNumberFormat="1" applyFont="1" applyAlignment="1" applyProtection="1">
      <alignment horizontal="right"/>
    </xf>
    <xf numFmtId="3" fontId="1" fillId="0" borderId="0" xfId="7" applyNumberFormat="1" applyFont="1"/>
    <xf numFmtId="3" fontId="39" fillId="0" borderId="0" xfId="6" applyNumberFormat="1" applyFont="1"/>
    <xf numFmtId="0" fontId="31" fillId="0" borderId="0" xfId="6" applyFont="1"/>
    <xf numFmtId="0" fontId="34" fillId="0" borderId="0" xfId="6" applyFont="1" applyAlignment="1">
      <alignment horizontal="center"/>
    </xf>
    <xf numFmtId="0" fontId="34" fillId="0" borderId="61" xfId="6" applyFont="1" applyBorder="1"/>
    <xf numFmtId="41" fontId="42" fillId="0" borderId="56" xfId="6" applyNumberFormat="1" applyFont="1" applyBorder="1" applyAlignment="1">
      <alignment horizontal="center"/>
    </xf>
    <xf numFmtId="41" fontId="26" fillId="0" borderId="0" xfId="6" applyNumberFormat="1" applyFont="1"/>
    <xf numFmtId="0" fontId="43" fillId="0" borderId="0" xfId="6" applyFont="1" applyAlignment="1">
      <alignment horizontal="center"/>
    </xf>
    <xf numFmtId="0" fontId="43" fillId="0" borderId="61" xfId="6" applyFont="1" applyBorder="1"/>
    <xf numFmtId="41" fontId="30" fillId="4" borderId="52" xfId="6" applyNumberFormat="1" applyFont="1" applyFill="1" applyBorder="1" applyAlignment="1">
      <alignment horizontal="center"/>
    </xf>
    <xf numFmtId="41" fontId="30" fillId="0" borderId="0" xfId="6" applyNumberFormat="1" applyFont="1"/>
    <xf numFmtId="41" fontId="30" fillId="4" borderId="57" xfId="7" applyNumberFormat="1" applyFont="1" applyFill="1" applyBorder="1" applyAlignment="1">
      <alignment horizontal="center"/>
    </xf>
    <xf numFmtId="41" fontId="30" fillId="4" borderId="0" xfId="6" applyNumberFormat="1" applyFont="1" applyFill="1" applyAlignment="1">
      <alignment horizontal="center"/>
    </xf>
    <xf numFmtId="41" fontId="30" fillId="4" borderId="61" xfId="6" applyNumberFormat="1" applyFont="1" applyFill="1" applyBorder="1" applyAlignment="1">
      <alignment horizontal="center"/>
    </xf>
    <xf numFmtId="41" fontId="30" fillId="4" borderId="52" xfId="7" applyNumberFormat="1" applyFont="1" applyFill="1" applyBorder="1" applyAlignment="1">
      <alignment horizontal="center"/>
    </xf>
    <xf numFmtId="0" fontId="43" fillId="0" borderId="62" xfId="6" applyFont="1" applyBorder="1" applyAlignment="1">
      <alignment horizontal="center"/>
    </xf>
    <xf numFmtId="0" fontId="43" fillId="0" borderId="63" xfId="6" applyFont="1" applyBorder="1"/>
    <xf numFmtId="41" fontId="30" fillId="4" borderId="53" xfId="6" applyNumberFormat="1" applyFont="1" applyFill="1" applyBorder="1" applyAlignment="1">
      <alignment horizontal="center"/>
    </xf>
    <xf numFmtId="41" fontId="30" fillId="4" borderId="58" xfId="6" applyNumberFormat="1" applyFont="1" applyFill="1" applyBorder="1" applyAlignment="1">
      <alignment horizontal="center"/>
    </xf>
    <xf numFmtId="41" fontId="30" fillId="4" borderId="62" xfId="6" applyNumberFormat="1" applyFont="1" applyFill="1" applyBorder="1" applyAlignment="1">
      <alignment horizontal="center"/>
    </xf>
    <xf numFmtId="41" fontId="30" fillId="4" borderId="63" xfId="6" applyNumberFormat="1" applyFont="1" applyFill="1" applyBorder="1" applyAlignment="1">
      <alignment horizontal="center"/>
    </xf>
    <xf numFmtId="0" fontId="16" fillId="5" borderId="57" xfId="6" applyFont="1" applyFill="1" applyBorder="1" applyAlignment="1">
      <alignment horizontal="center"/>
    </xf>
    <xf numFmtId="0" fontId="28" fillId="5" borderId="57" xfId="6" applyFont="1" applyFill="1" applyBorder="1"/>
    <xf numFmtId="3" fontId="28" fillId="5" borderId="57" xfId="6" applyNumberFormat="1" applyFont="1" applyFill="1" applyBorder="1"/>
    <xf numFmtId="3" fontId="16" fillId="5" borderId="57" xfId="6" applyNumberFormat="1" applyFont="1" applyFill="1" applyBorder="1"/>
    <xf numFmtId="3" fontId="28" fillId="5" borderId="57" xfId="7" applyNumberFormat="1" applyFont="1" applyFill="1" applyBorder="1" applyAlignment="1">
      <alignment horizontal="right"/>
    </xf>
    <xf numFmtId="3" fontId="16" fillId="5" borderId="57" xfId="7" applyNumberFormat="1" applyFont="1" applyFill="1" applyBorder="1"/>
    <xf numFmtId="3" fontId="16" fillId="5" borderId="57" xfId="3" applyNumberFormat="1" applyFont="1" applyFill="1" applyBorder="1"/>
    <xf numFmtId="3" fontId="16" fillId="5" borderId="52" xfId="3" applyNumberFormat="1" applyFont="1" applyFill="1" applyBorder="1"/>
    <xf numFmtId="0" fontId="16" fillId="0" borderId="57" xfId="6" applyFont="1" applyBorder="1" applyAlignment="1">
      <alignment horizontal="center"/>
    </xf>
    <xf numFmtId="0" fontId="28" fillId="0" borderId="57" xfId="6" applyFont="1" applyBorder="1"/>
    <xf numFmtId="3" fontId="16" fillId="0" borderId="57" xfId="6" applyNumberFormat="1" applyFont="1" applyBorder="1"/>
    <xf numFmtId="3" fontId="28" fillId="0" borderId="57" xfId="7" applyNumberFormat="1" applyFont="1" applyBorder="1" applyAlignment="1">
      <alignment horizontal="right"/>
    </xf>
    <xf numFmtId="3" fontId="16" fillId="0" borderId="57" xfId="7" applyNumberFormat="1" applyFont="1" applyBorder="1"/>
    <xf numFmtId="3" fontId="16" fillId="0" borderId="57" xfId="3" applyNumberFormat="1" applyFont="1" applyBorder="1"/>
    <xf numFmtId="3" fontId="16" fillId="0" borderId="52" xfId="3" applyNumberFormat="1" applyFont="1" applyBorder="1"/>
    <xf numFmtId="0" fontId="28" fillId="5" borderId="57" xfId="6" applyFont="1" applyFill="1" applyBorder="1" applyAlignment="1">
      <alignment horizontal="center"/>
    </xf>
    <xf numFmtId="0" fontId="16" fillId="5" borderId="58" xfId="6" applyFont="1" applyFill="1" applyBorder="1" applyAlignment="1">
      <alignment horizontal="center"/>
    </xf>
    <xf numFmtId="0" fontId="28" fillId="5" borderId="58" xfId="6" applyFont="1" applyFill="1" applyBorder="1"/>
    <xf numFmtId="3" fontId="28" fillId="5" borderId="58" xfId="6" applyNumberFormat="1" applyFont="1" applyFill="1" applyBorder="1"/>
    <xf numFmtId="3" fontId="16" fillId="5" borderId="58" xfId="6" applyNumberFormat="1" applyFont="1" applyFill="1" applyBorder="1"/>
    <xf numFmtId="3" fontId="28" fillId="5" borderId="58" xfId="7" applyNumberFormat="1" applyFont="1" applyFill="1" applyBorder="1" applyAlignment="1">
      <alignment horizontal="right"/>
    </xf>
    <xf numFmtId="3" fontId="16" fillId="5" borderId="58" xfId="7" applyNumberFormat="1" applyFont="1" applyFill="1" applyBorder="1"/>
    <xf numFmtId="3" fontId="16" fillId="5" borderId="58" xfId="3" applyNumberFormat="1" applyFont="1" applyFill="1" applyBorder="1"/>
    <xf numFmtId="3" fontId="16" fillId="5" borderId="53" xfId="3" applyNumberFormat="1" applyFont="1" applyFill="1" applyBorder="1"/>
    <xf numFmtId="0" fontId="39" fillId="0" borderId="50" xfId="6" applyFont="1" applyBorder="1"/>
    <xf numFmtId="3" fontId="39" fillId="0" borderId="50" xfId="6" applyNumberFormat="1" applyFont="1" applyBorder="1"/>
    <xf numFmtId="3" fontId="39" fillId="0" borderId="50" xfId="7" applyNumberFormat="1" applyFont="1" applyBorder="1" applyAlignment="1" applyProtection="1">
      <alignment horizontal="right"/>
    </xf>
    <xf numFmtId="3" fontId="39" fillId="0" borderId="50" xfId="7" applyNumberFormat="1" applyFont="1" applyBorder="1"/>
    <xf numFmtId="0" fontId="23" fillId="0" borderId="0" xfId="6" applyFont="1"/>
    <xf numFmtId="41" fontId="23" fillId="0" borderId="0" xfId="6" applyNumberFormat="1" applyFont="1"/>
    <xf numFmtId="41" fontId="37" fillId="0" borderId="0" xfId="6" applyNumberFormat="1" applyFont="1"/>
    <xf numFmtId="41" fontId="23" fillId="0" borderId="0" xfId="7" applyNumberFormat="1" applyFont="1" applyAlignment="1" applyProtection="1">
      <alignment horizontal="right"/>
    </xf>
    <xf numFmtId="0" fontId="23" fillId="0" borderId="0" xfId="6" applyFont="1" applyAlignment="1">
      <alignment horizontal="left" indent="4"/>
    </xf>
    <xf numFmtId="41" fontId="23" fillId="0" borderId="0" xfId="7" applyNumberFormat="1" applyFont="1" applyAlignment="1" applyProtection="1">
      <alignment horizontal="left"/>
    </xf>
    <xf numFmtId="0" fontId="39" fillId="0" borderId="0" xfId="2" applyFont="1"/>
    <xf numFmtId="0" fontId="29" fillId="0" borderId="0" xfId="2" applyFont="1" applyAlignment="1">
      <alignment horizontal="center"/>
    </xf>
    <xf numFmtId="37" fontId="29" fillId="0" borderId="0" xfId="2" applyNumberFormat="1" applyFont="1" applyAlignment="1">
      <alignment horizontal="center"/>
    </xf>
    <xf numFmtId="164" fontId="29" fillId="0" borderId="0" xfId="3" applyNumberFormat="1" applyFont="1" applyBorder="1"/>
    <xf numFmtId="164" fontId="1" fillId="0" borderId="0" xfId="3" applyNumberFormat="1" applyFont="1" applyBorder="1"/>
    <xf numFmtId="0" fontId="31" fillId="0" borderId="0" xfId="2" applyFont="1" applyAlignment="1">
      <alignment horizontal="left"/>
    </xf>
    <xf numFmtId="0" fontId="31" fillId="0" borderId="0" xfId="2" applyFont="1"/>
    <xf numFmtId="0" fontId="41" fillId="0" borderId="0" xfId="2" applyFont="1"/>
    <xf numFmtId="0" fontId="30" fillId="4" borderId="52" xfId="6" applyFont="1" applyFill="1" applyBorder="1" applyAlignment="1">
      <alignment horizontal="center"/>
    </xf>
    <xf numFmtId="0" fontId="30" fillId="4" borderId="57" xfId="7" applyNumberFormat="1" applyFont="1" applyFill="1" applyBorder="1" applyAlignment="1">
      <alignment horizontal="center"/>
    </xf>
    <xf numFmtId="0" fontId="30" fillId="4" borderId="0" xfId="6" applyFont="1" applyFill="1" applyAlignment="1">
      <alignment horizontal="center"/>
    </xf>
    <xf numFmtId="0" fontId="30" fillId="4" borderId="61" xfId="6" applyFont="1" applyFill="1" applyBorder="1" applyAlignment="1">
      <alignment horizontal="center"/>
    </xf>
    <xf numFmtId="0" fontId="30" fillId="4" borderId="52" xfId="7" applyNumberFormat="1" applyFont="1" applyFill="1" applyBorder="1" applyAlignment="1">
      <alignment horizontal="center"/>
    </xf>
    <xf numFmtId="0" fontId="30" fillId="4" borderId="53" xfId="6" applyFont="1" applyFill="1" applyBorder="1" applyAlignment="1">
      <alignment horizontal="center"/>
    </xf>
    <xf numFmtId="0" fontId="30" fillId="4" borderId="58" xfId="6" applyFont="1" applyFill="1" applyBorder="1" applyAlignment="1">
      <alignment horizontal="center"/>
    </xf>
    <xf numFmtId="0" fontId="30" fillId="4" borderId="62" xfId="6" applyFont="1" applyFill="1" applyBorder="1" applyAlignment="1">
      <alignment horizontal="center"/>
    </xf>
    <xf numFmtId="0" fontId="30" fillId="4" borderId="63" xfId="6" applyFont="1" applyFill="1" applyBorder="1" applyAlignment="1">
      <alignment horizontal="center"/>
    </xf>
    <xf numFmtId="3" fontId="28" fillId="0" borderId="0" xfId="2" applyNumberFormat="1" applyFont="1" applyAlignment="1">
      <alignment horizontal="right"/>
    </xf>
    <xf numFmtId="3" fontId="28" fillId="0" borderId="0" xfId="2" applyNumberFormat="1" applyFont="1"/>
    <xf numFmtId="3" fontId="28" fillId="0" borderId="0" xfId="3" applyNumberFormat="1" applyFont="1" applyBorder="1"/>
    <xf numFmtId="164" fontId="28" fillId="0" borderId="0" xfId="3" applyNumberFormat="1" applyFont="1" applyBorder="1"/>
    <xf numFmtId="0" fontId="23" fillId="0" borderId="0" xfId="2" applyFont="1" applyAlignment="1">
      <alignment horizontal="left" indent="4"/>
    </xf>
    <xf numFmtId="3" fontId="23" fillId="0" borderId="0" xfId="3" applyNumberFormat="1" applyFont="1" applyBorder="1" applyAlignment="1" applyProtection="1">
      <alignment horizontal="right"/>
    </xf>
    <xf numFmtId="37" fontId="23" fillId="0" borderId="0" xfId="2" applyNumberFormat="1" applyFont="1"/>
    <xf numFmtId="164" fontId="23" fillId="0" borderId="0" xfId="3" applyNumberFormat="1" applyFont="1" applyBorder="1"/>
    <xf numFmtId="41" fontId="23" fillId="0" borderId="0" xfId="7" applyNumberFormat="1" applyFont="1" applyBorder="1" applyAlignment="1" applyProtection="1">
      <alignment horizontal="left"/>
    </xf>
    <xf numFmtId="0" fontId="43" fillId="0" borderId="0" xfId="2" applyFont="1"/>
    <xf numFmtId="0" fontId="28" fillId="5" borderId="55" xfId="2" applyFont="1" applyFill="1" applyBorder="1"/>
    <xf numFmtId="3" fontId="28" fillId="5" borderId="55" xfId="2" applyNumberFormat="1" applyFont="1" applyFill="1" applyBorder="1" applyAlignment="1">
      <alignment horizontal="right"/>
    </xf>
    <xf numFmtId="3" fontId="28" fillId="5" borderId="55" xfId="2" applyNumberFormat="1" applyFont="1" applyFill="1" applyBorder="1"/>
    <xf numFmtId="3" fontId="28" fillId="5" borderId="55" xfId="3" applyNumberFormat="1" applyFont="1" applyFill="1" applyBorder="1"/>
    <xf numFmtId="3" fontId="28" fillId="5" borderId="56" xfId="2" applyNumberFormat="1" applyFont="1" applyFill="1" applyBorder="1"/>
    <xf numFmtId="0" fontId="28" fillId="0" borderId="57" xfId="2" applyFont="1" applyBorder="1"/>
    <xf numFmtId="3" fontId="28" fillId="0" borderId="57" xfId="2" applyNumberFormat="1" applyFont="1" applyBorder="1" applyAlignment="1">
      <alignment horizontal="right"/>
    </xf>
    <xf numFmtId="3" fontId="28" fillId="0" borderId="57" xfId="2" applyNumberFormat="1" applyFont="1" applyBorder="1"/>
    <xf numFmtId="3" fontId="28" fillId="0" borderId="57" xfId="3" applyNumberFormat="1" applyFont="1" applyBorder="1"/>
    <xf numFmtId="3" fontId="28" fillId="0" borderId="52" xfId="2" applyNumberFormat="1" applyFont="1" applyBorder="1"/>
    <xf numFmtId="0" fontId="28" fillId="5" borderId="57" xfId="2" applyFont="1" applyFill="1" applyBorder="1"/>
    <xf numFmtId="3" fontId="28" fillId="5" borderId="57" xfId="2" applyNumberFormat="1" applyFont="1" applyFill="1" applyBorder="1" applyAlignment="1">
      <alignment horizontal="right"/>
    </xf>
    <xf numFmtId="3" fontId="28" fillId="5" borderId="57" xfId="2" applyNumberFormat="1" applyFont="1" applyFill="1" applyBorder="1"/>
    <xf numFmtId="3" fontId="28" fillId="5" borderId="57" xfId="3" applyNumberFormat="1" applyFont="1" applyFill="1" applyBorder="1"/>
    <xf numFmtId="3" fontId="28" fillId="5" borderId="52" xfId="2" applyNumberFormat="1" applyFont="1" applyFill="1" applyBorder="1"/>
    <xf numFmtId="0" fontId="28" fillId="5" borderId="58" xfId="2" applyFont="1" applyFill="1" applyBorder="1"/>
    <xf numFmtId="3" fontId="28" fillId="5" borderId="58" xfId="2" applyNumberFormat="1" applyFont="1" applyFill="1" applyBorder="1" applyAlignment="1">
      <alignment horizontal="right"/>
    </xf>
    <xf numFmtId="3" fontId="28" fillId="5" borderId="58" xfId="2" applyNumberFormat="1" applyFont="1" applyFill="1" applyBorder="1"/>
    <xf numFmtId="3" fontId="28" fillId="5" borderId="58" xfId="3" applyNumberFormat="1" applyFont="1" applyFill="1" applyBorder="1"/>
    <xf numFmtId="3" fontId="28" fillId="5" borderId="53" xfId="2" applyNumberFormat="1" applyFont="1" applyFill="1" applyBorder="1"/>
    <xf numFmtId="0" fontId="30" fillId="4" borderId="0" xfId="7" applyNumberFormat="1" applyFont="1" applyFill="1" applyBorder="1" applyAlignment="1">
      <alignment horizontal="center"/>
    </xf>
    <xf numFmtId="3" fontId="28" fillId="5" borderId="59" xfId="3" applyNumberFormat="1" applyFont="1" applyFill="1" applyBorder="1"/>
    <xf numFmtId="3" fontId="28" fillId="5" borderId="0" xfId="3" applyNumberFormat="1" applyFont="1" applyFill="1" applyBorder="1"/>
    <xf numFmtId="3" fontId="28" fillId="5" borderId="62" xfId="3" applyNumberFormat="1" applyFont="1" applyFill="1" applyBorder="1"/>
    <xf numFmtId="3" fontId="28" fillId="0" borderId="0" xfId="6" applyNumberFormat="1" applyFont="1"/>
    <xf numFmtId="41" fontId="26" fillId="0" borderId="52" xfId="6" applyNumberFormat="1" applyFont="1" applyBorder="1"/>
    <xf numFmtId="41" fontId="30" fillId="0" borderId="52" xfId="6" applyNumberFormat="1" applyFont="1" applyBorder="1"/>
    <xf numFmtId="3" fontId="28" fillId="0" borderId="52" xfId="6" applyNumberFormat="1" applyFont="1" applyBorder="1"/>
    <xf numFmtId="0" fontId="39" fillId="0" borderId="64" xfId="2" applyFont="1" applyBorder="1"/>
    <xf numFmtId="164" fontId="39" fillId="0" borderId="64" xfId="1" applyNumberFormat="1" applyFont="1" applyBorder="1"/>
    <xf numFmtId="164" fontId="28" fillId="0" borderId="0" xfId="1" applyNumberFormat="1" applyFont="1" applyFill="1" applyBorder="1" applyAlignment="1"/>
    <xf numFmtId="0" fontId="31" fillId="0" borderId="0" xfId="0" applyFont="1" applyAlignment="1">
      <alignment horizontal="centerContinuous"/>
    </xf>
    <xf numFmtId="0" fontId="26" fillId="7" borderId="0" xfId="0" applyFont="1" applyFill="1"/>
    <xf numFmtId="0" fontId="17" fillId="0" borderId="0" xfId="0" applyFont="1"/>
    <xf numFmtId="0" fontId="0" fillId="2" borderId="0" xfId="0" applyFill="1"/>
    <xf numFmtId="0" fontId="13" fillId="6" borderId="0" xfId="0" applyFont="1" applyFill="1"/>
    <xf numFmtId="0" fontId="0" fillId="6" borderId="0" xfId="0" applyFill="1"/>
    <xf numFmtId="164" fontId="0" fillId="6" borderId="0" xfId="0" applyNumberFormat="1" applyFill="1"/>
    <xf numFmtId="164" fontId="29" fillId="0" borderId="0" xfId="1" applyNumberFormat="1" applyFont="1" applyBorder="1" applyAlignment="1">
      <alignment horizontal="right"/>
    </xf>
    <xf numFmtId="165" fontId="29" fillId="0" borderId="0" xfId="1" applyNumberFormat="1" applyFont="1" applyBorder="1" applyAlignment="1">
      <alignment horizontal="left"/>
    </xf>
    <xf numFmtId="0" fontId="13" fillId="8" borderId="0" xfId="0" applyFont="1" applyFill="1"/>
    <xf numFmtId="0" fontId="0" fillId="8" borderId="0" xfId="0" applyFill="1"/>
    <xf numFmtId="164" fontId="0" fillId="8" borderId="0" xfId="0" applyNumberFormat="1" applyFill="1"/>
    <xf numFmtId="0" fontId="3" fillId="0" borderId="0" xfId="0" applyFont="1" applyAlignment="1">
      <alignment vertical="top"/>
    </xf>
    <xf numFmtId="164" fontId="3" fillId="0" borderId="0" xfId="1" applyNumberFormat="1" applyFont="1" applyFill="1" applyBorder="1" applyAlignment="1" applyProtection="1">
      <alignment vertical="top"/>
    </xf>
    <xf numFmtId="0" fontId="25" fillId="4" borderId="0" xfId="0" applyFont="1" applyFill="1" applyAlignment="1">
      <alignment vertical="top"/>
    </xf>
    <xf numFmtId="0" fontId="25" fillId="4" borderId="0" xfId="0" applyFont="1" applyFill="1" applyAlignment="1">
      <alignment horizontal="center" vertical="top"/>
    </xf>
    <xf numFmtId="0" fontId="25" fillId="4" borderId="0" xfId="0" applyFont="1" applyFill="1" applyAlignment="1">
      <alignment horizontal="center" vertical="top" wrapText="1"/>
    </xf>
    <xf numFmtId="164" fontId="25" fillId="4" borderId="0" xfId="1" applyNumberFormat="1" applyFont="1" applyFill="1" applyBorder="1" applyAlignment="1" applyProtection="1">
      <alignment horizontal="center" vertical="top"/>
    </xf>
    <xf numFmtId="0" fontId="3" fillId="0" borderId="0" xfId="2" applyFont="1" applyAlignment="1">
      <alignment horizontal="center"/>
    </xf>
    <xf numFmtId="0" fontId="3" fillId="0" borderId="0" xfId="0" applyFont="1" applyAlignment="1">
      <alignment horizontal="center" vertical="top"/>
    </xf>
    <xf numFmtId="37" fontId="3" fillId="0" borderId="0" xfId="0" applyNumberFormat="1" applyFont="1" applyAlignment="1">
      <alignment vertical="top"/>
    </xf>
    <xf numFmtId="0" fontId="3" fillId="0" borderId="0" xfId="2" applyFont="1" applyAlignment="1">
      <alignment vertical="top"/>
    </xf>
    <xf numFmtId="0" fontId="3" fillId="0" borderId="0" xfId="2" applyFont="1" applyAlignment="1">
      <alignment vertical="top" wrapText="1"/>
    </xf>
    <xf numFmtId="0" fontId="5" fillId="0" borderId="0" xfId="0" applyFont="1" applyAlignment="1">
      <alignment vertical="top"/>
    </xf>
    <xf numFmtId="37" fontId="5" fillId="0" borderId="50" xfId="0" applyNumberFormat="1" applyFont="1" applyBorder="1" applyAlignment="1">
      <alignment vertical="top"/>
    </xf>
    <xf numFmtId="0" fontId="5" fillId="0" borderId="50" xfId="0" applyFont="1" applyBorder="1" applyAlignment="1">
      <alignment vertical="top" wrapText="1"/>
    </xf>
    <xf numFmtId="164" fontId="5" fillId="0" borderId="50" xfId="1" applyNumberFormat="1" applyFont="1" applyFill="1" applyBorder="1" applyAlignment="1" applyProtection="1">
      <alignment vertical="top"/>
    </xf>
    <xf numFmtId="0" fontId="5" fillId="0" borderId="50" xfId="0" applyFont="1" applyBorder="1" applyAlignment="1">
      <alignment vertical="top"/>
    </xf>
    <xf numFmtId="164" fontId="3" fillId="0" borderId="0" xfId="1" applyNumberFormat="1" applyFont="1" applyFill="1" applyBorder="1" applyAlignment="1" applyProtection="1">
      <alignment horizontal="right" vertical="top"/>
    </xf>
    <xf numFmtId="0" fontId="5" fillId="0" borderId="0" xfId="0" applyFont="1" applyAlignment="1">
      <alignment horizontal="center" vertical="top"/>
    </xf>
    <xf numFmtId="0" fontId="5" fillId="0" borderId="0" xfId="2" applyFont="1" applyAlignment="1">
      <alignment horizontal="center" vertical="top"/>
    </xf>
    <xf numFmtId="0" fontId="12" fillId="0" borderId="0" xfId="2" applyFont="1" applyAlignment="1">
      <alignment vertical="top"/>
    </xf>
    <xf numFmtId="0" fontId="3" fillId="0" borderId="0" xfId="0" applyFont="1" applyAlignment="1">
      <alignment horizontal="left" vertical="top"/>
    </xf>
    <xf numFmtId="37" fontId="3" fillId="0" borderId="0" xfId="0" applyNumberFormat="1" applyFont="1" applyAlignment="1">
      <alignment vertical="top" wrapText="1"/>
    </xf>
    <xf numFmtId="0" fontId="5" fillId="0" borderId="0" xfId="0" applyFont="1" applyAlignment="1">
      <alignment horizontal="centerContinuous" vertical="top"/>
    </xf>
    <xf numFmtId="0" fontId="5" fillId="0" borderId="0" xfId="0" applyFont="1" applyAlignment="1">
      <alignment horizontal="center" vertical="top" wrapText="1"/>
    </xf>
    <xf numFmtId="0" fontId="5" fillId="0" borderId="0" xfId="2" applyFont="1" applyAlignment="1">
      <alignment vertical="top"/>
    </xf>
    <xf numFmtId="0" fontId="21" fillId="0" borderId="0" xfId="0" applyFont="1" applyAlignment="1">
      <alignment vertical="top"/>
    </xf>
    <xf numFmtId="0" fontId="21" fillId="0" borderId="0" xfId="0" applyFont="1" applyAlignment="1">
      <alignment horizontal="justify" vertical="top"/>
    </xf>
    <xf numFmtId="0" fontId="21" fillId="0" borderId="0" xfId="0" applyFont="1" applyAlignment="1">
      <alignment vertical="top" wrapText="1"/>
    </xf>
    <xf numFmtId="0" fontId="21" fillId="0" borderId="0" xfId="0" applyFont="1" applyAlignment="1">
      <alignment horizontal="justify" vertical="top" wrapText="1"/>
    </xf>
    <xf numFmtId="0" fontId="3" fillId="0" borderId="0" xfId="0" quotePrefix="1" applyFont="1" applyAlignment="1">
      <alignment horizontal="left" vertical="top"/>
    </xf>
    <xf numFmtId="0" fontId="3" fillId="0" borderId="0" xfId="0" quotePrefix="1" applyFont="1" applyAlignment="1">
      <alignment horizontal="left" vertical="top" wrapText="1"/>
    </xf>
    <xf numFmtId="0" fontId="24" fillId="0" borderId="0" xfId="0" applyFont="1" applyAlignment="1">
      <alignment horizontal="center"/>
    </xf>
    <xf numFmtId="164" fontId="28" fillId="0" borderId="0" xfId="1" applyNumberFormat="1" applyFont="1" applyFill="1" applyBorder="1" applyProtection="1"/>
    <xf numFmtId="164" fontId="29" fillId="0" borderId="0" xfId="1" applyNumberFormat="1" applyFont="1" applyFill="1" applyBorder="1" applyAlignment="1">
      <alignment horizontal="right"/>
    </xf>
    <xf numFmtId="165" fontId="29" fillId="0" borderId="0" xfId="1" applyNumberFormat="1" applyFont="1" applyFill="1" applyBorder="1" applyAlignment="1">
      <alignment horizontal="left"/>
    </xf>
    <xf numFmtId="164" fontId="29" fillId="0" borderId="0" xfId="1" applyNumberFormat="1" applyFont="1" applyFill="1" applyBorder="1"/>
    <xf numFmtId="0" fontId="31" fillId="0" borderId="0" xfId="9" applyFont="1" applyFill="1" applyBorder="1" applyAlignment="1">
      <alignment horizontal="centerContinuous"/>
    </xf>
    <xf numFmtId="0" fontId="31" fillId="0" borderId="0" xfId="0" applyFont="1" applyAlignment="1">
      <alignment horizontal="center"/>
    </xf>
    <xf numFmtId="0" fontId="23" fillId="0" borderId="0" xfId="0" applyFont="1" applyAlignment="1">
      <alignment horizontal="left" vertical="top"/>
    </xf>
    <xf numFmtId="164" fontId="23" fillId="0" borderId="0" xfId="1" applyNumberFormat="1" applyFont="1" applyFill="1" applyBorder="1"/>
    <xf numFmtId="0" fontId="23" fillId="0" borderId="0" xfId="0" applyFont="1" applyAlignment="1">
      <alignment vertical="top"/>
    </xf>
    <xf numFmtId="0" fontId="23" fillId="0" borderId="0" xfId="0" applyFont="1" applyAlignment="1">
      <alignment vertical="top" wrapText="1"/>
    </xf>
    <xf numFmtId="164" fontId="23" fillId="0" borderId="0" xfId="1" applyNumberFormat="1" applyFont="1" applyFill="1" applyBorder="1" applyAlignment="1">
      <alignment horizontal="center"/>
    </xf>
    <xf numFmtId="164" fontId="23" fillId="0" borderId="0" xfId="1" applyNumberFormat="1" applyFont="1" applyFill="1" applyBorder="1" applyAlignment="1">
      <alignment vertical="top" wrapText="1"/>
    </xf>
    <xf numFmtId="164" fontId="23" fillId="0" borderId="0" xfId="1" applyNumberFormat="1" applyFont="1" applyFill="1" applyBorder="1" applyAlignment="1">
      <alignment horizontal="right"/>
    </xf>
    <xf numFmtId="165" fontId="23" fillId="0" borderId="0" xfId="1" applyNumberFormat="1" applyFont="1" applyFill="1" applyBorder="1" applyAlignment="1">
      <alignment horizontal="left"/>
    </xf>
    <xf numFmtId="0" fontId="38" fillId="0" borderId="0" xfId="2" applyFont="1" applyAlignment="1">
      <alignment horizontal="center" vertical="top" wrapText="1"/>
    </xf>
    <xf numFmtId="0" fontId="26" fillId="0" borderId="0" xfId="0" applyFont="1" applyAlignment="1">
      <alignment horizontal="center" vertical="top" wrapText="1"/>
    </xf>
    <xf numFmtId="164" fontId="26" fillId="0" borderId="0" xfId="1" applyNumberFormat="1" applyFont="1" applyFill="1" applyBorder="1" applyAlignment="1">
      <alignment horizontal="center" vertical="top" wrapText="1"/>
    </xf>
    <xf numFmtId="0" fontId="34" fillId="0" borderId="0" xfId="2" applyFont="1" applyAlignment="1">
      <alignment horizontal="center" vertical="top" wrapText="1"/>
    </xf>
    <xf numFmtId="0" fontId="39" fillId="0" borderId="0" xfId="0" applyFont="1" applyAlignment="1">
      <alignment wrapText="1"/>
    </xf>
    <xf numFmtId="0" fontId="39" fillId="0" borderId="0" xfId="2" applyFont="1" applyAlignment="1">
      <alignment horizontal="center" wrapText="1"/>
    </xf>
    <xf numFmtId="0" fontId="28" fillId="0" borderId="0" xfId="0" applyFont="1" applyAlignment="1">
      <alignment horizontal="center" vertical="center"/>
    </xf>
    <xf numFmtId="3" fontId="28" fillId="0" borderId="0" xfId="0" applyNumberFormat="1" applyFont="1" applyAlignment="1">
      <alignment horizontal="right" vertical="center"/>
    </xf>
    <xf numFmtId="37" fontId="45" fillId="0" borderId="0" xfId="0" applyNumberFormat="1" applyFont="1"/>
    <xf numFmtId="43" fontId="31" fillId="0" borderId="0" xfId="1" applyFont="1" applyFill="1" applyBorder="1" applyAlignment="1">
      <alignment horizontal="centerContinuous"/>
    </xf>
    <xf numFmtId="0" fontId="28" fillId="0" borderId="0" xfId="2" applyFont="1" applyAlignment="1">
      <alignment horizontal="center" wrapText="1"/>
    </xf>
    <xf numFmtId="0" fontId="36" fillId="0" borderId="0" xfId="2" applyFont="1" applyAlignment="1">
      <alignment horizontal="right"/>
    </xf>
    <xf numFmtId="37" fontId="23" fillId="0" borderId="0" xfId="0" quotePrefix="1" applyNumberFormat="1" applyFont="1"/>
    <xf numFmtId="0" fontId="23" fillId="0" borderId="0" xfId="0" applyFont="1" applyAlignment="1">
      <alignment horizontal="left" wrapText="1"/>
    </xf>
    <xf numFmtId="37" fontId="23" fillId="0" borderId="0" xfId="0" quotePrefix="1" applyNumberFormat="1" applyFont="1" applyAlignment="1">
      <alignment horizontal="left"/>
    </xf>
    <xf numFmtId="37" fontId="23" fillId="0" borderId="0" xfId="0" quotePrefix="1" applyNumberFormat="1" applyFont="1" applyAlignment="1">
      <alignment horizontal="left" wrapText="1"/>
    </xf>
    <xf numFmtId="0" fontId="23" fillId="0" borderId="0" xfId="2" applyFont="1" applyAlignment="1">
      <alignment horizontal="right"/>
    </xf>
    <xf numFmtId="0" fontId="36" fillId="0" borderId="0" xfId="0" applyFont="1" applyAlignment="1">
      <alignment horizontal="right" vertical="center"/>
    </xf>
    <xf numFmtId="0" fontId="38" fillId="0" borderId="0" xfId="2" applyFont="1" applyAlignment="1">
      <alignment horizontal="right" vertical="top"/>
    </xf>
    <xf numFmtId="0" fontId="26" fillId="0" borderId="0" xfId="2" applyFont="1" applyAlignment="1">
      <alignment horizontal="center" vertical="top" wrapText="1"/>
    </xf>
    <xf numFmtId="0" fontId="34" fillId="0" borderId="0" xfId="2" applyFont="1" applyAlignment="1">
      <alignment vertical="top"/>
    </xf>
    <xf numFmtId="37" fontId="28" fillId="0" borderId="0" xfId="0" applyNumberFormat="1" applyFont="1"/>
    <xf numFmtId="37" fontId="28" fillId="0" borderId="0" xfId="0" applyNumberFormat="1" applyFont="1" applyAlignment="1">
      <alignment horizontal="left" vertical="top"/>
    </xf>
    <xf numFmtId="0" fontId="28" fillId="0" borderId="0" xfId="2" applyFont="1" applyAlignment="1">
      <alignment horizontal="center"/>
    </xf>
    <xf numFmtId="0" fontId="35" fillId="0" borderId="0" xfId="0" applyFont="1" applyAlignment="1">
      <alignment horizontal="center"/>
    </xf>
    <xf numFmtId="0" fontId="28" fillId="0" borderId="0" xfId="0" applyFont="1" applyAlignment="1">
      <alignment horizontal="left"/>
    </xf>
    <xf numFmtId="37" fontId="23" fillId="0" borderId="0" xfId="0" applyNumberFormat="1" applyFont="1" applyAlignment="1">
      <alignment horizontal="left"/>
    </xf>
    <xf numFmtId="0" fontId="23" fillId="0" borderId="0" xfId="2" applyFont="1" applyAlignment="1">
      <alignment horizontal="left"/>
    </xf>
    <xf numFmtId="0" fontId="46" fillId="0" borderId="0" xfId="0" applyFont="1" applyAlignment="1">
      <alignment horizontal="centerContinuous"/>
    </xf>
    <xf numFmtId="0" fontId="46" fillId="0" borderId="0" xfId="0" applyFont="1" applyAlignment="1">
      <alignment horizontal="centerContinuous" vertical="top"/>
    </xf>
    <xf numFmtId="0" fontId="0" fillId="0" borderId="0" xfId="0" applyAlignment="1">
      <alignment vertical="top"/>
    </xf>
    <xf numFmtId="164" fontId="0" fillId="0" borderId="0" xfId="1" applyNumberFormat="1" applyFont="1" applyAlignment="1">
      <alignment vertical="top"/>
    </xf>
    <xf numFmtId="0" fontId="19" fillId="0" borderId="49" xfId="0" applyFont="1" applyBorder="1" applyAlignment="1">
      <alignment horizontal="center" vertical="top" wrapText="1"/>
    </xf>
    <xf numFmtId="0" fontId="17" fillId="0" borderId="0" xfId="0" applyFont="1" applyAlignment="1">
      <alignment horizontal="center" wrapText="1"/>
    </xf>
    <xf numFmtId="0" fontId="28" fillId="0" borderId="61" xfId="0" applyFont="1" applyBorder="1" applyAlignment="1">
      <alignment horizontal="center"/>
    </xf>
    <xf numFmtId="164" fontId="0" fillId="0" borderId="57" xfId="1" applyNumberFormat="1" applyFont="1" applyBorder="1" applyAlignment="1">
      <alignment vertical="top"/>
    </xf>
    <xf numFmtId="0" fontId="17" fillId="0" borderId="65" xfId="0" applyFont="1" applyBorder="1" applyAlignment="1">
      <alignment horizontal="center" vertical="top" wrapText="1"/>
    </xf>
    <xf numFmtId="0" fontId="17" fillId="0" borderId="49" xfId="0" applyFont="1" applyBorder="1" applyAlignment="1">
      <alignment horizontal="center" vertical="top" wrapText="1"/>
    </xf>
    <xf numFmtId="164" fontId="28" fillId="0" borderId="67" xfId="1" applyNumberFormat="1" applyFont="1" applyFill="1" applyBorder="1"/>
    <xf numFmtId="2" fontId="28" fillId="0" borderId="0" xfId="0" applyNumberFormat="1" applyFont="1" applyAlignment="1">
      <alignment horizontal="center"/>
    </xf>
    <xf numFmtId="41" fontId="42" fillId="0" borderId="66" xfId="6" applyNumberFormat="1" applyFont="1" applyBorder="1" applyAlignment="1">
      <alignment horizontal="center"/>
    </xf>
    <xf numFmtId="0" fontId="26" fillId="0" borderId="68" xfId="0" applyFont="1" applyBorder="1" applyAlignment="1">
      <alignment horizontal="center" wrapText="1"/>
    </xf>
    <xf numFmtId="0" fontId="26" fillId="0" borderId="69" xfId="0" applyFont="1" applyBorder="1" applyAlignment="1">
      <alignment horizontal="center" wrapText="1"/>
    </xf>
    <xf numFmtId="0" fontId="26" fillId="0" borderId="70" xfId="0" applyFont="1" applyBorder="1" applyAlignment="1">
      <alignment horizontal="center" wrapText="1"/>
    </xf>
    <xf numFmtId="0" fontId="26" fillId="0" borderId="71" xfId="0" applyFont="1" applyBorder="1" applyAlignment="1">
      <alignment horizontal="center" wrapText="1"/>
    </xf>
    <xf numFmtId="0" fontId="26" fillId="0" borderId="72" xfId="0" applyFont="1" applyBorder="1" applyAlignment="1">
      <alignment horizontal="center" wrapText="1"/>
    </xf>
    <xf numFmtId="164" fontId="28" fillId="0" borderId="73" xfId="1" applyNumberFormat="1" applyFont="1" applyFill="1" applyBorder="1"/>
    <xf numFmtId="164" fontId="28" fillId="0" borderId="74" xfId="1" applyNumberFormat="1" applyFont="1" applyFill="1" applyBorder="1"/>
    <xf numFmtId="41" fontId="42" fillId="0" borderId="61" xfId="6" applyNumberFormat="1" applyFont="1" applyBorder="1" applyAlignment="1">
      <alignment horizontal="center"/>
    </xf>
    <xf numFmtId="0" fontId="23" fillId="0" borderId="0" xfId="0" quotePrefix="1" applyFont="1" applyAlignment="1">
      <alignment horizontal="left"/>
    </xf>
    <xf numFmtId="0" fontId="23" fillId="0" borderId="0" xfId="2" applyFont="1" applyAlignment="1">
      <alignment horizontal="center"/>
    </xf>
    <xf numFmtId="0" fontId="36" fillId="0" borderId="0" xfId="2" applyFont="1" applyAlignment="1">
      <alignment horizontal="center"/>
    </xf>
    <xf numFmtId="37" fontId="9" fillId="0" borderId="0" xfId="0" applyNumberFormat="1" applyFont="1" applyAlignment="1">
      <alignment horizontal="left" wrapText="1"/>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0" fillId="0" borderId="0" xfId="0"/>
    <xf numFmtId="37" fontId="9" fillId="0" borderId="0" xfId="0" applyNumberFormat="1" applyFont="1" applyAlignment="1">
      <alignment wrapText="1"/>
    </xf>
    <xf numFmtId="0" fontId="10" fillId="0" borderId="0" xfId="0" applyFont="1" applyAlignment="1">
      <alignment horizontal="left" wrapText="1"/>
    </xf>
    <xf numFmtId="0" fontId="8" fillId="0" borderId="15" xfId="0" applyFont="1" applyBorder="1" applyAlignment="1">
      <alignment horizontal="center"/>
    </xf>
    <xf numFmtId="0" fontId="8" fillId="0" borderId="14" xfId="0" applyFont="1" applyBorder="1" applyAlignment="1">
      <alignment horizontal="center"/>
    </xf>
    <xf numFmtId="0" fontId="4" fillId="0" borderId="0" xfId="0" applyFont="1" applyAlignment="1">
      <alignment horizontal="left" wrapText="1"/>
    </xf>
    <xf numFmtId="0" fontId="4" fillId="0" borderId="0" xfId="0" applyFont="1" applyAlignment="1">
      <alignment horizontal="left" vertical="top" wrapText="1"/>
    </xf>
    <xf numFmtId="41" fontId="42" fillId="0" borderId="55" xfId="6" applyNumberFormat="1" applyFont="1" applyBorder="1" applyAlignment="1">
      <alignment horizontal="center"/>
    </xf>
    <xf numFmtId="41" fontId="42" fillId="0" borderId="59" xfId="6" applyNumberFormat="1" applyFont="1" applyBorder="1" applyAlignment="1">
      <alignment horizontal="center"/>
    </xf>
    <xf numFmtId="41" fontId="42" fillId="0" borderId="60" xfId="6" applyNumberFormat="1" applyFont="1" applyBorder="1" applyAlignment="1">
      <alignment horizontal="center"/>
    </xf>
    <xf numFmtId="0" fontId="24" fillId="0" borderId="0" xfId="6" applyFont="1" applyAlignment="1">
      <alignment horizontal="center"/>
    </xf>
    <xf numFmtId="0" fontId="39" fillId="0" borderId="0" xfId="6" applyFont="1" applyAlignment="1">
      <alignment horizontal="center"/>
    </xf>
    <xf numFmtId="0" fontId="29" fillId="0" borderId="0" xfId="2" applyFont="1" applyAlignment="1">
      <alignment horizontal="center"/>
    </xf>
    <xf numFmtId="0" fontId="2" fillId="0" borderId="0" xfId="0" applyFont="1" applyAlignment="1">
      <alignment horizontal="center"/>
    </xf>
  </cellXfs>
  <cellStyles count="11">
    <cellStyle name="Accent6" xfId="9" builtinId="49"/>
    <cellStyle name="Comma" xfId="1" builtinId="3"/>
    <cellStyle name="Comma 2" xfId="3" xr:uid="{6BB6338B-24DA-4CA6-ADBD-A6337CEB9923}"/>
    <cellStyle name="Comma 2 2" xfId="7" xr:uid="{559DB6CC-B41B-4BCA-8763-5E880EFA5AE1}"/>
    <cellStyle name="Currency 2" xfId="4" xr:uid="{4BF4FDF8-9D66-4C58-98C7-1C18FB93052A}"/>
    <cellStyle name="Normal" xfId="0" builtinId="0"/>
    <cellStyle name="Normal 2" xfId="2" xr:uid="{C7D5EC36-2A44-4FD2-BDCD-342C03153D1A}"/>
    <cellStyle name="Normal 2 2" xfId="6" xr:uid="{9FB30400-D34E-494B-9358-6A6CF85EFFDC}"/>
    <cellStyle name="Normal 65" xfId="10" xr:uid="{460454CC-ECD4-4B05-86C3-8D36647DEE3E}"/>
    <cellStyle name="Percent" xfId="5" builtinId="5"/>
    <cellStyle name="Percent 2 2" xfId="8" xr:uid="{FE37D5C7-1E83-43EF-9BF6-CC34557C6D79}"/>
  </cellStyles>
  <dxfs count="56">
    <dxf>
      <font>
        <b val="0"/>
        <i val="0"/>
        <strike val="0"/>
        <condense val="0"/>
        <extend val="0"/>
        <outline val="0"/>
        <shadow val="0"/>
        <u val="none"/>
        <vertAlign val="baseline"/>
        <sz val="11"/>
        <color theme="1"/>
        <name val="Calibri"/>
        <family val="2"/>
        <scheme val="minor"/>
      </font>
      <numFmt numFmtId="164" formatCode="_(* #,##0_);_(* \(#,##0\);_(* &quot;-&quot;??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_(* \(#,##0\);_(* &quot;-&quot;??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_(* \(#,##0\);_(* &quot;-&quot;??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_(* \(#,##0\);_(* &quot;-&quot;??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_(* \(#,##0\);_(* &quot;-&quot;??_);_(@_)"/>
      <alignment horizontal="general" vertical="top" textRotation="0" wrapText="0" indent="0" justifyLastLine="0" shrinkToFit="0" readingOrder="0"/>
      <border outline="0">
        <left style="thin">
          <color theme="3"/>
        </left>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theme="3"/>
        </right>
        <top/>
        <bottom/>
      </border>
    </dxf>
    <dxf>
      <border outline="0">
        <left style="thin">
          <color theme="3"/>
        </left>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4"/>
        <color theme="1"/>
        <name val="Calibri"/>
        <family val="2"/>
        <scheme val="minor"/>
      </font>
      <fill>
        <patternFill patternType="none">
          <fgColor theme="4" tint="0.79998168889431442"/>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_);\(#,##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5" formatCode="#,##0_);\(#,##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5" formatCode="#,##0_);\(#,##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5" formatCode="#,##0_);\(#,##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5" formatCode="#,##0_);\(#,##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5" formatCode="#,##0_);\(#,##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protection locked="1" hidden="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protection locked="1" hidden="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protection locked="1" hidden="0"/>
    </dxf>
    <dxf>
      <font>
        <b/>
        <i val="0"/>
        <strike val="0"/>
        <condense val="0"/>
        <extend val="0"/>
        <outline val="0"/>
        <shadow val="0"/>
        <u val="none"/>
        <vertAlign val="baseline"/>
        <sz val="14"/>
        <color theme="0"/>
        <name val="Calibri"/>
        <family val="2"/>
        <scheme val="minor"/>
      </font>
      <numFmt numFmtId="164" formatCode="_(* #,##0_);_(* \(#,##0\);_(* &quot;-&quot;??_);_(@_)"/>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thin">
          <color indexed="64"/>
        </left>
        <right/>
        <top/>
        <bottom/>
        <vertical/>
        <horizontal/>
      </border>
      <protection locked="1" hidden="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indexed="8"/>
        </top>
        <bottom style="thin">
          <color indexed="64"/>
        </bottom>
      </border>
    </dxf>
    <dxf>
      <border outline="0">
        <bottom style="thin">
          <color indexed="8"/>
        </bottom>
      </border>
    </dxf>
    <dxf>
      <font>
        <b/>
        <i val="0"/>
        <strike val="0"/>
        <condense val="0"/>
        <extend val="0"/>
        <outline val="0"/>
        <shadow val="0"/>
        <u val="none"/>
        <vertAlign val="baseline"/>
        <sz val="14"/>
        <color theme="0"/>
        <name val="Calibri"/>
        <family val="2"/>
        <scheme val="minor"/>
      </font>
      <numFmt numFmtId="164" formatCode="_(* #,##0_);_(* \(#,##0\);_(* &quot;-&quot;??_);_(@_)"/>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medium">
          <color theme="4" tint="-0.499984740745262"/>
        </left>
        <right style="medium">
          <color theme="4" tint="-0.499984740745262"/>
        </right>
        <top/>
        <bottom/>
        <vertical style="medium">
          <color theme="4" tint="-0.499984740745262"/>
        </vertical>
        <horizontal/>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medium">
          <color theme="4" tint="-0.499984740745262"/>
        </left>
        <right style="medium">
          <color theme="4" tint="-0.499984740745262"/>
        </right>
        <top/>
        <bottom/>
        <vertical style="medium">
          <color theme="4" tint="-0.499984740745262"/>
        </vertical>
        <horizontal/>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medium">
          <color theme="4" tint="-0.499984740745262"/>
        </left>
        <right style="medium">
          <color theme="4" tint="-0.499984740745262"/>
        </right>
        <top/>
        <bottom/>
        <vertical/>
        <horizontal/>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right style="medium">
          <color theme="3"/>
        </right>
        <top/>
        <bottom/>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left style="medium">
          <color theme="3"/>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border diagonalUp="0" diagonalDown="0">
        <left style="medium">
          <color theme="4" tint="-0.499984740745262"/>
        </left>
        <right style="medium">
          <color auto="1"/>
        </right>
        <top style="medium">
          <color auto="1"/>
        </top>
        <bottom style="medium">
          <color auto="1"/>
        </bottom>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dxf>
    <dxf>
      <border>
        <bottom style="medium">
          <color theme="4" tint="-0.499984740745262"/>
        </bottom>
      </border>
    </dxf>
    <dxf>
      <font>
        <b/>
        <i val="0"/>
        <strike val="0"/>
        <condense val="0"/>
        <extend val="0"/>
        <outline val="0"/>
        <shadow val="0"/>
        <u val="none"/>
        <vertAlign val="baseline"/>
        <sz val="14"/>
        <color theme="0"/>
        <name val="Calibri"/>
        <family val="2"/>
        <scheme val="minor"/>
      </font>
      <numFmt numFmtId="0" formatCode="General"/>
      <fill>
        <patternFill patternType="none">
          <fgColor indexed="64"/>
          <bgColor indexed="65"/>
        </patternFill>
      </fill>
      <alignment horizontal="center" vertical="bottom" textRotation="0" wrapText="1" indent="0" justifyLastLine="0" shrinkToFit="0" readingOrder="0"/>
    </dxf>
    <dxf>
      <fill>
        <patternFill>
          <bgColor rgb="FFE8EBF0"/>
        </patternFill>
      </fill>
    </dxf>
    <dxf>
      <font>
        <b/>
        <i val="0"/>
        <color theme="0"/>
      </font>
      <fill>
        <patternFill>
          <bgColor theme="3"/>
        </patternFill>
      </fill>
      <border>
        <left style="thin">
          <color theme="3"/>
        </left>
        <right style="thin">
          <color theme="3"/>
        </right>
        <top style="thin">
          <color theme="3"/>
        </top>
        <bottom style="thin">
          <color theme="3"/>
        </bottom>
        <vertical style="thin">
          <color theme="3"/>
        </vertical>
      </border>
    </dxf>
    <dxf>
      <border>
        <left style="thin">
          <color theme="3"/>
        </left>
        <right style="thin">
          <color theme="3"/>
        </right>
        <top style="thin">
          <color theme="3"/>
        </top>
        <bottom style="thin">
          <color theme="3"/>
        </bottom>
        <vertical style="thin">
          <color theme="3"/>
        </vertical>
      </border>
    </dxf>
  </dxfs>
  <tableStyles count="1" defaultTableStyle="TableStyleMedium2" defaultPivotStyle="PivotStyleLight16">
    <tableStyle name="Table Style 1" pivot="0" count="3" xr9:uid="{1F413CAA-2006-4266-AFAE-9FF30494DF52}">
      <tableStyleElement type="wholeTable" dxfId="55"/>
      <tableStyleElement type="headerRow" dxfId="54"/>
      <tableStyleElement type="firstRowStripe" dxfId="53"/>
    </tableStyle>
  </tableStyles>
  <colors>
    <mruColors>
      <color rgb="FFA5A5A5"/>
      <color rgb="FFE8EBF0"/>
      <color rgb="FFF9B9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0.xml"/><Relationship Id="rId18"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alcChain" Target="calcChain.xml"/><Relationship Id="rId7" Type="http://schemas.openxmlformats.org/officeDocument/2006/relationships/worksheet" Target="worksheets/sheet5.xml"/><Relationship Id="rId12" Type="http://schemas.openxmlformats.org/officeDocument/2006/relationships/chartsheet" Target="chartsheets/sheet3.xml"/><Relationship Id="rId17" Type="http://schemas.openxmlformats.org/officeDocument/2006/relationships/worksheet" Target="worksheets/sheet12.xml"/><Relationship Id="rId2" Type="http://schemas.openxmlformats.org/officeDocument/2006/relationships/worksheet" Target="worksheets/sheet1.xml"/><Relationship Id="rId16" Type="http://schemas.openxmlformats.org/officeDocument/2006/relationships/chartsheet" Target="chartsheets/sheet5.xml"/><Relationship Id="rId20"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worksheet" Target="worksheets/sheet9.xml"/><Relationship Id="rId5" Type="http://schemas.openxmlformats.org/officeDocument/2006/relationships/worksheet" Target="worksheets/sheet3.xml"/><Relationship Id="rId15" Type="http://schemas.openxmlformats.org/officeDocument/2006/relationships/worksheet" Target="worksheets/sheet11.xml"/><Relationship Id="rId10" Type="http://schemas.openxmlformats.org/officeDocument/2006/relationships/worksheet" Target="worksheets/sheet8.xml"/><Relationship Id="rId19"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worksheet" Target="worksheets/sheet7.xml"/><Relationship Id="rId14" Type="http://schemas.openxmlformats.org/officeDocument/2006/relationships/chartsheet" Target="chart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a:t>RECURRING ANNUAL APPROPRIATIONS BY</a:t>
            </a:r>
            <a:r>
              <a:rPr lang="en-US" baseline="0"/>
              <a:t> SOURCE</a:t>
            </a:r>
            <a:endParaRPr lang="en-US"/>
          </a:p>
        </c:rich>
      </c:tx>
      <c:layout>
        <c:manualLayout>
          <c:xMode val="edge"/>
          <c:yMode val="edge"/>
          <c:x val="0.34202019108995857"/>
          <c:y val="1.6159891899820918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29428768231397E-2"/>
          <c:y val="7.7790338419162205E-2"/>
          <c:w val="0.92218305158035907"/>
          <c:h val="0.83619224964955996"/>
        </c:manualLayout>
      </c:layout>
      <c:barChart>
        <c:barDir val="col"/>
        <c:grouping val="stacked"/>
        <c:varyColors val="0"/>
        <c:ser>
          <c:idx val="3"/>
          <c:order val="0"/>
          <c:tx>
            <c:v>General</c:v>
          </c:tx>
          <c:spPr>
            <a:solidFill>
              <a:srgbClr val="4472C4">
                <a:lumMod val="75000"/>
              </a:srgbClr>
            </a:solidFill>
            <a:ln>
              <a:noFill/>
            </a:ln>
            <a:effectLst/>
          </c:spPr>
          <c:invertIfNegative val="0"/>
          <c:cat>
            <c:strRef>
              <c:extLst>
                <c:ext xmlns:c15="http://schemas.microsoft.com/office/drawing/2012/chart" uri="{02D57815-91ED-43cb-92C2-25804820EDAC}">
                  <c15:fullRef>
                    <c15:sqref>'Appropriations by Source'!$B$58:$B$78</c15:sqref>
                  </c15:fullRef>
                </c:ext>
              </c:extLst>
              <c:f>'Appropriations by Source'!$B$59:$B$78</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extLst>
                <c:ext xmlns:c15="http://schemas.microsoft.com/office/drawing/2012/chart" uri="{02D57815-91ED-43cb-92C2-25804820EDAC}">
                  <c15:fullRef>
                    <c15:sqref>'Appropriations by Source'!$C$58:$C$78</c15:sqref>
                  </c15:fullRef>
                </c:ext>
              </c:extLst>
              <c:f>'Appropriations by Source'!$C$59:$C$78</c:f>
              <c:numCache>
                <c:formatCode>_(* #,##0_);_(* \(#,##0\);_(* "-"??_);_(@_)</c:formatCode>
                <c:ptCount val="20"/>
                <c:pt idx="0">
                  <c:v>5222408712</c:v>
                </c:pt>
                <c:pt idx="1">
                  <c:v>5617181458</c:v>
                </c:pt>
                <c:pt idx="2">
                  <c:v>6108004521</c:v>
                </c:pt>
                <c:pt idx="3">
                  <c:v>6597675103</c:v>
                </c:pt>
                <c:pt idx="4">
                  <c:v>5630013719</c:v>
                </c:pt>
                <c:pt idx="5">
                  <c:v>5147495312</c:v>
                </c:pt>
                <c:pt idx="6">
                  <c:v>5105607904</c:v>
                </c:pt>
                <c:pt idx="7">
                  <c:v>5453533140</c:v>
                </c:pt>
                <c:pt idx="8">
                  <c:v>6086936408</c:v>
                </c:pt>
                <c:pt idx="9">
                  <c:v>6376094502</c:v>
                </c:pt>
                <c:pt idx="10">
                  <c:v>6659488052</c:v>
                </c:pt>
                <c:pt idx="11">
                  <c:v>7045215837</c:v>
                </c:pt>
                <c:pt idx="12">
                  <c:v>7579528892</c:v>
                </c:pt>
                <c:pt idx="13">
                  <c:v>7947088831</c:v>
                </c:pt>
                <c:pt idx="14">
                  <c:v>8218823693</c:v>
                </c:pt>
                <c:pt idx="15">
                  <c:v>8737012313</c:v>
                </c:pt>
                <c:pt idx="16">
                  <c:v>8750622051</c:v>
                </c:pt>
                <c:pt idx="17">
                  <c:v>9270619766</c:v>
                </c:pt>
                <c:pt idx="18">
                  <c:v>10341341675</c:v>
                </c:pt>
                <c:pt idx="19">
                  <c:v>11636468009</c:v>
                </c:pt>
              </c:numCache>
            </c:numRef>
          </c:val>
          <c:extLst>
            <c:ext xmlns:c16="http://schemas.microsoft.com/office/drawing/2014/chart" uri="{C3380CC4-5D6E-409C-BE32-E72D297353CC}">
              <c16:uniqueId val="{00000003-743C-413F-AC21-865826F7D8E6}"/>
            </c:ext>
          </c:extLst>
        </c:ser>
        <c:ser>
          <c:idx val="0"/>
          <c:order val="1"/>
          <c:tx>
            <c:v>Federal</c:v>
          </c:tx>
          <c:spPr>
            <a:solidFill>
              <a:srgbClr val="44546A">
                <a:lumMod val="60000"/>
                <a:lumOff val="40000"/>
              </a:srgbClr>
            </a:solidFill>
            <a:ln>
              <a:noFill/>
            </a:ln>
            <a:effectLst/>
          </c:spPr>
          <c:invertIfNegative val="0"/>
          <c:cat>
            <c:strRef>
              <c:extLst>
                <c:ext xmlns:c15="http://schemas.microsoft.com/office/drawing/2012/chart" uri="{02D57815-91ED-43cb-92C2-25804820EDAC}">
                  <c15:fullRef>
                    <c15:sqref>'Appropriations by Source'!$B$58:$B$78</c15:sqref>
                  </c15:fullRef>
                </c:ext>
              </c:extLst>
              <c:f>'Appropriations by Source'!$B$59:$B$78</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extLst>
                <c:ext xmlns:c15="http://schemas.microsoft.com/office/drawing/2012/chart" uri="{02D57815-91ED-43cb-92C2-25804820EDAC}">
                  <c15:fullRef>
                    <c15:sqref>'Appropriations by Source'!$G$58:$G$78</c15:sqref>
                  </c15:fullRef>
                </c:ext>
              </c:extLst>
              <c:f>'Appropriations by Source'!$G$59:$G$78</c:f>
              <c:numCache>
                <c:formatCode>_(* #,##0_);_(* \(#,##0\);_(* "-"??_);_(@_)</c:formatCode>
                <c:ptCount val="20"/>
                <c:pt idx="0">
                  <c:v>5725790842</c:v>
                </c:pt>
                <c:pt idx="1">
                  <c:v>6164006979</c:v>
                </c:pt>
                <c:pt idx="2">
                  <c:v>6465288666</c:v>
                </c:pt>
                <c:pt idx="3">
                  <c:v>6875615240</c:v>
                </c:pt>
                <c:pt idx="4">
                  <c:v>7094258829</c:v>
                </c:pt>
                <c:pt idx="5">
                  <c:v>7805963626</c:v>
                </c:pt>
                <c:pt idx="6">
                  <c:v>8267948216</c:v>
                </c:pt>
                <c:pt idx="7">
                  <c:v>8435790809</c:v>
                </c:pt>
                <c:pt idx="8">
                  <c:v>8669288844</c:v>
                </c:pt>
                <c:pt idx="9">
                  <c:v>7617727377</c:v>
                </c:pt>
                <c:pt idx="10">
                  <c:v>7910305988</c:v>
                </c:pt>
                <c:pt idx="11">
                  <c:v>8079143889</c:v>
                </c:pt>
                <c:pt idx="12">
                  <c:v>8359343259</c:v>
                </c:pt>
                <c:pt idx="13">
                  <c:v>8623469730</c:v>
                </c:pt>
                <c:pt idx="14">
                  <c:v>8754806772</c:v>
                </c:pt>
                <c:pt idx="15">
                  <c:v>8856439244</c:v>
                </c:pt>
                <c:pt idx="16">
                  <c:v>8809788162</c:v>
                </c:pt>
                <c:pt idx="17">
                  <c:v>9499378927</c:v>
                </c:pt>
                <c:pt idx="18">
                  <c:v>11434958560</c:v>
                </c:pt>
                <c:pt idx="19">
                  <c:v>13204898519</c:v>
                </c:pt>
              </c:numCache>
            </c:numRef>
          </c:val>
          <c:extLst>
            <c:ext xmlns:c16="http://schemas.microsoft.com/office/drawing/2014/chart" uri="{C3380CC4-5D6E-409C-BE32-E72D297353CC}">
              <c16:uniqueId val="{00000000-743C-413F-AC21-865826F7D8E6}"/>
            </c:ext>
          </c:extLst>
        </c:ser>
        <c:ser>
          <c:idx val="1"/>
          <c:order val="2"/>
          <c:tx>
            <c:v>Other</c:v>
          </c:tx>
          <c:spPr>
            <a:solidFill>
              <a:srgbClr val="44546A">
                <a:lumMod val="40000"/>
                <a:lumOff val="60000"/>
              </a:srgbClr>
            </a:solidFill>
            <a:ln>
              <a:noFill/>
            </a:ln>
            <a:effectLst/>
          </c:spPr>
          <c:invertIfNegative val="0"/>
          <c:cat>
            <c:strRef>
              <c:extLst>
                <c:ext xmlns:c15="http://schemas.microsoft.com/office/drawing/2012/chart" uri="{02D57815-91ED-43cb-92C2-25804820EDAC}">
                  <c15:fullRef>
                    <c15:sqref>'Appropriations by Source'!$B$58:$B$78</c15:sqref>
                  </c15:fullRef>
                </c:ext>
              </c:extLst>
              <c:f>'Appropriations by Source'!$B$59:$B$78</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extLst>
                <c:ext xmlns:c15="http://schemas.microsoft.com/office/drawing/2012/chart" uri="{02D57815-91ED-43cb-92C2-25804820EDAC}">
                  <c15:fullRef>
                    <c15:sqref>'Appropriations by Source'!$H$58:$H$78</c15:sqref>
                  </c15:fullRef>
                </c:ext>
              </c:extLst>
              <c:f>'Appropriations by Source'!$H$59:$H$78</c:f>
              <c:numCache>
                <c:formatCode>_(* #,##0_);_(* \(#,##0\);_(* "-"??_);_(@_)</c:formatCode>
                <c:ptCount val="20"/>
                <c:pt idx="0">
                  <c:v>5870521877</c:v>
                </c:pt>
                <c:pt idx="1">
                  <c:v>6252595371</c:v>
                </c:pt>
                <c:pt idx="2">
                  <c:v>6669166247</c:v>
                </c:pt>
                <c:pt idx="3">
                  <c:v>6667960292</c:v>
                </c:pt>
                <c:pt idx="4">
                  <c:v>7028242724</c:v>
                </c:pt>
                <c:pt idx="5">
                  <c:v>7174920658</c:v>
                </c:pt>
                <c:pt idx="6">
                  <c:v>7765618221</c:v>
                </c:pt>
                <c:pt idx="7">
                  <c:v>8011997736</c:v>
                </c:pt>
                <c:pt idx="8">
                  <c:v>8219108799</c:v>
                </c:pt>
                <c:pt idx="9">
                  <c:v>8552689732</c:v>
                </c:pt>
                <c:pt idx="10">
                  <c:v>9043808932</c:v>
                </c:pt>
                <c:pt idx="11">
                  <c:v>9365689128</c:v>
                </c:pt>
                <c:pt idx="12">
                  <c:v>9824573849</c:v>
                </c:pt>
                <c:pt idx="13">
                  <c:v>10271937577</c:v>
                </c:pt>
                <c:pt idx="14">
                  <c:v>10774346489</c:v>
                </c:pt>
                <c:pt idx="15">
                  <c:v>11329434871</c:v>
                </c:pt>
                <c:pt idx="16">
                  <c:v>11287475871</c:v>
                </c:pt>
                <c:pt idx="17">
                  <c:v>11644849849</c:v>
                </c:pt>
                <c:pt idx="18">
                  <c:v>12920550365</c:v>
                </c:pt>
                <c:pt idx="19">
                  <c:v>13986313058</c:v>
                </c:pt>
              </c:numCache>
            </c:numRef>
          </c:val>
          <c:extLst>
            <c:ext xmlns:c16="http://schemas.microsoft.com/office/drawing/2014/chart" uri="{C3380CC4-5D6E-409C-BE32-E72D297353CC}">
              <c16:uniqueId val="{00000001-743C-413F-AC21-865826F7D8E6}"/>
            </c:ext>
          </c:extLst>
        </c:ser>
        <c:dLbls>
          <c:showLegendKey val="0"/>
          <c:showVal val="0"/>
          <c:showCatName val="0"/>
          <c:showSerName val="0"/>
          <c:showPercent val="0"/>
          <c:showBubbleSize val="0"/>
        </c:dLbls>
        <c:gapWidth val="75"/>
        <c:overlap val="100"/>
        <c:axId val="2029888751"/>
        <c:axId val="121910383"/>
      </c:barChart>
      <c:catAx>
        <c:axId val="2029888751"/>
        <c:scaling>
          <c:orientation val="minMax"/>
        </c:scaling>
        <c:delete val="0"/>
        <c:axPos val="b"/>
        <c:numFmt formatCode="General" sourceLinked="1"/>
        <c:majorTickMark val="out"/>
        <c:minorTickMark val="none"/>
        <c:tickLblPos val="nextTo"/>
        <c:spPr>
          <a:noFill/>
          <a:ln w="9525" cap="flat" cmpd="sng" algn="ctr">
            <a:solidFill>
              <a:srgbClr val="A5A5A5"/>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121910383"/>
        <c:crosses val="autoZero"/>
        <c:auto val="1"/>
        <c:lblAlgn val="ctr"/>
        <c:lblOffset val="100"/>
        <c:noMultiLvlLbl val="0"/>
      </c:catAx>
      <c:valAx>
        <c:axId val="121910383"/>
        <c:scaling>
          <c:orientation val="minMax"/>
        </c:scaling>
        <c:delete val="0"/>
        <c:axPos val="l"/>
        <c:majorGridlines>
          <c:spPr>
            <a:ln w="9525" cap="flat" cmpd="sng" algn="ctr">
              <a:solidFill>
                <a:srgbClr val="A5A5A5"/>
              </a:solidFill>
              <a:round/>
            </a:ln>
            <a:effectLst/>
          </c:spPr>
        </c:majorGridlines>
        <c:numFmt formatCode="&quot;$&quot;#,##0" sourceLinked="0"/>
        <c:majorTickMark val="out"/>
        <c:minorTickMark val="in"/>
        <c:tickLblPos val="nextTo"/>
        <c:spPr>
          <a:noFill/>
          <a:ln>
            <a:solidFill>
              <a:srgbClr val="A5A5A5"/>
            </a:solidFill>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2029888751"/>
        <c:crosses val="autoZero"/>
        <c:crossBetween val="between"/>
        <c:dispUnits>
          <c:builtInUnit val="millions"/>
          <c:dispUnitsLbl>
            <c:layout>
              <c:manualLayout>
                <c:xMode val="edge"/>
                <c:yMode val="edge"/>
                <c:x val="5.7266407037941183E-3"/>
                <c:y val="0.46098360145483236"/>
              </c:manualLayout>
            </c:layout>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solidFill>
            <a:srgbClr val="A5A5A5"/>
          </a:solid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rgbClr val="595959"/>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FY24</a:t>
            </a:r>
            <a:r>
              <a:rPr lang="en-US" sz="1800" baseline="0"/>
              <a:t> </a:t>
            </a:r>
            <a:r>
              <a:rPr lang="en-US" sz="1800"/>
              <a:t>GENERAL FUNDS APPROPRIATED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'Appropriat''n by Functional Grp'!$IL$5</c:f>
              <c:strCache>
                <c:ptCount val="1"/>
                <c:pt idx="0">
                  <c:v>GENERAL FUNDS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B9-4CF0-A245-0816B56A2D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B9-4CF0-A245-0816B56A2D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B9-4CF0-A245-0816B56A2D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B9-4CF0-A245-0816B56A2D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B9-4CF0-A245-0816B56A2D6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6B9-4CF0-A245-0816B56A2D6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6B9-4CF0-A245-0816B56A2D60}"/>
              </c:ext>
            </c:extLst>
          </c:dPt>
          <c:dPt>
            <c:idx val="7"/>
            <c:bubble3D val="0"/>
            <c:spPr>
              <a:solidFill>
                <a:srgbClr val="F9B991"/>
              </a:solidFill>
              <a:ln w="19050">
                <a:solidFill>
                  <a:schemeClr val="lt1"/>
                </a:solidFill>
              </a:ln>
              <a:effectLst/>
            </c:spPr>
            <c:extLst>
              <c:ext xmlns:c16="http://schemas.microsoft.com/office/drawing/2014/chart" uri="{C3380CC4-5D6E-409C-BE32-E72D297353CC}">
                <c16:uniqueId val="{0000000F-D6B9-4CF0-A245-0816B56A2D6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6B9-4CF0-A245-0816B56A2D6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6B9-4CF0-A245-0816B56A2D6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6B9-4CF0-A245-0816B56A2D6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6B9-4CF0-A245-0816B56A2D6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6B9-4CF0-A245-0816B56A2D60}"/>
              </c:ext>
            </c:extLst>
          </c:dPt>
          <c:dLbls>
            <c:dLbl>
              <c:idx val="0"/>
              <c:tx>
                <c:rich>
                  <a:bodyPr/>
                  <a:lstStyle/>
                  <a:p>
                    <a:fld id="{8CD8CEBC-D530-4A4A-A973-78BD504B55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B9-4CF0-A245-0816B56A2D60}"/>
                </c:ext>
              </c:extLst>
            </c:dLbl>
            <c:dLbl>
              <c:idx val="1"/>
              <c:tx>
                <c:rich>
                  <a:bodyPr/>
                  <a:lstStyle/>
                  <a:p>
                    <a:fld id="{0BB02F88-9412-4CD1-9388-DBCE6613C6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B9-4CF0-A245-0816B56A2D60}"/>
                </c:ext>
              </c:extLst>
            </c:dLbl>
            <c:dLbl>
              <c:idx val="2"/>
              <c:tx>
                <c:rich>
                  <a:bodyPr/>
                  <a:lstStyle/>
                  <a:p>
                    <a:fld id="{A90E0899-C61A-4297-A049-CAF32079BD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B9-4CF0-A245-0816B56A2D60}"/>
                </c:ext>
              </c:extLst>
            </c:dLbl>
            <c:dLbl>
              <c:idx val="3"/>
              <c:tx>
                <c:rich>
                  <a:bodyPr/>
                  <a:lstStyle/>
                  <a:p>
                    <a:fld id="{3CFF8A40-23F1-465D-A0FA-9534CC38B4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6B9-4CF0-A245-0816B56A2D60}"/>
                </c:ext>
              </c:extLst>
            </c:dLbl>
            <c:dLbl>
              <c:idx val="4"/>
              <c:tx>
                <c:rich>
                  <a:bodyPr/>
                  <a:lstStyle/>
                  <a:p>
                    <a:fld id="{A67ACB16-CC0F-43A2-B893-8952635E78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B9-4CF0-A245-0816B56A2D60}"/>
                </c:ext>
              </c:extLst>
            </c:dLbl>
            <c:dLbl>
              <c:idx val="5"/>
              <c:tx>
                <c:rich>
                  <a:bodyPr/>
                  <a:lstStyle/>
                  <a:p>
                    <a:fld id="{C550FB3C-19FE-4806-86E7-EC94F3F6DD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B9-4CF0-A245-0816B56A2D60}"/>
                </c:ext>
              </c:extLst>
            </c:dLbl>
            <c:dLbl>
              <c:idx val="6"/>
              <c:layout>
                <c:manualLayout>
                  <c:x val="7.6807179380786001E-3"/>
                  <c:y val="-4.4781720915735304E-4"/>
                </c:manualLayout>
              </c:layout>
              <c:tx>
                <c:rich>
                  <a:bodyPr/>
                  <a:lstStyle/>
                  <a:p>
                    <a:fld id="{EFE3AF56-68B6-4F12-905B-330905A88C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6B9-4CF0-A245-0816B56A2D60}"/>
                </c:ext>
              </c:extLst>
            </c:dLbl>
            <c:dLbl>
              <c:idx val="7"/>
              <c:tx>
                <c:rich>
                  <a:bodyPr/>
                  <a:lstStyle/>
                  <a:p>
                    <a:fld id="{783A9889-A932-4E47-94A6-3F6874BD9A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6B9-4CF0-A245-0816B56A2D60}"/>
                </c:ext>
              </c:extLst>
            </c:dLbl>
            <c:dLbl>
              <c:idx val="8"/>
              <c:tx>
                <c:rich>
                  <a:bodyPr/>
                  <a:lstStyle/>
                  <a:p>
                    <a:fld id="{54F43207-4D60-4890-8CC0-220F3E1DBE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6B9-4CF0-A245-0816B56A2D60}"/>
                </c:ext>
              </c:extLst>
            </c:dLbl>
            <c:dLbl>
              <c:idx val="9"/>
              <c:tx>
                <c:rich>
                  <a:bodyPr/>
                  <a:lstStyle/>
                  <a:p>
                    <a:fld id="{F54FB921-18DE-47CF-8AE7-33CE93B461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B9-4CF0-A245-0816B56A2D60}"/>
                </c:ext>
              </c:extLst>
            </c:dLbl>
            <c:dLbl>
              <c:idx val="10"/>
              <c:tx>
                <c:rich>
                  <a:bodyPr/>
                  <a:lstStyle/>
                  <a:p>
                    <a:fld id="{CDBB8118-BC8E-4094-B19A-FC9A900E9B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6B9-4CF0-A245-0816B56A2D60}"/>
                </c:ext>
              </c:extLst>
            </c:dLbl>
            <c:dLbl>
              <c:idx val="11"/>
              <c:tx>
                <c:rich>
                  <a:bodyPr/>
                  <a:lstStyle/>
                  <a:p>
                    <a:fld id="{78C0AF09-384B-4351-BA67-6449FE1986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6B9-4CF0-A245-0816B56A2D60}"/>
                </c:ext>
              </c:extLst>
            </c:dLbl>
            <c:dLbl>
              <c:idx val="12"/>
              <c:tx>
                <c:rich>
                  <a:bodyPr/>
                  <a:lstStyle/>
                  <a:p>
                    <a:fld id="{05572A83-03AB-43B8-B938-D03CF2BD3F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B9-4CF0-A245-0816B56A2D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'Appropriat''n by Functional Grp'!$A$9:$A$21</c:f>
              <c:strCache>
                <c:ptCount val="13"/>
                <c:pt idx="0">
                  <c:v>Legislative</c:v>
                </c:pt>
                <c:pt idx="1">
                  <c:v>Judicial/Adm. Law Judges</c:v>
                </c:pt>
                <c:pt idx="2">
                  <c:v>Executive &amp; Administrative</c:v>
                </c:pt>
                <c:pt idx="3">
                  <c:v>Higher Education</c:v>
                </c:pt>
                <c:pt idx="4">
                  <c:v>Educational</c:v>
                </c:pt>
                <c:pt idx="5">
                  <c:v>Health &amp; Social Rehabilitation</c:v>
                </c:pt>
                <c:pt idx="6">
                  <c:v>Public Safety</c:v>
                </c:pt>
                <c:pt idx="7">
                  <c:v>Correctional</c:v>
                </c:pt>
                <c:pt idx="8">
                  <c:v>Conservation, Nat Res &amp; Econ Dev</c:v>
                </c:pt>
                <c:pt idx="9">
                  <c:v>Regulatory</c:v>
                </c:pt>
                <c:pt idx="10">
                  <c:v>Debt Service</c:v>
                </c:pt>
                <c:pt idx="11">
                  <c:v>Aid to Subdivisions</c:v>
                </c:pt>
                <c:pt idx="12">
                  <c:v>Transportation</c:v>
                </c:pt>
              </c:strCache>
            </c:strRef>
          </c:cat>
          <c:val>
            <c:numRef>
              <c:f>'Appropriat''n by Functional Grp'!$IL$9:$IL$21</c:f>
              <c:numCache>
                <c:formatCode>#,##0_);\(#,##0\)</c:formatCode>
                <c:ptCount val="13"/>
                <c:pt idx="0">
                  <c:v>69585627</c:v>
                </c:pt>
                <c:pt idx="1">
                  <c:v>100834670</c:v>
                </c:pt>
                <c:pt idx="2">
                  <c:v>1069365318</c:v>
                </c:pt>
                <c:pt idx="3">
                  <c:v>1121528822</c:v>
                </c:pt>
                <c:pt idx="4">
                  <c:v>4011742845</c:v>
                </c:pt>
                <c:pt idx="5">
                  <c:v>3059113238</c:v>
                </c:pt>
                <c:pt idx="6">
                  <c:v>165635987</c:v>
                </c:pt>
                <c:pt idx="7">
                  <c:v>908940423</c:v>
                </c:pt>
                <c:pt idx="8">
                  <c:v>333002233</c:v>
                </c:pt>
                <c:pt idx="9">
                  <c:v>199665805</c:v>
                </c:pt>
                <c:pt idx="10">
                  <c:v>153914766</c:v>
                </c:pt>
                <c:pt idx="11">
                  <c:v>318680612</c:v>
                </c:pt>
                <c:pt idx="12">
                  <c:v>124457663</c:v>
                </c:pt>
              </c:numCache>
            </c:numRef>
          </c:val>
          <c:extLst>
            <c:ext xmlns:c15="http://schemas.microsoft.com/office/drawing/2012/chart" uri="{02D57815-91ED-43cb-92C2-25804820EDAC}">
              <c15:datalabelsRange>
                <c15:f>'Appropriat''n by Functional Grp'!$A$9:$A$21</c15:f>
                <c15:dlblRangeCache>
                  <c:ptCount val="13"/>
                  <c:pt idx="0">
                    <c:v>Legislative</c:v>
                  </c:pt>
                  <c:pt idx="1">
                    <c:v>Judicial/Adm. Law Judges</c:v>
                  </c:pt>
                  <c:pt idx="2">
                    <c:v>Executive &amp; Administrative</c:v>
                  </c:pt>
                  <c:pt idx="3">
                    <c:v>Higher Education</c:v>
                  </c:pt>
                  <c:pt idx="4">
                    <c:v>Educational</c:v>
                  </c:pt>
                  <c:pt idx="5">
                    <c:v>Health &amp; Social Rehabilitation</c:v>
                  </c:pt>
                  <c:pt idx="6">
                    <c:v>Public Safety</c:v>
                  </c:pt>
                  <c:pt idx="7">
                    <c:v>Correctional</c:v>
                  </c:pt>
                  <c:pt idx="8">
                    <c:v>Conservation, Nat Res &amp; Econ Dev</c:v>
                  </c:pt>
                  <c:pt idx="9">
                    <c:v>Regulatory</c:v>
                  </c:pt>
                  <c:pt idx="10">
                    <c:v>Debt Service</c:v>
                  </c:pt>
                  <c:pt idx="11">
                    <c:v>Aid to Subdivisions</c:v>
                  </c:pt>
                  <c:pt idx="12">
                    <c:v>Transportation</c:v>
                  </c:pt>
                </c15:dlblRangeCache>
              </c15:datalabelsRange>
            </c:ext>
            <c:ext xmlns:c16="http://schemas.microsoft.com/office/drawing/2014/chart" uri="{C3380CC4-5D6E-409C-BE32-E72D297353CC}">
              <c16:uniqueId val="{0000001A-D6B9-4CF0-A245-0816B56A2D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a:t>APPROPRIATIONS FOR STATE AID TO SUBDIVISIONS</a:t>
            </a:r>
          </a:p>
        </c:rich>
      </c:tx>
      <c:layout>
        <c:manualLayout>
          <c:xMode val="edge"/>
          <c:yMode val="edge"/>
          <c:x val="0.36324564887929711"/>
          <c:y val="1.292563308249632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921783467839579E-2"/>
          <c:y val="6.9704788115077854E-2"/>
          <c:w val="0.93509068536009055"/>
          <c:h val="0.82612938743091535"/>
        </c:manualLayout>
      </c:layout>
      <c:barChart>
        <c:barDir val="col"/>
        <c:grouping val="stacked"/>
        <c:varyColors val="0"/>
        <c:ser>
          <c:idx val="3"/>
          <c:order val="0"/>
          <c:tx>
            <c:strRef>
              <c:f>'State Aid to Subs'!$C$3:$C$3</c:f>
              <c:strCache>
                <c:ptCount val="1"/>
                <c:pt idx="0">
                  <c:v>AID TO PLANNING DISTRICTS</c:v>
                </c:pt>
              </c:strCache>
            </c:strRef>
          </c:tx>
          <c:spPr>
            <a:solidFill>
              <a:srgbClr val="4472C4">
                <a:lumMod val="75000"/>
              </a:srgbClr>
            </a:solidFill>
            <a:ln>
              <a:noFill/>
            </a:ln>
            <a:effectLst/>
          </c:spPr>
          <c:invertIfNegative val="0"/>
          <c:cat>
            <c:strRef>
              <c:f>'State Aid to Subs'!$B$5:$B$19</c:f>
              <c:strCache>
                <c:ptCount val="15"/>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strCache>
            </c:strRef>
          </c:cat>
          <c:val>
            <c:numRef>
              <c:f>'State Aid to Subs'!$C$5:$C$19</c:f>
              <c:numCache>
                <c:formatCode>#,##0</c:formatCode>
                <c:ptCount val="15"/>
                <c:pt idx="0">
                  <c:v>649110</c:v>
                </c:pt>
                <c:pt idx="1">
                  <c:v>591759</c:v>
                </c:pt>
                <c:pt idx="2">
                  <c:v>556253</c:v>
                </c:pt>
                <c:pt idx="3">
                  <c:v>556253</c:v>
                </c:pt>
                <c:pt idx="4">
                  <c:v>556253</c:v>
                </c:pt>
                <c:pt idx="5">
                  <c:v>556253</c:v>
                </c:pt>
                <c:pt idx="6">
                  <c:v>556253</c:v>
                </c:pt>
                <c:pt idx="7">
                  <c:v>556253</c:v>
                </c:pt>
                <c:pt idx="8">
                  <c:v>556253</c:v>
                </c:pt>
                <c:pt idx="9">
                  <c:v>556253</c:v>
                </c:pt>
                <c:pt idx="10">
                  <c:v>556253</c:v>
                </c:pt>
                <c:pt idx="11">
                  <c:v>556253</c:v>
                </c:pt>
                <c:pt idx="12">
                  <c:v>556253</c:v>
                </c:pt>
                <c:pt idx="13">
                  <c:v>1556253</c:v>
                </c:pt>
                <c:pt idx="14">
                  <c:v>1556253</c:v>
                </c:pt>
              </c:numCache>
            </c:numRef>
          </c:val>
          <c:extLst>
            <c:ext xmlns:c16="http://schemas.microsoft.com/office/drawing/2014/chart" uri="{C3380CC4-5D6E-409C-BE32-E72D297353CC}">
              <c16:uniqueId val="{00000003-743C-413F-AC21-865826F7D8E6}"/>
            </c:ext>
          </c:extLst>
        </c:ser>
        <c:ser>
          <c:idx val="0"/>
          <c:order val="1"/>
          <c:tx>
            <c:v>AID TO FIRE DISTRICTS</c:v>
          </c:tx>
          <c:spPr>
            <a:solidFill>
              <a:srgbClr val="44546A">
                <a:lumMod val="60000"/>
                <a:lumOff val="40000"/>
              </a:srgbClr>
            </a:solidFill>
            <a:ln>
              <a:noFill/>
            </a:ln>
            <a:effectLst/>
          </c:spPr>
          <c:invertIfNegative val="0"/>
          <c:cat>
            <c:strRef>
              <c:f>'State Aid to Subs'!$B$5:$B$19</c:f>
              <c:strCache>
                <c:ptCount val="15"/>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strCache>
            </c:strRef>
          </c:cat>
          <c:val>
            <c:numRef>
              <c:f>'State Aid to Subs'!$D$5:$D$19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43C-413F-AC21-865826F7D8E6}"/>
            </c:ext>
          </c:extLst>
        </c:ser>
        <c:ser>
          <c:idx val="1"/>
          <c:order val="2"/>
          <c:tx>
            <c:strRef>
              <c:f>'State Aid to Subs'!$E$3:$E$3</c:f>
              <c:strCache>
                <c:ptCount val="1"/>
                <c:pt idx="0">
                  <c:v>LOCAL GOVERNMENT FUND</c:v>
                </c:pt>
              </c:strCache>
            </c:strRef>
          </c:tx>
          <c:spPr>
            <a:solidFill>
              <a:srgbClr val="44546A">
                <a:lumMod val="40000"/>
                <a:lumOff val="60000"/>
              </a:srgbClr>
            </a:solidFill>
            <a:ln>
              <a:noFill/>
            </a:ln>
            <a:effectLst/>
          </c:spPr>
          <c:invertIfNegative val="0"/>
          <c:cat>
            <c:strRef>
              <c:f>'State Aid to Subs'!$B$5:$B$19</c:f>
              <c:strCache>
                <c:ptCount val="15"/>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strCache>
            </c:strRef>
          </c:cat>
          <c:val>
            <c:numRef>
              <c:f>'State Aid to Subs'!$E$5:$E$19</c:f>
              <c:numCache>
                <c:formatCode>#,##0</c:formatCode>
                <c:ptCount val="15"/>
                <c:pt idx="0">
                  <c:v>230232591</c:v>
                </c:pt>
                <c:pt idx="1">
                  <c:v>202619411</c:v>
                </c:pt>
                <c:pt idx="2">
                  <c:v>182619411</c:v>
                </c:pt>
                <c:pt idx="3">
                  <c:v>212619411</c:v>
                </c:pt>
                <c:pt idx="4">
                  <c:v>212619411</c:v>
                </c:pt>
                <c:pt idx="5">
                  <c:v>212619411</c:v>
                </c:pt>
                <c:pt idx="6">
                  <c:v>212619411</c:v>
                </c:pt>
                <c:pt idx="7">
                  <c:v>223219411</c:v>
                </c:pt>
                <c:pt idx="8">
                  <c:v>222619411</c:v>
                </c:pt>
                <c:pt idx="9">
                  <c:v>222619411</c:v>
                </c:pt>
                <c:pt idx="10">
                  <c:v>233740696</c:v>
                </c:pt>
                <c:pt idx="11">
                  <c:v>233740696</c:v>
                </c:pt>
                <c:pt idx="12">
                  <c:v>251661595</c:v>
                </c:pt>
                <c:pt idx="13">
                  <c:v>264244675</c:v>
                </c:pt>
                <c:pt idx="14">
                  <c:v>277456909</c:v>
                </c:pt>
              </c:numCache>
            </c:numRef>
          </c:val>
          <c:extLst>
            <c:ext xmlns:c16="http://schemas.microsoft.com/office/drawing/2014/chart" uri="{C3380CC4-5D6E-409C-BE32-E72D297353CC}">
              <c16:uniqueId val="{00000001-743C-413F-AC21-865826F7D8E6}"/>
            </c:ext>
          </c:extLst>
        </c:ser>
        <c:ser>
          <c:idx val="2"/>
          <c:order val="3"/>
          <c:tx>
            <c:strRef>
              <c:f>'State Aid to Subs'!$F$3:$F$3</c:f>
              <c:strCache>
                <c:ptCount val="1"/>
                <c:pt idx="0">
                  <c:v>RURAL COUNTY STABILIZATION FUND</c:v>
                </c:pt>
              </c:strCache>
            </c:strRef>
          </c:tx>
          <c:spPr>
            <a:solidFill>
              <a:schemeClr val="accent3"/>
            </a:solidFill>
            <a:ln>
              <a:noFill/>
            </a:ln>
            <a:effectLst/>
          </c:spPr>
          <c:invertIfNegative val="0"/>
          <c:cat>
            <c:strRef>
              <c:f>'State Aid to Subs'!$B$5:$B$19</c:f>
              <c:strCache>
                <c:ptCount val="15"/>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strCache>
            </c:strRef>
          </c:cat>
          <c:val>
            <c:numRef>
              <c:f>'State Aid to Subs'!$F$5:$F$19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10000000</c:v>
                </c:pt>
                <c:pt idx="13">
                  <c:v>12000000</c:v>
                </c:pt>
                <c:pt idx="14">
                  <c:v>12000000</c:v>
                </c:pt>
              </c:numCache>
            </c:numRef>
          </c:val>
          <c:extLst>
            <c:ext xmlns:c16="http://schemas.microsoft.com/office/drawing/2014/chart" uri="{C3380CC4-5D6E-409C-BE32-E72D297353CC}">
              <c16:uniqueId val="{00000002-743C-413F-AC21-865826F7D8E6}"/>
            </c:ext>
          </c:extLst>
        </c:ser>
        <c:ser>
          <c:idx val="4"/>
          <c:order val="4"/>
          <c:tx>
            <c:strRef>
              <c:f>'State Aid to Subs'!$G$3:$G$3</c:f>
              <c:strCache>
                <c:ptCount val="1"/>
                <c:pt idx="0">
                  <c:v>OTHER</c:v>
                </c:pt>
              </c:strCache>
            </c:strRef>
          </c:tx>
          <c:spPr>
            <a:solidFill>
              <a:schemeClr val="bg2">
                <a:lumMod val="50000"/>
              </a:schemeClr>
            </a:solidFill>
            <a:ln>
              <a:noFill/>
            </a:ln>
            <a:effectLst/>
          </c:spPr>
          <c:invertIfNegative val="0"/>
          <c:cat>
            <c:strRef>
              <c:f>'State Aid to Subs'!$B$5:$B$19</c:f>
              <c:strCache>
                <c:ptCount val="15"/>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strCache>
            </c:strRef>
          </c:cat>
          <c:val>
            <c:numRef>
              <c:f>'State Aid to Subs'!$G$5:$G$19</c:f>
              <c:numCache>
                <c:formatCode>#,##0</c:formatCode>
                <c:ptCount val="15"/>
                <c:pt idx="0">
                  <c:v>3055491</c:v>
                </c:pt>
                <c:pt idx="1">
                  <c:v>3029972</c:v>
                </c:pt>
                <c:pt idx="2">
                  <c:v>3038519</c:v>
                </c:pt>
                <c:pt idx="3">
                  <c:v>3071863</c:v>
                </c:pt>
                <c:pt idx="4">
                  <c:v>3165628</c:v>
                </c:pt>
                <c:pt idx="5">
                  <c:v>3182028</c:v>
                </c:pt>
                <c:pt idx="6">
                  <c:v>3259557</c:v>
                </c:pt>
                <c:pt idx="7">
                  <c:v>3278822</c:v>
                </c:pt>
                <c:pt idx="8">
                  <c:v>3386795</c:v>
                </c:pt>
                <c:pt idx="9">
                  <c:v>3420408</c:v>
                </c:pt>
                <c:pt idx="10">
                  <c:v>3471108</c:v>
                </c:pt>
                <c:pt idx="11">
                  <c:v>3471108</c:v>
                </c:pt>
                <c:pt idx="12">
                  <c:v>3563327</c:v>
                </c:pt>
                <c:pt idx="13">
                  <c:v>7104678</c:v>
                </c:pt>
                <c:pt idx="14">
                  <c:v>11170997</c:v>
                </c:pt>
              </c:numCache>
            </c:numRef>
          </c:val>
          <c:extLst>
            <c:ext xmlns:c16="http://schemas.microsoft.com/office/drawing/2014/chart" uri="{C3380CC4-5D6E-409C-BE32-E72D297353CC}">
              <c16:uniqueId val="{00000004-6E01-4408-8143-BC8938B5B563}"/>
            </c:ext>
          </c:extLst>
        </c:ser>
        <c:dLbls>
          <c:showLegendKey val="0"/>
          <c:showVal val="0"/>
          <c:showCatName val="0"/>
          <c:showSerName val="0"/>
          <c:showPercent val="0"/>
          <c:showBubbleSize val="0"/>
        </c:dLbls>
        <c:gapWidth val="75"/>
        <c:overlap val="100"/>
        <c:axId val="2029888751"/>
        <c:axId val="121910383"/>
      </c:barChart>
      <c:catAx>
        <c:axId val="2029888751"/>
        <c:scaling>
          <c:orientation val="minMax"/>
        </c:scaling>
        <c:delete val="0"/>
        <c:axPos val="b"/>
        <c:numFmt formatCode="General" sourceLinked="1"/>
        <c:majorTickMark val="out"/>
        <c:minorTickMark val="none"/>
        <c:tickLblPos val="nextTo"/>
        <c:spPr>
          <a:noFill/>
          <a:ln w="9525" cap="flat" cmpd="sng" algn="ctr">
            <a:solidFill>
              <a:srgbClr val="A5A5A5"/>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121910383"/>
        <c:crosses val="autoZero"/>
        <c:auto val="1"/>
        <c:lblAlgn val="ctr"/>
        <c:lblOffset val="100"/>
        <c:noMultiLvlLbl val="0"/>
      </c:catAx>
      <c:valAx>
        <c:axId val="121910383"/>
        <c:scaling>
          <c:orientation val="minMax"/>
        </c:scaling>
        <c:delete val="0"/>
        <c:axPos val="l"/>
        <c:majorGridlines>
          <c:spPr>
            <a:ln w="9525" cap="flat" cmpd="sng" algn="ctr">
              <a:solidFill>
                <a:srgbClr val="A5A5A5"/>
              </a:solidFill>
              <a:round/>
            </a:ln>
            <a:effectLst/>
          </c:spPr>
        </c:majorGridlines>
        <c:numFmt formatCode="&quot;$&quot;#,##0" sourceLinked="0"/>
        <c:majorTickMark val="out"/>
        <c:minorTickMark val="in"/>
        <c:tickLblPos val="nextTo"/>
        <c:spPr>
          <a:noFill/>
          <a:ln>
            <a:solidFill>
              <a:srgbClr val="A5A5A5"/>
            </a:solidFill>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2029888751"/>
        <c:crosses val="autoZero"/>
        <c:crossBetween val="between"/>
        <c:dispUnits>
          <c:builtInUnit val="millions"/>
          <c:dispUnitsLbl>
            <c:layout>
              <c:manualLayout>
                <c:xMode val="edge"/>
                <c:yMode val="edge"/>
                <c:x val="4.7175639692129271E-3"/>
                <c:y val="0.47100960254416452"/>
              </c:manualLayout>
            </c:layout>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6263684620469823"/>
          <c:y val="0.94578714675228703"/>
          <c:w val="0.67472624213743859"/>
          <c:h val="3.317725454221134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95959"/>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a:t>TAX RELIEF TRUST FUND</a:t>
            </a:r>
          </a:p>
        </c:rich>
      </c:tx>
      <c:layout>
        <c:manualLayout>
          <c:xMode val="edge"/>
          <c:yMode val="edge"/>
          <c:x val="0.43073142786195207"/>
          <c:y val="1.2925628529135145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921783467839579E-2"/>
          <c:y val="6.9704788115077854E-2"/>
          <c:w val="0.93509068536009055"/>
          <c:h val="0.83016260206494241"/>
        </c:manualLayout>
      </c:layout>
      <c:barChart>
        <c:barDir val="col"/>
        <c:grouping val="stacked"/>
        <c:varyColors val="0"/>
        <c:ser>
          <c:idx val="3"/>
          <c:order val="0"/>
          <c:tx>
            <c:strRef>
              <c:f>'Tax Relief Trust Fund'!$E$3</c:f>
              <c:strCache>
                <c:ptCount val="1"/>
                <c:pt idx="0">
                  <c:v>RESIDENTIAL SCHOOL OPER. EXEMPTION</c:v>
                </c:pt>
              </c:strCache>
            </c:strRef>
          </c:tx>
          <c:spPr>
            <a:solidFill>
              <a:srgbClr val="4472C4">
                <a:lumMod val="75000"/>
              </a:srgbClr>
            </a:solidFill>
            <a:ln>
              <a:noFill/>
            </a:ln>
            <a:effectLst/>
          </c:spPr>
          <c:invertIfNegative val="0"/>
          <c:cat>
            <c:strRef>
              <c:f>'Tax Relief Trust Fund'!$B$25:$B$43</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'Tax Relief Trust Fund'!$E$25:$E$43</c:f>
              <c:numCache>
                <c:formatCode>#,##0_);\(#,##0\)</c:formatCode>
                <c:ptCount val="19"/>
                <c:pt idx="0">
                  <c:v>249069750</c:v>
                </c:pt>
                <c:pt idx="1">
                  <c:v>249069749.94999999</c:v>
                </c:pt>
                <c:pt idx="2">
                  <c:v>249069750</c:v>
                </c:pt>
                <c:pt idx="3">
                  <c:v>249069750</c:v>
                </c:pt>
                <c:pt idx="4">
                  <c:v>249069750</c:v>
                </c:pt>
                <c:pt idx="5">
                  <c:v>249069750</c:v>
                </c:pt>
                <c:pt idx="6">
                  <c:v>249069750</c:v>
                </c:pt>
                <c:pt idx="7">
                  <c:v>249069750</c:v>
                </c:pt>
                <c:pt idx="8">
                  <c:v>249069750</c:v>
                </c:pt>
                <c:pt idx="9">
                  <c:v>249069750</c:v>
                </c:pt>
                <c:pt idx="10">
                  <c:v>249069750</c:v>
                </c:pt>
                <c:pt idx="11">
                  <c:v>249069750</c:v>
                </c:pt>
                <c:pt idx="12">
                  <c:v>249069750</c:v>
                </c:pt>
                <c:pt idx="13">
                  <c:v>249069750</c:v>
                </c:pt>
                <c:pt idx="14">
                  <c:v>249069749.91</c:v>
                </c:pt>
                <c:pt idx="15">
                  <c:v>249069750</c:v>
                </c:pt>
                <c:pt idx="16">
                  <c:v>249069750</c:v>
                </c:pt>
                <c:pt idx="17">
                  <c:v>249069750</c:v>
                </c:pt>
                <c:pt idx="18">
                  <c:v>249069750</c:v>
                </c:pt>
              </c:numCache>
            </c:numRef>
          </c:val>
          <c:extLst>
            <c:ext xmlns:c16="http://schemas.microsoft.com/office/drawing/2014/chart" uri="{C3380CC4-5D6E-409C-BE32-E72D297353CC}">
              <c16:uniqueId val="{00000003-743C-413F-AC21-865826F7D8E6}"/>
            </c:ext>
          </c:extLst>
        </c:ser>
        <c:ser>
          <c:idx val="0"/>
          <c:order val="1"/>
          <c:tx>
            <c:strRef>
              <c:f>'Tax Relief Trust Fund'!$D$3</c:f>
              <c:strCache>
                <c:ptCount val="1"/>
                <c:pt idx="0">
                  <c:v>MERCHANT'S INVENTORY TAX</c:v>
                </c:pt>
              </c:strCache>
            </c:strRef>
          </c:tx>
          <c:spPr>
            <a:solidFill>
              <a:srgbClr val="44546A">
                <a:lumMod val="60000"/>
                <a:lumOff val="40000"/>
              </a:srgbClr>
            </a:solidFill>
            <a:ln>
              <a:noFill/>
            </a:ln>
            <a:effectLst/>
          </c:spPr>
          <c:invertIfNegative val="0"/>
          <c:cat>
            <c:strRef>
              <c:f>'Tax Relief Trust Fund'!$B$25:$B$43</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'Tax Relief Trust Fund'!$D$25:$D$43</c:f>
              <c:numCache>
                <c:formatCode>#,##0_);\(#,##0\)</c:formatCode>
                <c:ptCount val="19"/>
                <c:pt idx="0">
                  <c:v>40557257</c:v>
                </c:pt>
                <c:pt idx="1">
                  <c:v>40557257</c:v>
                </c:pt>
                <c:pt idx="2">
                  <c:v>40557257</c:v>
                </c:pt>
                <c:pt idx="3">
                  <c:v>40557257</c:v>
                </c:pt>
                <c:pt idx="4">
                  <c:v>40557257</c:v>
                </c:pt>
                <c:pt idx="5">
                  <c:v>40557257</c:v>
                </c:pt>
                <c:pt idx="6">
                  <c:v>40557257</c:v>
                </c:pt>
                <c:pt idx="7">
                  <c:v>40557257</c:v>
                </c:pt>
                <c:pt idx="8">
                  <c:v>40557257</c:v>
                </c:pt>
                <c:pt idx="9">
                  <c:v>40557257</c:v>
                </c:pt>
                <c:pt idx="10">
                  <c:v>40557257</c:v>
                </c:pt>
                <c:pt idx="11">
                  <c:v>40557257</c:v>
                </c:pt>
                <c:pt idx="12">
                  <c:v>40557257</c:v>
                </c:pt>
                <c:pt idx="13">
                  <c:v>40557257</c:v>
                </c:pt>
                <c:pt idx="14">
                  <c:v>40557257</c:v>
                </c:pt>
                <c:pt idx="15">
                  <c:v>40557257</c:v>
                </c:pt>
                <c:pt idx="16">
                  <c:v>40557257</c:v>
                </c:pt>
                <c:pt idx="17">
                  <c:v>40557257</c:v>
                </c:pt>
                <c:pt idx="18">
                  <c:v>40557257</c:v>
                </c:pt>
              </c:numCache>
            </c:numRef>
          </c:val>
          <c:extLst>
            <c:ext xmlns:c16="http://schemas.microsoft.com/office/drawing/2014/chart" uri="{C3380CC4-5D6E-409C-BE32-E72D297353CC}">
              <c16:uniqueId val="{00000000-743C-413F-AC21-865826F7D8E6}"/>
            </c:ext>
          </c:extLst>
        </c:ser>
        <c:ser>
          <c:idx val="1"/>
          <c:order val="2"/>
          <c:tx>
            <c:strRef>
              <c:f>'Tax Relief Trust Fund'!$C$3</c:f>
              <c:strCache>
                <c:ptCount val="1"/>
                <c:pt idx="0">
                  <c:v>HOMESTEAD EXEMPTION</c:v>
                </c:pt>
              </c:strCache>
            </c:strRef>
          </c:tx>
          <c:spPr>
            <a:solidFill>
              <a:srgbClr val="44546A">
                <a:lumMod val="40000"/>
                <a:lumOff val="60000"/>
              </a:srgbClr>
            </a:solidFill>
            <a:ln>
              <a:noFill/>
            </a:ln>
            <a:effectLst/>
          </c:spPr>
          <c:invertIfNegative val="0"/>
          <c:cat>
            <c:strRef>
              <c:f>'Tax Relief Trust Fund'!$B$25:$B$43</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'Tax Relief Trust Fund'!$C$25:$C$43</c:f>
              <c:numCache>
                <c:formatCode>#,##0_);\(#,##0\)</c:formatCode>
                <c:ptCount val="19"/>
                <c:pt idx="0">
                  <c:v>157864439</c:v>
                </c:pt>
                <c:pt idx="1">
                  <c:v>166047316.43000001</c:v>
                </c:pt>
                <c:pt idx="2">
                  <c:v>172965782.30000001</c:v>
                </c:pt>
                <c:pt idx="3">
                  <c:v>178362046.13</c:v>
                </c:pt>
                <c:pt idx="4">
                  <c:v>182335013.81</c:v>
                </c:pt>
                <c:pt idx="5">
                  <c:v>185232074.78</c:v>
                </c:pt>
                <c:pt idx="6">
                  <c:v>187856094.69</c:v>
                </c:pt>
                <c:pt idx="7">
                  <c:v>192129978.58999997</c:v>
                </c:pt>
                <c:pt idx="8">
                  <c:v>198188987.70999998</c:v>
                </c:pt>
                <c:pt idx="9">
                  <c:v>202854777.06</c:v>
                </c:pt>
                <c:pt idx="10">
                  <c:v>208204854.70999998</c:v>
                </c:pt>
                <c:pt idx="11">
                  <c:v>212239207.63</c:v>
                </c:pt>
                <c:pt idx="12">
                  <c:v>217033142.56999999</c:v>
                </c:pt>
                <c:pt idx="13">
                  <c:v>221586539</c:v>
                </c:pt>
                <c:pt idx="14">
                  <c:v>228848565.42000002</c:v>
                </c:pt>
                <c:pt idx="15">
                  <c:v>228810606.17999998</c:v>
                </c:pt>
                <c:pt idx="16">
                  <c:v>232701526</c:v>
                </c:pt>
                <c:pt idx="17">
                  <c:v>235842768</c:v>
                </c:pt>
                <c:pt idx="18">
                  <c:v>241752831</c:v>
                </c:pt>
              </c:numCache>
            </c:numRef>
          </c:val>
          <c:extLst>
            <c:ext xmlns:c16="http://schemas.microsoft.com/office/drawing/2014/chart" uri="{C3380CC4-5D6E-409C-BE32-E72D297353CC}">
              <c16:uniqueId val="{00000001-743C-413F-AC21-865826F7D8E6}"/>
            </c:ext>
          </c:extLst>
        </c:ser>
        <c:ser>
          <c:idx val="2"/>
          <c:order val="3"/>
          <c:tx>
            <c:strRef>
              <c:f>'Tax Relief Trust Fund'!$F$3</c:f>
              <c:strCache>
                <c:ptCount val="1"/>
                <c:pt idx="0">
                  <c:v>MANUF. DEPRECIATION</c:v>
                </c:pt>
              </c:strCache>
            </c:strRef>
          </c:tx>
          <c:spPr>
            <a:solidFill>
              <a:sysClr val="window" lastClr="FFFFFF">
                <a:lumMod val="75000"/>
              </a:sysClr>
            </a:solidFill>
            <a:ln>
              <a:noFill/>
            </a:ln>
            <a:effectLst/>
          </c:spPr>
          <c:invertIfNegative val="0"/>
          <c:cat>
            <c:strRef>
              <c:f>'Tax Relief Trust Fund'!$B$25:$B$43</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'Tax Relief Trust Fund'!$F$25:$F$43</c:f>
              <c:numCache>
                <c:formatCode>#,##0_);\(#,##0\)</c:formatCode>
                <c:ptCount val="19"/>
                <c:pt idx="0">
                  <c:v>52581627</c:v>
                </c:pt>
                <c:pt idx="1">
                  <c:v>54562649.359999999</c:v>
                </c:pt>
                <c:pt idx="2">
                  <c:v>57582305</c:v>
                </c:pt>
                <c:pt idx="3">
                  <c:v>57996007</c:v>
                </c:pt>
                <c:pt idx="4">
                  <c:v>56982805.560000002</c:v>
                </c:pt>
                <c:pt idx="5">
                  <c:v>59805614.619999997</c:v>
                </c:pt>
                <c:pt idx="6">
                  <c:v>59126944.630000003</c:v>
                </c:pt>
                <c:pt idx="7">
                  <c:v>61028933.100000001</c:v>
                </c:pt>
                <c:pt idx="8">
                  <c:v>64593259</c:v>
                </c:pt>
                <c:pt idx="9">
                  <c:v>67843625.760000005</c:v>
                </c:pt>
                <c:pt idx="10">
                  <c:v>70482653</c:v>
                </c:pt>
                <c:pt idx="11">
                  <c:v>73406912</c:v>
                </c:pt>
                <c:pt idx="12">
                  <c:v>75373251.700000003</c:v>
                </c:pt>
                <c:pt idx="13">
                  <c:v>83927859.219999999</c:v>
                </c:pt>
                <c:pt idx="14">
                  <c:v>82342989.960000008</c:v>
                </c:pt>
                <c:pt idx="15">
                  <c:v>86281707.780000001</c:v>
                </c:pt>
                <c:pt idx="16">
                  <c:v>89085272</c:v>
                </c:pt>
                <c:pt idx="17">
                  <c:v>93101759</c:v>
                </c:pt>
                <c:pt idx="18">
                  <c:v>96257259</c:v>
                </c:pt>
              </c:numCache>
            </c:numRef>
          </c:val>
          <c:extLst>
            <c:ext xmlns:c16="http://schemas.microsoft.com/office/drawing/2014/chart" uri="{C3380CC4-5D6E-409C-BE32-E72D297353CC}">
              <c16:uniqueId val="{00000002-743C-413F-AC21-865826F7D8E6}"/>
            </c:ext>
          </c:extLst>
        </c:ser>
        <c:ser>
          <c:idx val="4"/>
          <c:order val="4"/>
          <c:tx>
            <c:strRef>
              <c:f>'Tax Relief Trust Fund'!$G$3</c:f>
              <c:strCache>
                <c:ptCount val="1"/>
                <c:pt idx="0">
                  <c:v>MANUF. VALUE EXEMPTION</c:v>
                </c:pt>
              </c:strCache>
            </c:strRef>
          </c:tx>
          <c:spPr>
            <a:solidFill>
              <a:sysClr val="window" lastClr="FFFFFF">
                <a:lumMod val="65000"/>
              </a:sysClr>
            </a:solidFill>
            <a:ln>
              <a:noFill/>
            </a:ln>
            <a:effectLst/>
          </c:spPr>
          <c:invertIfNegative val="0"/>
          <c:cat>
            <c:strRef>
              <c:f>'Tax Relief Trust Fund'!$B$25:$B$43</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'Tax Relief Trust Fund'!$G$25:$G$43</c:f>
              <c:numCache>
                <c:formatCode>#,##0_);\(#,##0\)</c:formatCode>
                <c:ptCount val="19"/>
                <c:pt idx="13">
                  <c:v>6476615.0599999996</c:v>
                </c:pt>
                <c:pt idx="14">
                  <c:v>12968847.709999999</c:v>
                </c:pt>
                <c:pt idx="15">
                  <c:v>21324578.569999997</c:v>
                </c:pt>
                <c:pt idx="16">
                  <c:v>51815376</c:v>
                </c:pt>
                <c:pt idx="17">
                  <c:v>132595071</c:v>
                </c:pt>
                <c:pt idx="18">
                  <c:v>168305635</c:v>
                </c:pt>
              </c:numCache>
            </c:numRef>
          </c:val>
          <c:extLst>
            <c:ext xmlns:c16="http://schemas.microsoft.com/office/drawing/2014/chart" uri="{C3380CC4-5D6E-409C-BE32-E72D297353CC}">
              <c16:uniqueId val="{00000004-F4EB-42E2-B08A-6DB2FDE72F3B}"/>
            </c:ext>
          </c:extLst>
        </c:ser>
        <c:dLbls>
          <c:showLegendKey val="0"/>
          <c:showVal val="0"/>
          <c:showCatName val="0"/>
          <c:showSerName val="0"/>
          <c:showPercent val="0"/>
          <c:showBubbleSize val="0"/>
        </c:dLbls>
        <c:gapWidth val="75"/>
        <c:overlap val="100"/>
        <c:axId val="2029888751"/>
        <c:axId val="121910383"/>
      </c:barChart>
      <c:catAx>
        <c:axId val="2029888751"/>
        <c:scaling>
          <c:orientation val="minMax"/>
        </c:scaling>
        <c:delete val="0"/>
        <c:axPos val="b"/>
        <c:numFmt formatCode="General" sourceLinked="1"/>
        <c:majorTickMark val="out"/>
        <c:minorTickMark val="none"/>
        <c:tickLblPos val="nextTo"/>
        <c:spPr>
          <a:noFill/>
          <a:ln w="9525" cap="flat" cmpd="sng" algn="ctr">
            <a:solidFill>
              <a:srgbClr val="A5A5A5"/>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121910383"/>
        <c:crosses val="autoZero"/>
        <c:auto val="1"/>
        <c:lblAlgn val="ctr"/>
        <c:lblOffset val="100"/>
        <c:noMultiLvlLbl val="0"/>
      </c:catAx>
      <c:valAx>
        <c:axId val="121910383"/>
        <c:scaling>
          <c:orientation val="minMax"/>
        </c:scaling>
        <c:delete val="0"/>
        <c:axPos val="l"/>
        <c:majorGridlines>
          <c:spPr>
            <a:ln w="9525" cap="flat" cmpd="sng" algn="ctr">
              <a:solidFill>
                <a:srgbClr val="A5A5A5"/>
              </a:solidFill>
              <a:round/>
            </a:ln>
            <a:effectLst/>
          </c:spPr>
        </c:majorGridlines>
        <c:numFmt formatCode="&quot;$&quot;#,##0" sourceLinked="0"/>
        <c:majorTickMark val="out"/>
        <c:minorTickMark val="in"/>
        <c:tickLblPos val="nextTo"/>
        <c:spPr>
          <a:noFill/>
          <a:ln>
            <a:solidFill>
              <a:srgbClr val="A5A5A5"/>
            </a:solidFill>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2029888751"/>
        <c:crosses val="autoZero"/>
        <c:crossBetween val="between"/>
        <c:dispUnits>
          <c:builtInUnit val="millions"/>
          <c:dispUnitsLbl>
            <c:layout>
              <c:manualLayout>
                <c:xMode val="edge"/>
                <c:yMode val="edge"/>
                <c:x val="7.5612757035649104E-3"/>
                <c:y val="0.45890995864208334"/>
              </c:manualLayout>
            </c:layout>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(Millions)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053115416222378"/>
          <c:y val="0.94538439870009805"/>
          <c:w val="0.71893760995500144"/>
          <c:h val="3.6466135446780144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95959"/>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a:t>OPEN</a:t>
            </a:r>
            <a:r>
              <a:rPr lang="en-US" baseline="0"/>
              <a:t> ENDED APPROPRIATIONS</a:t>
            </a:r>
            <a:endParaRPr lang="en-US"/>
          </a:p>
        </c:rich>
      </c:tx>
      <c:layout>
        <c:manualLayout>
          <c:xMode val="edge"/>
          <c:yMode val="edge"/>
          <c:x val="0.38550946041293355"/>
          <c:y val="1.292563308249632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40386313814642E-2"/>
          <c:y val="6.9704788115077854E-2"/>
          <c:w val="0.92508296646380095"/>
          <c:h val="0.84226109136563709"/>
        </c:manualLayout>
      </c:layout>
      <c:barChart>
        <c:barDir val="col"/>
        <c:grouping val="stacked"/>
        <c:varyColors val="0"/>
        <c:ser>
          <c:idx val="3"/>
          <c:order val="0"/>
          <c:tx>
            <c:strRef>
              <c:f>'Open Ended Appropriations'!$C$3</c:f>
              <c:strCache>
                <c:ptCount val="1"/>
                <c:pt idx="0">
                  <c:v>AID TO SUBS</c:v>
                </c:pt>
              </c:strCache>
            </c:strRef>
          </c:tx>
          <c:spPr>
            <a:solidFill>
              <a:srgbClr val="44546A"/>
            </a:solidFill>
            <a:ln>
              <a:noFill/>
            </a:ln>
            <a:effectLst/>
          </c:spPr>
          <c:invertIfNegative val="0"/>
          <c:cat>
            <c:strRef>
              <c:extLst>
                <c:ext xmlns:c15="http://schemas.microsoft.com/office/drawing/2012/chart" uri="{02D57815-91ED-43cb-92C2-25804820EDAC}">
                  <c15:fullRef>
                    <c15:sqref>'Open Ended Appropriations'!$B$4:$B$36</c15:sqref>
                  </c15:fullRef>
                </c:ext>
              </c:extLst>
              <c:f>'Open Ended Appropriations'!$B$25:$B$36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c:ext xmlns:c15="http://schemas.microsoft.com/office/drawing/2012/chart" uri="{02D57815-91ED-43cb-92C2-25804820EDAC}">
                  <c15:fullRef>
                    <c15:sqref>'Open Ended Appropriations'!$C$4:$C$36</c15:sqref>
                  </c15:fullRef>
                </c:ext>
              </c:extLst>
              <c:f>'Open Ended Appropriations'!$C$25:$C$36</c:f>
              <c:numCache>
                <c:formatCode>_(* #,##0_);_(* \(#,##0\);_(* "-"??_);_(@_)</c:formatCode>
                <c:ptCount val="12"/>
                <c:pt idx="0">
                  <c:v>5769312</c:v>
                </c:pt>
                <c:pt idx="1">
                  <c:v>2386081</c:v>
                </c:pt>
                <c:pt idx="2">
                  <c:v>241384</c:v>
                </c:pt>
                <c:pt idx="3">
                  <c:v>1456225</c:v>
                </c:pt>
                <c:pt idx="4">
                  <c:v>1981994</c:v>
                </c:pt>
                <c:pt idx="5">
                  <c:v>2620749</c:v>
                </c:pt>
                <c:pt idx="9">
                  <c:v>1028000</c:v>
                </c:pt>
                <c:pt idx="10">
                  <c:v>3894463</c:v>
                </c:pt>
                <c:pt idx="11">
                  <c:v>6023538</c:v>
                </c:pt>
              </c:numCache>
            </c:numRef>
          </c:val>
          <c:extLst>
            <c:ext xmlns:c16="http://schemas.microsoft.com/office/drawing/2014/chart" uri="{C3380CC4-5D6E-409C-BE32-E72D297353CC}">
              <c16:uniqueId val="{00000003-743C-413F-AC21-865826F7D8E6}"/>
            </c:ext>
          </c:extLst>
        </c:ser>
        <c:ser>
          <c:idx val="0"/>
          <c:order val="1"/>
          <c:tx>
            <c:strRef>
              <c:f>'Open Ended Appropriations'!$D$3</c:f>
              <c:strCache>
                <c:ptCount val="1"/>
                <c:pt idx="0">
                  <c:v>EMERGENCY RESPONSE</c:v>
                </c:pt>
              </c:strCache>
            </c:strRef>
          </c:tx>
          <c:spPr>
            <a:solidFill>
              <a:srgbClr val="44546A">
                <a:lumMod val="60000"/>
                <a:lumOff val="40000"/>
              </a:srgbClr>
            </a:solidFill>
            <a:ln>
              <a:noFill/>
            </a:ln>
            <a:effectLst/>
          </c:spPr>
          <c:invertIfNegative val="0"/>
          <c:cat>
            <c:strRef>
              <c:extLst>
                <c:ext xmlns:c15="http://schemas.microsoft.com/office/drawing/2012/chart" uri="{02D57815-91ED-43cb-92C2-25804820EDAC}">
                  <c15:fullRef>
                    <c15:sqref>'Open Ended Appropriations'!$B$4:$B$36</c15:sqref>
                  </c15:fullRef>
                </c:ext>
              </c:extLst>
              <c:f>'Open Ended Appropriations'!$B$25:$B$36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c:ext xmlns:c15="http://schemas.microsoft.com/office/drawing/2012/chart" uri="{02D57815-91ED-43cb-92C2-25804820EDAC}">
                  <c15:fullRef>
                    <c15:sqref>'Open Ended Appropriations'!$D$4:$D$36</c15:sqref>
                  </c15:fullRef>
                </c:ext>
              </c:extLst>
              <c:f>'Open Ended Appropriations'!$D$25:$D$36</c:f>
              <c:numCache>
                <c:formatCode>_(* #,##0_);_(* \(#,##0\);_(* "-"??_);_(@_)</c:formatCode>
                <c:ptCount val="12"/>
                <c:pt idx="2">
                  <c:v>535625</c:v>
                </c:pt>
                <c:pt idx="3">
                  <c:v>38465</c:v>
                </c:pt>
                <c:pt idx="4">
                  <c:v>500000</c:v>
                </c:pt>
                <c:pt idx="5">
                  <c:v>1000000</c:v>
                </c:pt>
                <c:pt idx="6">
                  <c:v>1738822</c:v>
                </c:pt>
                <c:pt idx="7">
                  <c:v>500000</c:v>
                </c:pt>
                <c:pt idx="8">
                  <c:v>906621</c:v>
                </c:pt>
                <c:pt idx="9">
                  <c:v>424230.67000000004</c:v>
                </c:pt>
                <c:pt idx="10">
                  <c:v>1267812</c:v>
                </c:pt>
                <c:pt idx="11">
                  <c:v>589902</c:v>
                </c:pt>
              </c:numCache>
            </c:numRef>
          </c:val>
          <c:extLst>
            <c:ext xmlns:c16="http://schemas.microsoft.com/office/drawing/2014/chart" uri="{C3380CC4-5D6E-409C-BE32-E72D297353CC}">
              <c16:uniqueId val="{00000000-743C-413F-AC21-865826F7D8E6}"/>
            </c:ext>
          </c:extLst>
        </c:ser>
        <c:ser>
          <c:idx val="2"/>
          <c:order val="2"/>
          <c:tx>
            <c:strRef>
              <c:f>'Open Ended Appropriations'!$E$3</c:f>
              <c:strCache>
                <c:ptCount val="1"/>
                <c:pt idx="0">
                  <c:v>AGENCY DEFICIT</c:v>
                </c:pt>
              </c:strCache>
            </c:strRef>
          </c:tx>
          <c:spPr>
            <a:solidFill>
              <a:srgbClr val="A5A5A5">
                <a:lumMod val="60000"/>
                <a:lumOff val="40000"/>
              </a:srgbClr>
            </a:solidFill>
            <a:ln>
              <a:noFill/>
            </a:ln>
            <a:effectLst/>
          </c:spPr>
          <c:invertIfNegative val="0"/>
          <c:cat>
            <c:strRef>
              <c:extLst>
                <c:ext xmlns:c15="http://schemas.microsoft.com/office/drawing/2012/chart" uri="{02D57815-91ED-43cb-92C2-25804820EDAC}">
                  <c15:fullRef>
                    <c15:sqref>'Open Ended Appropriations'!$B$4:$B$36</c15:sqref>
                  </c15:fullRef>
                </c:ext>
              </c:extLst>
              <c:f>'Open Ended Appropriations'!$B$25:$B$36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c:ext xmlns:c15="http://schemas.microsoft.com/office/drawing/2012/chart" uri="{02D57815-91ED-43cb-92C2-25804820EDAC}">
                  <c15:fullRef>
                    <c15:sqref>'Open Ended Appropriations'!$E$4:$E$36</c15:sqref>
                  </c15:fullRef>
                </c:ext>
              </c:extLst>
              <c:f>'Open Ended Appropriations'!$E$25:$E$36</c:f>
              <c:numCache>
                <c:formatCode>_(* #,##0_);_(* \(#,##0\);_(* "-"??_);_(@_)</c:formatCode>
                <c:ptCount val="12"/>
              </c:numCache>
            </c:numRef>
          </c:val>
          <c:extLst>
            <c:ext xmlns:c16="http://schemas.microsoft.com/office/drawing/2014/chart" uri="{C3380CC4-5D6E-409C-BE32-E72D297353CC}">
              <c16:uniqueId val="{00000002-743C-413F-AC21-865826F7D8E6}"/>
            </c:ext>
          </c:extLst>
        </c:ser>
        <c:ser>
          <c:idx val="1"/>
          <c:order val="3"/>
          <c:tx>
            <c:strRef>
              <c:f>'Open Ended Appropriations'!$F$3</c:f>
              <c:strCache>
                <c:ptCount val="1"/>
                <c:pt idx="0">
                  <c:v>OTHER</c:v>
                </c:pt>
              </c:strCache>
            </c:strRef>
          </c:tx>
          <c:spPr>
            <a:solidFill>
              <a:srgbClr val="A5A5A5"/>
            </a:solidFill>
            <a:ln>
              <a:noFill/>
            </a:ln>
            <a:effectLst/>
          </c:spPr>
          <c:invertIfNegative val="0"/>
          <c:cat>
            <c:strRef>
              <c:extLst>
                <c:ext xmlns:c15="http://schemas.microsoft.com/office/drawing/2012/chart" uri="{02D57815-91ED-43cb-92C2-25804820EDAC}">
                  <c15:fullRef>
                    <c15:sqref>'Open Ended Appropriations'!$B$4:$B$36</c15:sqref>
                  </c15:fullRef>
                </c:ext>
              </c:extLst>
              <c:f>'Open Ended Appropriations'!$B$25:$B$36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c:ext xmlns:c15="http://schemas.microsoft.com/office/drawing/2012/chart" uri="{02D57815-91ED-43cb-92C2-25804820EDAC}">
                  <c15:fullRef>
                    <c15:sqref>'Open Ended Appropriations'!$F$4:$F$36</c15:sqref>
                  </c15:fullRef>
                </c:ext>
              </c:extLst>
              <c:f>'Open Ended Appropriations'!$F$25:$F$36</c:f>
              <c:numCache>
                <c:formatCode>_(* #,##0_);_(* \(#,##0\);_(* "-"??_);_(@_)</c:formatCode>
                <c:ptCount val="12"/>
                <c:pt idx="0">
                  <c:v>42520</c:v>
                </c:pt>
                <c:pt idx="1">
                  <c:v>50991</c:v>
                </c:pt>
                <c:pt idx="2">
                  <c:v>52191</c:v>
                </c:pt>
                <c:pt idx="3">
                  <c:v>70138</c:v>
                </c:pt>
                <c:pt idx="4">
                  <c:v>52636</c:v>
                </c:pt>
                <c:pt idx="5">
                  <c:v>44276</c:v>
                </c:pt>
                <c:pt idx="6">
                  <c:v>45610</c:v>
                </c:pt>
                <c:pt idx="7">
                  <c:v>7644142</c:v>
                </c:pt>
                <c:pt idx="8">
                  <c:v>32766</c:v>
                </c:pt>
                <c:pt idx="9">
                  <c:v>29468.65</c:v>
                </c:pt>
                <c:pt idx="10">
                  <c:v>31803</c:v>
                </c:pt>
                <c:pt idx="11">
                  <c:v>24933</c:v>
                </c:pt>
              </c:numCache>
            </c:numRef>
          </c:val>
          <c:extLst>
            <c:ext xmlns:c16="http://schemas.microsoft.com/office/drawing/2014/chart" uri="{C3380CC4-5D6E-409C-BE32-E72D297353CC}">
              <c16:uniqueId val="{0000000C-4721-4177-A52E-DCDA93EADA9E}"/>
            </c:ext>
          </c:extLst>
        </c:ser>
        <c:dLbls>
          <c:showLegendKey val="0"/>
          <c:showVal val="0"/>
          <c:showCatName val="0"/>
          <c:showSerName val="0"/>
          <c:showPercent val="0"/>
          <c:showBubbleSize val="0"/>
        </c:dLbls>
        <c:gapWidth val="75"/>
        <c:overlap val="100"/>
        <c:axId val="2029888751"/>
        <c:axId val="121910383"/>
      </c:barChart>
      <c:catAx>
        <c:axId val="2029888751"/>
        <c:scaling>
          <c:orientation val="minMax"/>
        </c:scaling>
        <c:delete val="0"/>
        <c:axPos val="b"/>
        <c:numFmt formatCode="General" sourceLinked="1"/>
        <c:majorTickMark val="out"/>
        <c:minorTickMark val="none"/>
        <c:tickLblPos val="nextTo"/>
        <c:spPr>
          <a:noFill/>
          <a:ln w="9525" cap="flat" cmpd="sng" algn="ctr">
            <a:solidFill>
              <a:srgbClr val="A5A5A5"/>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121910383"/>
        <c:crosses val="autoZero"/>
        <c:auto val="1"/>
        <c:lblAlgn val="ctr"/>
        <c:lblOffset val="100"/>
        <c:noMultiLvlLbl val="0"/>
      </c:catAx>
      <c:valAx>
        <c:axId val="121910383"/>
        <c:scaling>
          <c:orientation val="minMax"/>
        </c:scaling>
        <c:delete val="0"/>
        <c:axPos val="l"/>
        <c:majorGridlines>
          <c:spPr>
            <a:ln w="9525" cap="flat" cmpd="sng" algn="ctr">
              <a:solidFill>
                <a:srgbClr val="A5A5A5"/>
              </a:solidFill>
              <a:round/>
            </a:ln>
            <a:effectLst/>
          </c:spPr>
        </c:majorGridlines>
        <c:numFmt formatCode="&quot;$&quot;#,##0" sourceLinked="0"/>
        <c:majorTickMark val="out"/>
        <c:minorTickMark val="in"/>
        <c:tickLblPos val="nextTo"/>
        <c:spPr>
          <a:noFill/>
          <a:ln>
            <a:solidFill>
              <a:srgbClr val="A5A5A5"/>
            </a:solidFill>
          </a:ln>
          <a:effectLst/>
        </c:spPr>
        <c:txPr>
          <a:bodyPr rot="-6000000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crossAx val="202988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595959"/>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78C13B-B09B-47E2-A219-4D9A410F7BC2}">
  <sheetPr>
    <tabColor rgb="FFFFFF00"/>
  </sheetPr>
  <sheetViews>
    <sheetView tabSelected="1" zoomScale="102"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5F71D71-7B56-4956-863A-F5B83ACBBBC2}">
  <sheetPr>
    <tabColor rgb="FFFFFF00"/>
  </sheetPr>
  <sheetViews>
    <sheetView workbookViewId="0"/>
  </sheetViews>
  <pageMargins left="0.25" right="0.25"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FA8004F-C220-4371-BDB8-D204A23876BE}">
  <sheetPr>
    <tabColor rgb="FFFFFF00"/>
  </sheetPr>
  <sheetViews>
    <sheetView workbookViewId="0"/>
  </sheetViews>
  <pageMargins left="0.25" right="0.25"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1B65E3-B6C7-46C9-A7E5-CE8450E5EC4E}">
  <sheetPr>
    <tabColor rgb="FFFFFF00"/>
  </sheetPr>
  <sheetViews>
    <sheetView workbookViewId="0"/>
  </sheetViews>
  <pageMargins left="0.25" right="0.25"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44C34A7-030A-499B-93D7-B13538022B14}">
  <sheetPr>
    <tabColor rgb="FFFFFF00"/>
  </sheetPr>
  <sheetViews>
    <sheetView workbookViewId="0"/>
  </sheetViews>
  <pageMargins left="0.7" right="0.7" top="0.75" bottom="0.75" header="0.3" footer="0.3"/>
  <pageSetup paperSize="5"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14250147" cy="7853456"/>
    <xdr:graphicFrame macro="">
      <xdr:nvGraphicFramePr>
        <xdr:cNvPr id="2" name="Chart 1">
          <a:extLst>
            <a:ext uri="{FF2B5EF4-FFF2-40B4-BE49-F238E27FC236}">
              <a16:creationId xmlns:a16="http://schemas.microsoft.com/office/drawing/2014/main" id="{46756B85-9AC0-0832-9019-40EBA4D4A1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0.97033</cdr:y>
    </cdr:from>
    <cdr:to>
      <cdr:x>0.30053</cdr:x>
      <cdr:y>0.99983</cdr:y>
    </cdr:to>
    <cdr:sp macro="" textlink="">
      <cdr:nvSpPr>
        <cdr:cNvPr id="2" name="TextBox 1">
          <a:extLst xmlns:a="http://schemas.openxmlformats.org/drawingml/2006/main">
            <a:ext uri="{FF2B5EF4-FFF2-40B4-BE49-F238E27FC236}">
              <a16:creationId xmlns:a16="http://schemas.microsoft.com/office/drawing/2014/main" id="{2F838312-3C87-D4FE-D028-3B3CF20AAC85}"/>
            </a:ext>
          </a:extLst>
        </cdr:cNvPr>
        <cdr:cNvSpPr txBox="1"/>
      </cdr:nvSpPr>
      <cdr:spPr>
        <a:xfrm xmlns:a="http://schemas.openxmlformats.org/drawingml/2006/main">
          <a:off x="0" y="7625007"/>
          <a:ext cx="3253412" cy="23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Source:</a:t>
          </a:r>
          <a:r>
            <a:rPr lang="en-US" sz="900" baseline="0">
              <a:solidFill>
                <a:schemeClr val="tx1">
                  <a:lumMod val="65000"/>
                  <a:lumOff val="35000"/>
                </a:schemeClr>
              </a:solidFill>
            </a:rPr>
            <a:t> SC Revenue and Fiscal Affairs Office, November 2023</a:t>
          </a:r>
          <a:endParaRPr lang="en-US" sz="900">
            <a:solidFill>
              <a:schemeClr val="tx1">
                <a:lumMod val="65000"/>
                <a:lumOff val="35000"/>
              </a:schemeClr>
            </a:solidFill>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849100" cy="7848600"/>
    <xdr:graphicFrame macro="">
      <xdr:nvGraphicFramePr>
        <xdr:cNvPr id="2" name="Chart 1">
          <a:extLst>
            <a:ext uri="{FF2B5EF4-FFF2-40B4-BE49-F238E27FC236}">
              <a16:creationId xmlns:a16="http://schemas.microsoft.com/office/drawing/2014/main" id="{552D397B-B1B6-2A3E-A3E2-E345DF3D4E8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0.00187</cdr:x>
      <cdr:y>0.96619</cdr:y>
    </cdr:from>
    <cdr:to>
      <cdr:x>0.27625</cdr:x>
      <cdr:y>0.99568</cdr:y>
    </cdr:to>
    <cdr:sp macro="" textlink="">
      <cdr:nvSpPr>
        <cdr:cNvPr id="2" name="TextBox 1">
          <a:extLst xmlns:a="http://schemas.openxmlformats.org/drawingml/2006/main">
            <a:ext uri="{FF2B5EF4-FFF2-40B4-BE49-F238E27FC236}">
              <a16:creationId xmlns:a16="http://schemas.microsoft.com/office/drawing/2014/main" id="{1A2CC932-F607-E56D-29FB-DB7380DBA920}"/>
            </a:ext>
          </a:extLst>
        </cdr:cNvPr>
        <cdr:cNvSpPr txBox="1"/>
      </cdr:nvSpPr>
      <cdr:spPr>
        <a:xfrm xmlns:a="http://schemas.openxmlformats.org/drawingml/2006/main">
          <a:off x="22225" y="7594600"/>
          <a:ext cx="3253396" cy="231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Source:</a:t>
          </a:r>
          <a:r>
            <a:rPr lang="en-US" sz="900" baseline="0">
              <a:solidFill>
                <a:schemeClr val="tx1">
                  <a:lumMod val="65000"/>
                  <a:lumOff val="35000"/>
                </a:schemeClr>
              </a:solidFill>
            </a:rPr>
            <a:t> SC Revenue and Fiscal Affairs Office, November 2023</a:t>
          </a:r>
          <a:endParaRPr lang="en-US" sz="900">
            <a:solidFill>
              <a:schemeClr val="tx1">
                <a:lumMod val="65000"/>
                <a:lumOff val="35000"/>
              </a:schemeClr>
            </a:solidFill>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5278100" cy="7848600"/>
    <xdr:graphicFrame macro="">
      <xdr:nvGraphicFramePr>
        <xdr:cNvPr id="2" name="Chart 1">
          <a:extLst>
            <a:ext uri="{FF2B5EF4-FFF2-40B4-BE49-F238E27FC236}">
              <a16:creationId xmlns:a16="http://schemas.microsoft.com/office/drawing/2014/main" id="{53047A6A-78EC-6ADB-7E6D-51CB1826EB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0.10662</cdr:x>
      <cdr:y>0.94373</cdr:y>
    </cdr:from>
    <cdr:to>
      <cdr:x>0.97725</cdr:x>
      <cdr:y>0.98828</cdr:y>
    </cdr:to>
    <cdr:sp macro="" textlink="">
      <cdr:nvSpPr>
        <cdr:cNvPr id="2" name="TextBox 1">
          <a:extLst xmlns:a="http://schemas.openxmlformats.org/drawingml/2006/main">
            <a:ext uri="{FF2B5EF4-FFF2-40B4-BE49-F238E27FC236}">
              <a16:creationId xmlns:a16="http://schemas.microsoft.com/office/drawing/2014/main" id="{7C80486C-BDCC-1D7F-D319-5C4F42348151}"/>
            </a:ext>
          </a:extLst>
        </cdr:cNvPr>
        <cdr:cNvSpPr txBox="1"/>
      </cdr:nvSpPr>
      <cdr:spPr>
        <a:xfrm xmlns:a="http://schemas.openxmlformats.org/drawingml/2006/main">
          <a:off x="1629725" y="7413305"/>
          <a:ext cx="13307426" cy="34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0.97196</cdr:y>
    </cdr:from>
    <cdr:to>
      <cdr:x>0.19994</cdr:x>
      <cdr:y>0.99857</cdr:y>
    </cdr:to>
    <cdr:sp macro="" textlink="">
      <cdr:nvSpPr>
        <cdr:cNvPr id="3" name="TextBox 2">
          <a:extLst xmlns:a="http://schemas.openxmlformats.org/drawingml/2006/main">
            <a:ext uri="{FF2B5EF4-FFF2-40B4-BE49-F238E27FC236}">
              <a16:creationId xmlns:a16="http://schemas.microsoft.com/office/drawing/2014/main" id="{4B8CE1CC-BC8A-75F0-6A28-C487A665D126}"/>
            </a:ext>
          </a:extLst>
        </cdr:cNvPr>
        <cdr:cNvSpPr txBox="1"/>
      </cdr:nvSpPr>
      <cdr:spPr>
        <a:xfrm xmlns:a="http://schemas.openxmlformats.org/drawingml/2006/main">
          <a:off x="0" y="7635024"/>
          <a:ext cx="3056066" cy="209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solidFill>
                <a:schemeClr val="tx1">
                  <a:lumMod val="65000"/>
                  <a:lumOff val="35000"/>
                </a:schemeClr>
              </a:solidFill>
            </a:rPr>
            <a:t>Source:</a:t>
          </a:r>
          <a:r>
            <a:rPr lang="en-US" sz="900" baseline="0">
              <a:solidFill>
                <a:schemeClr val="tx1">
                  <a:lumMod val="65000"/>
                  <a:lumOff val="35000"/>
                </a:schemeClr>
              </a:solidFill>
            </a:rPr>
            <a:t> SC Revenue and Fiscal Affairs Office November 2023</a:t>
          </a:r>
          <a:endParaRPr lang="en-US" sz="900">
            <a:solidFill>
              <a:schemeClr val="tx1">
                <a:lumMod val="65000"/>
                <a:lumOff val="3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5278100" cy="7848600"/>
    <xdr:graphicFrame macro="">
      <xdr:nvGraphicFramePr>
        <xdr:cNvPr id="2" name="Chart 1">
          <a:extLst>
            <a:ext uri="{FF2B5EF4-FFF2-40B4-BE49-F238E27FC236}">
              <a16:creationId xmlns:a16="http://schemas.microsoft.com/office/drawing/2014/main" id="{C830349F-0124-EBF6-3513-AB222D016A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0.96795</cdr:y>
    </cdr:from>
    <cdr:to>
      <cdr:x>0.25777</cdr:x>
      <cdr:y>0.99457</cdr:y>
    </cdr:to>
    <cdr:sp macro="" textlink="">
      <cdr:nvSpPr>
        <cdr:cNvPr id="2" name="TextBox 1">
          <a:extLst xmlns:a="http://schemas.openxmlformats.org/drawingml/2006/main">
            <a:ext uri="{FF2B5EF4-FFF2-40B4-BE49-F238E27FC236}">
              <a16:creationId xmlns:a16="http://schemas.microsoft.com/office/drawing/2014/main" id="{A8CEA6BD-1B35-E164-8BA5-D2CBF407DDD5}"/>
            </a:ext>
          </a:extLst>
        </cdr:cNvPr>
        <cdr:cNvSpPr txBox="1"/>
      </cdr:nvSpPr>
      <cdr:spPr>
        <a:xfrm xmlns:a="http://schemas.openxmlformats.org/drawingml/2006/main">
          <a:off x="0" y="7603565"/>
          <a:ext cx="3939956" cy="2090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Source:</a:t>
          </a:r>
          <a:r>
            <a:rPr lang="en-US" sz="900" baseline="0">
              <a:solidFill>
                <a:schemeClr val="tx1">
                  <a:lumMod val="65000"/>
                  <a:lumOff val="35000"/>
                </a:schemeClr>
              </a:solidFill>
            </a:rPr>
            <a:t> SC Revenue and Fiscal Affairs Office November 2023</a:t>
          </a:r>
          <a:endParaRPr lang="en-US" sz="900">
            <a:solidFill>
              <a:schemeClr val="tx1">
                <a:lumMod val="65000"/>
                <a:lumOff val="35000"/>
              </a:schemeClr>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4249400" cy="7848600"/>
    <xdr:graphicFrame macro="">
      <xdr:nvGraphicFramePr>
        <xdr:cNvPr id="2" name="Chart 1">
          <a:extLst>
            <a:ext uri="{FF2B5EF4-FFF2-40B4-BE49-F238E27FC236}">
              <a16:creationId xmlns:a16="http://schemas.microsoft.com/office/drawing/2014/main" id="{98DEA364-06ED-930D-0EFD-D9F913FFBC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408745-06B2-45EF-B254-C12CEFDDABEE}" name="Table1" displayName="Table1" ref="B3:I78" totalsRowShown="0" headerRowDxfId="52" dataDxfId="50" headerRowBorderDxfId="51" tableBorderDxfId="49" dataCellStyle="Comma">
  <autoFilter ref="B3:I78" xr:uid="{A4408745-06B2-45EF-B254-C12CEFDDABE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12E7D89-BBD8-49AD-A695-10696F311E86}" name="FISCAL YEAR" dataDxfId="48"/>
    <tableColumn id="2" xr3:uid="{85EAF94A-E0B8-465A-BC1D-D77DDA1AF00E}" name="Recurring General Funds1" dataDxfId="47" dataCellStyle="Comma"/>
    <tableColumn id="3" xr3:uid="{637CDB93-E7EB-4241-8D93-0AE772786110}" name="Nonrecurring General Funds2" dataDxfId="46" dataCellStyle="Comma"/>
    <tableColumn id="4" xr3:uid="{A35FC668-272E-4321-A75B-5ACCEEBD8F39}" name="Capital Reserve Funds3" dataDxfId="45" dataCellStyle="Comma"/>
    <tableColumn id="5" xr3:uid="{65F3C8FE-BA5F-4ACB-B9EE-4CCB315BF355}" name="TOTAL GENERAL FUNDS" dataDxfId="44" dataCellStyle="Comma">
      <calculatedColumnFormula>SUM(C4:E4)</calculatedColumnFormula>
    </tableColumn>
    <tableColumn id="6" xr3:uid="{8F9E399F-2C44-4AEE-858D-2CCCCA8D2DCE}" name="FEDERAL_x000a_FUNDS4" dataDxfId="43" dataCellStyle="Comma"/>
    <tableColumn id="7" xr3:uid="{28E11D18-9BF8-423E-AFDD-723A48849409}" name="OTHER_x000a_FUNDS" dataDxfId="42" dataCellStyle="Comma"/>
    <tableColumn id="8" xr3:uid="{210CBDFD-07ED-4463-8A4C-E2E583A6F026}" name="TOTAL  APPROPRIATIONS" dataDxfId="41" dataCellStyle="Comma">
      <calculatedColumnFormula>SUM(F4,G4,H4)</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50DD1-84C6-4F38-B24B-39B567D2799B}" name="Table2" displayName="Table2" ref="B3:E44" totalsRowShown="0" headerRowDxfId="40" headerRowBorderDxfId="39" tableBorderDxfId="38" headerRowCellStyle="Comma">
  <autoFilter ref="B3:E44" xr:uid="{73B50DD1-84C6-4F38-B24B-39B567D2799B}">
    <filterColumn colId="0" hiddenButton="1"/>
    <filterColumn colId="1" hiddenButton="1"/>
    <filterColumn colId="2" hiddenButton="1"/>
    <filterColumn colId="3" hiddenButton="1"/>
  </autoFilter>
  <tableColumns count="4">
    <tableColumn id="1" xr3:uid="{D22B013B-41BB-487E-AD3A-845D4DB9BCC9}" name="FISCAL YEAR" dataDxfId="37"/>
    <tableColumn id="2" xr3:uid="{5FD6F3A9-C817-494B-8550-6A7F2235AFEB}" name="ORIGINAL APPROPRIATION" dataDxfId="36" dataCellStyle="Comma"/>
    <tableColumn id="3" xr3:uid="{E367DD8E-D926-4EC3-818C-83EAFBDD8453}" name="MID-YEAR REDUCTION" dataDxfId="35" dataCellStyle="Comma"/>
    <tableColumn id="4" xr3:uid="{F627EAC8-425D-48BB-9899-84A8287B5215}" name="ADJUSTED APPROPRIATION" dataDxfId="34" dataCellStyle="Comma"/>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1032BF5-D3F8-4FFD-B328-772110CAA560}" name="Table6" displayName="Table6" ref="B3:F50" totalsRowShown="0" headerRowDxfId="33" dataDxfId="32" headerRowCellStyle="Comma" dataCellStyle="Comma">
  <autoFilter ref="B3:F50" xr:uid="{B1032BF5-D3F8-4FFD-B328-772110CAA560}">
    <filterColumn colId="0" hiddenButton="1"/>
    <filterColumn colId="1" hiddenButton="1"/>
    <filterColumn colId="2" hiddenButton="1"/>
    <filterColumn colId="3" hiddenButton="1"/>
    <filterColumn colId="4" hiddenButton="1"/>
  </autoFilter>
  <tableColumns count="5">
    <tableColumn id="1" xr3:uid="{9BF909DC-6854-4883-9A4D-442E2312D674}" name=" FISCAL YEAR" dataDxfId="31"/>
    <tableColumn id="2" xr3:uid="{73A3DBD1-6F10-4A54-94EE-EA55A57112DB}" name="SPECIAL PROVISOS" dataDxfId="30" dataCellStyle="Comma"/>
    <tableColumn id="3" xr3:uid="{769D77C5-77D6-4819-B1A7-68AFA85AC438}" name="GENERAL PROVISO" dataDxfId="29" dataCellStyle="Comma"/>
    <tableColumn id="4" xr3:uid="{4C80303E-7FAF-4DD7-976A-9B359094125B}" name="TOTAL CARRYFORWARD" dataDxfId="28" dataCellStyle="Comma">
      <calculatedColumnFormula>SUM(C4:D4)</calculatedColumnFormula>
    </tableColumn>
    <tableColumn id="5" xr3:uid="{0665DE41-7E6A-4AE7-ADA4-A28CF913BF5E}" name="LAPSED APPROPRIATIONS" dataDxfId="27" dataCellStyle="Comma"/>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A347DB-3301-4200-B08F-57494B591DC2}" name="Table7" displayName="Table7" ref="B3:H19" totalsRowShown="0" headerRowDxfId="26" dataDxfId="25" headerRowCellStyle="Normal 2">
  <autoFilter ref="B3:H19" xr:uid="{00A347DB-3301-4200-B08F-57494B591DC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351314A-1724-4C2D-927D-0E2E6D13862C}" name="FISCAL YEAR" dataDxfId="24"/>
    <tableColumn id="2" xr3:uid="{F0C12AA0-C252-4347-A650-F9A4D14CC52B}" name="AID TO PLANNING DISTRICTS" dataDxfId="23"/>
    <tableColumn id="3" xr3:uid="{1C02084A-24F0-44F4-A070-40B4827F9846}" name="AID TO FIRE DISTRICTS1" dataDxfId="22"/>
    <tableColumn id="4" xr3:uid="{A1DA9195-1F41-4446-AC66-BAD51912E07D}" name="LOCAL GOVERNMENT FUND" dataDxfId="21"/>
    <tableColumn id="5" xr3:uid="{01E4D8A7-4D30-4905-BDC2-A3D32B7C3A26}" name="RURAL COUNTY STABILIZATION FUND" dataDxfId="20"/>
    <tableColumn id="6" xr3:uid="{704AB6D7-DBFD-4C2C-8DDA-386ACF8D4D3A}" name="OTHER" dataDxfId="19"/>
    <tableColumn id="7" xr3:uid="{9364CDDC-5E9B-4A1F-AAD7-42AD99D6F8FD}" name="TOTAL STATE AID TO SUBDIVISIONS" dataDxfId="18"/>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095E8D-5188-4BED-9C85-8D4DE339233E}" name="Table8" displayName="Table8" ref="B3:H43" totalsRowShown="0" headerRowDxfId="17" dataDxfId="16">
  <autoFilter ref="B3:H43" xr:uid="{C0095E8D-5188-4BED-9C85-8D4DE339233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10A034A-26CC-4697-98A2-343851634AA2}" name="FISCAL YEAR" dataDxfId="15"/>
    <tableColumn id="2" xr3:uid="{1FF8C26D-0E16-4F9F-83D5-AA257F1FD86B}" name="HOMESTEAD EXEMPTION" dataDxfId="14"/>
    <tableColumn id="3" xr3:uid="{3A8EEE6E-7D7D-4A6B-8846-8E639DCBE878}" name="MERCHANT'S INVENTORY TAX" dataDxfId="13"/>
    <tableColumn id="4" xr3:uid="{2C5C5F47-38AC-418C-A04A-1FD7D63A0998}" name="RESIDENTIAL SCHOOL OPER. EXEMPTION" dataDxfId="12"/>
    <tableColumn id="5" xr3:uid="{D450F181-F7B1-4F21-AB08-F8AFBB0635A3}" name="MANUF. DEPRECIATION" dataDxfId="11"/>
    <tableColumn id="6" xr3:uid="{FEBBD3A2-21E5-4E33-A77F-6231BBD27A1C}" name="MANUF. VALUE EXEMPTION" dataDxfId="10"/>
    <tableColumn id="7" xr3:uid="{60BC15A9-5102-458C-B98F-D1BBAB6FEE83}" name="TOTAL REIMBURSEMENTS" dataDxfId="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D25456B-5CB6-466E-B380-2420917B7D32}" name="Table9" displayName="Table9" ref="B3:G36" totalsRowShown="0" headerRowDxfId="8" dataDxfId="7" tableBorderDxfId="6" dataCellStyle="Comma">
  <autoFilter ref="B3:G36" xr:uid="{8D25456B-5CB6-466E-B380-2420917B7D32}">
    <filterColumn colId="0" hiddenButton="1"/>
    <filterColumn colId="1" hiddenButton="1"/>
    <filterColumn colId="2" hiddenButton="1"/>
    <filterColumn colId="3" hiddenButton="1"/>
    <filterColumn colId="4" hiddenButton="1"/>
    <filterColumn colId="5" hiddenButton="1"/>
  </autoFilter>
  <tableColumns count="6">
    <tableColumn id="1" xr3:uid="{40498200-D049-4956-82B3-A01917CA5BE9}" name="FISCAL YEAR" dataDxfId="5"/>
    <tableColumn id="2" xr3:uid="{E2D32853-670C-4BE5-9B26-760E4F03DADF}" name="AID TO SUBS" dataDxfId="4" dataCellStyle="Comma"/>
    <tableColumn id="3" xr3:uid="{F24E8121-408E-4B81-8553-BE99286BFE5F}" name="EMERGENCY RESPONSE" dataDxfId="3" dataCellStyle="Comma"/>
    <tableColumn id="5" xr3:uid="{9ED192B2-20B7-4326-A81A-E0B396E07908}" name="AGENCY DEFICIT" dataDxfId="2" dataCellStyle="Comma"/>
    <tableColumn id="10" xr3:uid="{3FD1EF92-43B3-433E-A767-06653AB76C2F}" name="OTHER" dataDxfId="1" dataCellStyle="Comma"/>
    <tableColumn id="9" xr3:uid="{64CE800B-CF57-42B8-A7EA-C73A1A26E33B}" name="TOTAL" dataDxfId="0" dataCellStyle="Comma">
      <calculatedColumnFormula>SUM(Table9[[#This Row],[AID TO SUBS]:[OTHER]])</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5D32-C7FC-475E-B470-9D686A5F70EA}">
  <sheetPr>
    <tabColor rgb="FF7030A0"/>
    <pageSetUpPr autoPageBreaks="0"/>
  </sheetPr>
  <dimension ref="A1:I88"/>
  <sheetViews>
    <sheetView showGridLines="0" zoomScale="115" zoomScaleNormal="115" workbookViewId="0">
      <pane ySplit="3" topLeftCell="A4" activePane="bottomLeft" state="frozen"/>
      <selection pane="bottomLeft" activeCell="A4" sqref="A4"/>
    </sheetView>
  </sheetViews>
  <sheetFormatPr defaultRowHeight="15.6" customHeight="1" x14ac:dyDescent="0.3"/>
  <cols>
    <col min="1" max="1" width="2.6640625" style="110" customWidth="1"/>
    <col min="2" max="2" width="14.33203125" style="98" customWidth="1"/>
    <col min="3" max="8" width="20.33203125" style="98" customWidth="1"/>
    <col min="9" max="9" width="22.109375" style="98" bestFit="1" customWidth="1"/>
    <col min="10" max="251" width="8.88671875" style="98"/>
    <col min="252" max="252" width="14.5546875" style="98" customWidth="1"/>
    <col min="253" max="254" width="20.88671875" style="98" customWidth="1"/>
    <col min="255" max="255" width="2.6640625" style="98" customWidth="1"/>
    <col min="256" max="257" width="20.88671875" style="98" customWidth="1"/>
    <col min="258" max="507" width="8.88671875" style="98"/>
    <col min="508" max="508" width="14.5546875" style="98" customWidth="1"/>
    <col min="509" max="510" width="20.88671875" style="98" customWidth="1"/>
    <col min="511" max="511" width="2.6640625" style="98" customWidth="1"/>
    <col min="512" max="513" width="20.88671875" style="98" customWidth="1"/>
    <col min="514" max="763" width="8.88671875" style="98"/>
    <col min="764" max="764" width="14.5546875" style="98" customWidth="1"/>
    <col min="765" max="766" width="20.88671875" style="98" customWidth="1"/>
    <col min="767" max="767" width="2.6640625" style="98" customWidth="1"/>
    <col min="768" max="769" width="20.88671875" style="98" customWidth="1"/>
    <col min="770" max="1019" width="8.88671875" style="98"/>
    <col min="1020" max="1020" width="14.5546875" style="98" customWidth="1"/>
    <col min="1021" max="1022" width="20.88671875" style="98" customWidth="1"/>
    <col min="1023" max="1023" width="2.6640625" style="98" customWidth="1"/>
    <col min="1024" max="1025" width="20.88671875" style="98" customWidth="1"/>
    <col min="1026" max="1275" width="8.88671875" style="98"/>
    <col min="1276" max="1276" width="14.5546875" style="98" customWidth="1"/>
    <col min="1277" max="1278" width="20.88671875" style="98" customWidth="1"/>
    <col min="1279" max="1279" width="2.6640625" style="98" customWidth="1"/>
    <col min="1280" max="1281" width="20.88671875" style="98" customWidth="1"/>
    <col min="1282" max="1531" width="8.88671875" style="98"/>
    <col min="1532" max="1532" width="14.5546875" style="98" customWidth="1"/>
    <col min="1533" max="1534" width="20.88671875" style="98" customWidth="1"/>
    <col min="1535" max="1535" width="2.6640625" style="98" customWidth="1"/>
    <col min="1536" max="1537" width="20.88671875" style="98" customWidth="1"/>
    <col min="1538" max="1787" width="8.88671875" style="98"/>
    <col min="1788" max="1788" width="14.5546875" style="98" customWidth="1"/>
    <col min="1789" max="1790" width="20.88671875" style="98" customWidth="1"/>
    <col min="1791" max="1791" width="2.6640625" style="98" customWidth="1"/>
    <col min="1792" max="1793" width="20.88671875" style="98" customWidth="1"/>
    <col min="1794" max="2043" width="8.88671875" style="98"/>
    <col min="2044" max="2044" width="14.5546875" style="98" customWidth="1"/>
    <col min="2045" max="2046" width="20.88671875" style="98" customWidth="1"/>
    <col min="2047" max="2047" width="2.6640625" style="98" customWidth="1"/>
    <col min="2048" max="2049" width="20.88671875" style="98" customWidth="1"/>
    <col min="2050" max="2299" width="8.88671875" style="98"/>
    <col min="2300" max="2300" width="14.5546875" style="98" customWidth="1"/>
    <col min="2301" max="2302" width="20.88671875" style="98" customWidth="1"/>
    <col min="2303" max="2303" width="2.6640625" style="98" customWidth="1"/>
    <col min="2304" max="2305" width="20.88671875" style="98" customWidth="1"/>
    <col min="2306" max="2555" width="8.88671875" style="98"/>
    <col min="2556" max="2556" width="14.5546875" style="98" customWidth="1"/>
    <col min="2557" max="2558" width="20.88671875" style="98" customWidth="1"/>
    <col min="2559" max="2559" width="2.6640625" style="98" customWidth="1"/>
    <col min="2560" max="2561" width="20.88671875" style="98" customWidth="1"/>
    <col min="2562" max="2811" width="8.88671875" style="98"/>
    <col min="2812" max="2812" width="14.5546875" style="98" customWidth="1"/>
    <col min="2813" max="2814" width="20.88671875" style="98" customWidth="1"/>
    <col min="2815" max="2815" width="2.6640625" style="98" customWidth="1"/>
    <col min="2816" max="2817" width="20.88671875" style="98" customWidth="1"/>
    <col min="2818" max="3067" width="8.88671875" style="98"/>
    <col min="3068" max="3068" width="14.5546875" style="98" customWidth="1"/>
    <col min="3069" max="3070" width="20.88671875" style="98" customWidth="1"/>
    <col min="3071" max="3071" width="2.6640625" style="98" customWidth="1"/>
    <col min="3072" max="3073" width="20.88671875" style="98" customWidth="1"/>
    <col min="3074" max="3323" width="8.88671875" style="98"/>
    <col min="3324" max="3324" width="14.5546875" style="98" customWidth="1"/>
    <col min="3325" max="3326" width="20.88671875" style="98" customWidth="1"/>
    <col min="3327" max="3327" width="2.6640625" style="98" customWidth="1"/>
    <col min="3328" max="3329" width="20.88671875" style="98" customWidth="1"/>
    <col min="3330" max="3579" width="8.88671875" style="98"/>
    <col min="3580" max="3580" width="14.5546875" style="98" customWidth="1"/>
    <col min="3581" max="3582" width="20.88671875" style="98" customWidth="1"/>
    <col min="3583" max="3583" width="2.6640625" style="98" customWidth="1"/>
    <col min="3584" max="3585" width="20.88671875" style="98" customWidth="1"/>
    <col min="3586" max="3835" width="8.88671875" style="98"/>
    <col min="3836" max="3836" width="14.5546875" style="98" customWidth="1"/>
    <col min="3837" max="3838" width="20.88671875" style="98" customWidth="1"/>
    <col min="3839" max="3839" width="2.6640625" style="98" customWidth="1"/>
    <col min="3840" max="3841" width="20.88671875" style="98" customWidth="1"/>
    <col min="3842" max="4091" width="8.88671875" style="98"/>
    <col min="4092" max="4092" width="14.5546875" style="98" customWidth="1"/>
    <col min="4093" max="4094" width="20.88671875" style="98" customWidth="1"/>
    <col min="4095" max="4095" width="2.6640625" style="98" customWidth="1"/>
    <col min="4096" max="4097" width="20.88671875" style="98" customWidth="1"/>
    <col min="4098" max="4347" width="8.88671875" style="98"/>
    <col min="4348" max="4348" width="14.5546875" style="98" customWidth="1"/>
    <col min="4349" max="4350" width="20.88671875" style="98" customWidth="1"/>
    <col min="4351" max="4351" width="2.6640625" style="98" customWidth="1"/>
    <col min="4352" max="4353" width="20.88671875" style="98" customWidth="1"/>
    <col min="4354" max="4603" width="8.88671875" style="98"/>
    <col min="4604" max="4604" width="14.5546875" style="98" customWidth="1"/>
    <col min="4605" max="4606" width="20.88671875" style="98" customWidth="1"/>
    <col min="4607" max="4607" width="2.6640625" style="98" customWidth="1"/>
    <col min="4608" max="4609" width="20.88671875" style="98" customWidth="1"/>
    <col min="4610" max="4859" width="8.88671875" style="98"/>
    <col min="4860" max="4860" width="14.5546875" style="98" customWidth="1"/>
    <col min="4861" max="4862" width="20.88671875" style="98" customWidth="1"/>
    <col min="4863" max="4863" width="2.6640625" style="98" customWidth="1"/>
    <col min="4864" max="4865" width="20.88671875" style="98" customWidth="1"/>
    <col min="4866" max="5115" width="8.88671875" style="98"/>
    <col min="5116" max="5116" width="14.5546875" style="98" customWidth="1"/>
    <col min="5117" max="5118" width="20.88671875" style="98" customWidth="1"/>
    <col min="5119" max="5119" width="2.6640625" style="98" customWidth="1"/>
    <col min="5120" max="5121" width="20.88671875" style="98" customWidth="1"/>
    <col min="5122" max="5371" width="8.88671875" style="98"/>
    <col min="5372" max="5372" width="14.5546875" style="98" customWidth="1"/>
    <col min="5373" max="5374" width="20.88671875" style="98" customWidth="1"/>
    <col min="5375" max="5375" width="2.6640625" style="98" customWidth="1"/>
    <col min="5376" max="5377" width="20.88671875" style="98" customWidth="1"/>
    <col min="5378" max="5627" width="8.88671875" style="98"/>
    <col min="5628" max="5628" width="14.5546875" style="98" customWidth="1"/>
    <col min="5629" max="5630" width="20.88671875" style="98" customWidth="1"/>
    <col min="5631" max="5631" width="2.6640625" style="98" customWidth="1"/>
    <col min="5632" max="5633" width="20.88671875" style="98" customWidth="1"/>
    <col min="5634" max="5883" width="8.88671875" style="98"/>
    <col min="5884" max="5884" width="14.5546875" style="98" customWidth="1"/>
    <col min="5885" max="5886" width="20.88671875" style="98" customWidth="1"/>
    <col min="5887" max="5887" width="2.6640625" style="98" customWidth="1"/>
    <col min="5888" max="5889" width="20.88671875" style="98" customWidth="1"/>
    <col min="5890" max="6139" width="8.88671875" style="98"/>
    <col min="6140" max="6140" width="14.5546875" style="98" customWidth="1"/>
    <col min="6141" max="6142" width="20.88671875" style="98" customWidth="1"/>
    <col min="6143" max="6143" width="2.6640625" style="98" customWidth="1"/>
    <col min="6144" max="6145" width="20.88671875" style="98" customWidth="1"/>
    <col min="6146" max="6395" width="8.88671875" style="98"/>
    <col min="6396" max="6396" width="14.5546875" style="98" customWidth="1"/>
    <col min="6397" max="6398" width="20.88671875" style="98" customWidth="1"/>
    <col min="6399" max="6399" width="2.6640625" style="98" customWidth="1"/>
    <col min="6400" max="6401" width="20.88671875" style="98" customWidth="1"/>
    <col min="6402" max="6651" width="8.88671875" style="98"/>
    <col min="6652" max="6652" width="14.5546875" style="98" customWidth="1"/>
    <col min="6653" max="6654" width="20.88671875" style="98" customWidth="1"/>
    <col min="6655" max="6655" width="2.6640625" style="98" customWidth="1"/>
    <col min="6656" max="6657" width="20.88671875" style="98" customWidth="1"/>
    <col min="6658" max="6907" width="8.88671875" style="98"/>
    <col min="6908" max="6908" width="14.5546875" style="98" customWidth="1"/>
    <col min="6909" max="6910" width="20.88671875" style="98" customWidth="1"/>
    <col min="6911" max="6911" width="2.6640625" style="98" customWidth="1"/>
    <col min="6912" max="6913" width="20.88671875" style="98" customWidth="1"/>
    <col min="6914" max="7163" width="8.88671875" style="98"/>
    <col min="7164" max="7164" width="14.5546875" style="98" customWidth="1"/>
    <col min="7165" max="7166" width="20.88671875" style="98" customWidth="1"/>
    <col min="7167" max="7167" width="2.6640625" style="98" customWidth="1"/>
    <col min="7168" max="7169" width="20.88671875" style="98" customWidth="1"/>
    <col min="7170" max="7419" width="8.88671875" style="98"/>
    <col min="7420" max="7420" width="14.5546875" style="98" customWidth="1"/>
    <col min="7421" max="7422" width="20.88671875" style="98" customWidth="1"/>
    <col min="7423" max="7423" width="2.6640625" style="98" customWidth="1"/>
    <col min="7424" max="7425" width="20.88671875" style="98" customWidth="1"/>
    <col min="7426" max="7675" width="8.88671875" style="98"/>
    <col min="7676" max="7676" width="14.5546875" style="98" customWidth="1"/>
    <col min="7677" max="7678" width="20.88671875" style="98" customWidth="1"/>
    <col min="7679" max="7679" width="2.6640625" style="98" customWidth="1"/>
    <col min="7680" max="7681" width="20.88671875" style="98" customWidth="1"/>
    <col min="7682" max="7931" width="8.88671875" style="98"/>
    <col min="7932" max="7932" width="14.5546875" style="98" customWidth="1"/>
    <col min="7933" max="7934" width="20.88671875" style="98" customWidth="1"/>
    <col min="7935" max="7935" width="2.6640625" style="98" customWidth="1"/>
    <col min="7936" max="7937" width="20.88671875" style="98" customWidth="1"/>
    <col min="7938" max="8187" width="8.88671875" style="98"/>
    <col min="8188" max="8188" width="14.5546875" style="98" customWidth="1"/>
    <col min="8189" max="8190" width="20.88671875" style="98" customWidth="1"/>
    <col min="8191" max="8191" width="2.6640625" style="98" customWidth="1"/>
    <col min="8192" max="8193" width="20.88671875" style="98" customWidth="1"/>
    <col min="8194" max="8443" width="8.88671875" style="98"/>
    <col min="8444" max="8444" width="14.5546875" style="98" customWidth="1"/>
    <col min="8445" max="8446" width="20.88671875" style="98" customWidth="1"/>
    <col min="8447" max="8447" width="2.6640625" style="98" customWidth="1"/>
    <col min="8448" max="8449" width="20.88671875" style="98" customWidth="1"/>
    <col min="8450" max="8699" width="8.88671875" style="98"/>
    <col min="8700" max="8700" width="14.5546875" style="98" customWidth="1"/>
    <col min="8701" max="8702" width="20.88671875" style="98" customWidth="1"/>
    <col min="8703" max="8703" width="2.6640625" style="98" customWidth="1"/>
    <col min="8704" max="8705" width="20.88671875" style="98" customWidth="1"/>
    <col min="8706" max="8955" width="8.88671875" style="98"/>
    <col min="8956" max="8956" width="14.5546875" style="98" customWidth="1"/>
    <col min="8957" max="8958" width="20.88671875" style="98" customWidth="1"/>
    <col min="8959" max="8959" width="2.6640625" style="98" customWidth="1"/>
    <col min="8960" max="8961" width="20.88671875" style="98" customWidth="1"/>
    <col min="8962" max="9211" width="8.88671875" style="98"/>
    <col min="9212" max="9212" width="14.5546875" style="98" customWidth="1"/>
    <col min="9213" max="9214" width="20.88671875" style="98" customWidth="1"/>
    <col min="9215" max="9215" width="2.6640625" style="98" customWidth="1"/>
    <col min="9216" max="9217" width="20.88671875" style="98" customWidth="1"/>
    <col min="9218" max="9467" width="8.88671875" style="98"/>
    <col min="9468" max="9468" width="14.5546875" style="98" customWidth="1"/>
    <col min="9469" max="9470" width="20.88671875" style="98" customWidth="1"/>
    <col min="9471" max="9471" width="2.6640625" style="98" customWidth="1"/>
    <col min="9472" max="9473" width="20.88671875" style="98" customWidth="1"/>
    <col min="9474" max="9723" width="8.88671875" style="98"/>
    <col min="9724" max="9724" width="14.5546875" style="98" customWidth="1"/>
    <col min="9725" max="9726" width="20.88671875" style="98" customWidth="1"/>
    <col min="9727" max="9727" width="2.6640625" style="98" customWidth="1"/>
    <col min="9728" max="9729" width="20.88671875" style="98" customWidth="1"/>
    <col min="9730" max="9979" width="8.88671875" style="98"/>
    <col min="9980" max="9980" width="14.5546875" style="98" customWidth="1"/>
    <col min="9981" max="9982" width="20.88671875" style="98" customWidth="1"/>
    <col min="9983" max="9983" width="2.6640625" style="98" customWidth="1"/>
    <col min="9984" max="9985" width="20.88671875" style="98" customWidth="1"/>
    <col min="9986" max="10235" width="8.88671875" style="98"/>
    <col min="10236" max="10236" width="14.5546875" style="98" customWidth="1"/>
    <col min="10237" max="10238" width="20.88671875" style="98" customWidth="1"/>
    <col min="10239" max="10239" width="2.6640625" style="98" customWidth="1"/>
    <col min="10240" max="10241" width="20.88671875" style="98" customWidth="1"/>
    <col min="10242" max="10491" width="8.88671875" style="98"/>
    <col min="10492" max="10492" width="14.5546875" style="98" customWidth="1"/>
    <col min="10493" max="10494" width="20.88671875" style="98" customWidth="1"/>
    <col min="10495" max="10495" width="2.6640625" style="98" customWidth="1"/>
    <col min="10496" max="10497" width="20.88671875" style="98" customWidth="1"/>
    <col min="10498" max="10747" width="8.88671875" style="98"/>
    <col min="10748" max="10748" width="14.5546875" style="98" customWidth="1"/>
    <col min="10749" max="10750" width="20.88671875" style="98" customWidth="1"/>
    <col min="10751" max="10751" width="2.6640625" style="98" customWidth="1"/>
    <col min="10752" max="10753" width="20.88671875" style="98" customWidth="1"/>
    <col min="10754" max="11003" width="8.88671875" style="98"/>
    <col min="11004" max="11004" width="14.5546875" style="98" customWidth="1"/>
    <col min="11005" max="11006" width="20.88671875" style="98" customWidth="1"/>
    <col min="11007" max="11007" width="2.6640625" style="98" customWidth="1"/>
    <col min="11008" max="11009" width="20.88671875" style="98" customWidth="1"/>
    <col min="11010" max="11259" width="8.88671875" style="98"/>
    <col min="11260" max="11260" width="14.5546875" style="98" customWidth="1"/>
    <col min="11261" max="11262" width="20.88671875" style="98" customWidth="1"/>
    <col min="11263" max="11263" width="2.6640625" style="98" customWidth="1"/>
    <col min="11264" max="11265" width="20.88671875" style="98" customWidth="1"/>
    <col min="11266" max="11515" width="8.88671875" style="98"/>
    <col min="11516" max="11516" width="14.5546875" style="98" customWidth="1"/>
    <col min="11517" max="11518" width="20.88671875" style="98" customWidth="1"/>
    <col min="11519" max="11519" width="2.6640625" style="98" customWidth="1"/>
    <col min="11520" max="11521" width="20.88671875" style="98" customWidth="1"/>
    <col min="11522" max="11771" width="8.88671875" style="98"/>
    <col min="11772" max="11772" width="14.5546875" style="98" customWidth="1"/>
    <col min="11773" max="11774" width="20.88671875" style="98" customWidth="1"/>
    <col min="11775" max="11775" width="2.6640625" style="98" customWidth="1"/>
    <col min="11776" max="11777" width="20.88671875" style="98" customWidth="1"/>
    <col min="11778" max="12027" width="8.88671875" style="98"/>
    <col min="12028" max="12028" width="14.5546875" style="98" customWidth="1"/>
    <col min="12029" max="12030" width="20.88671875" style="98" customWidth="1"/>
    <col min="12031" max="12031" width="2.6640625" style="98" customWidth="1"/>
    <col min="12032" max="12033" width="20.88671875" style="98" customWidth="1"/>
    <col min="12034" max="12283" width="8.88671875" style="98"/>
    <col min="12284" max="12284" width="14.5546875" style="98" customWidth="1"/>
    <col min="12285" max="12286" width="20.88671875" style="98" customWidth="1"/>
    <col min="12287" max="12287" width="2.6640625" style="98" customWidth="1"/>
    <col min="12288" max="12289" width="20.88671875" style="98" customWidth="1"/>
    <col min="12290" max="12539" width="8.88671875" style="98"/>
    <col min="12540" max="12540" width="14.5546875" style="98" customWidth="1"/>
    <col min="12541" max="12542" width="20.88671875" style="98" customWidth="1"/>
    <col min="12543" max="12543" width="2.6640625" style="98" customWidth="1"/>
    <col min="12544" max="12545" width="20.88671875" style="98" customWidth="1"/>
    <col min="12546" max="12795" width="8.88671875" style="98"/>
    <col min="12796" max="12796" width="14.5546875" style="98" customWidth="1"/>
    <col min="12797" max="12798" width="20.88671875" style="98" customWidth="1"/>
    <col min="12799" max="12799" width="2.6640625" style="98" customWidth="1"/>
    <col min="12800" max="12801" width="20.88671875" style="98" customWidth="1"/>
    <col min="12802" max="13051" width="8.88671875" style="98"/>
    <col min="13052" max="13052" width="14.5546875" style="98" customWidth="1"/>
    <col min="13053" max="13054" width="20.88671875" style="98" customWidth="1"/>
    <col min="13055" max="13055" width="2.6640625" style="98" customWidth="1"/>
    <col min="13056" max="13057" width="20.88671875" style="98" customWidth="1"/>
    <col min="13058" max="13307" width="8.88671875" style="98"/>
    <col min="13308" max="13308" width="14.5546875" style="98" customWidth="1"/>
    <col min="13309" max="13310" width="20.88671875" style="98" customWidth="1"/>
    <col min="13311" max="13311" width="2.6640625" style="98" customWidth="1"/>
    <col min="13312" max="13313" width="20.88671875" style="98" customWidth="1"/>
    <col min="13314" max="13563" width="8.88671875" style="98"/>
    <col min="13564" max="13564" width="14.5546875" style="98" customWidth="1"/>
    <col min="13565" max="13566" width="20.88671875" style="98" customWidth="1"/>
    <col min="13567" max="13567" width="2.6640625" style="98" customWidth="1"/>
    <col min="13568" max="13569" width="20.88671875" style="98" customWidth="1"/>
    <col min="13570" max="13819" width="8.88671875" style="98"/>
    <col min="13820" max="13820" width="14.5546875" style="98" customWidth="1"/>
    <col min="13821" max="13822" width="20.88671875" style="98" customWidth="1"/>
    <col min="13823" max="13823" width="2.6640625" style="98" customWidth="1"/>
    <col min="13824" max="13825" width="20.88671875" style="98" customWidth="1"/>
    <col min="13826" max="14075" width="8.88671875" style="98"/>
    <col min="14076" max="14076" width="14.5546875" style="98" customWidth="1"/>
    <col min="14077" max="14078" width="20.88671875" style="98" customWidth="1"/>
    <col min="14079" max="14079" width="2.6640625" style="98" customWidth="1"/>
    <col min="14080" max="14081" width="20.88671875" style="98" customWidth="1"/>
    <col min="14082" max="14331" width="8.88671875" style="98"/>
    <col min="14332" max="14332" width="14.5546875" style="98" customWidth="1"/>
    <col min="14333" max="14334" width="20.88671875" style="98" customWidth="1"/>
    <col min="14335" max="14335" width="2.6640625" style="98" customWidth="1"/>
    <col min="14336" max="14337" width="20.88671875" style="98" customWidth="1"/>
    <col min="14338" max="14587" width="8.88671875" style="98"/>
    <col min="14588" max="14588" width="14.5546875" style="98" customWidth="1"/>
    <col min="14589" max="14590" width="20.88671875" style="98" customWidth="1"/>
    <col min="14591" max="14591" width="2.6640625" style="98" customWidth="1"/>
    <col min="14592" max="14593" width="20.88671875" style="98" customWidth="1"/>
    <col min="14594" max="14843" width="8.88671875" style="98"/>
    <col min="14844" max="14844" width="14.5546875" style="98" customWidth="1"/>
    <col min="14845" max="14846" width="20.88671875" style="98" customWidth="1"/>
    <col min="14847" max="14847" width="2.6640625" style="98" customWidth="1"/>
    <col min="14848" max="14849" width="20.88671875" style="98" customWidth="1"/>
    <col min="14850" max="15099" width="8.88671875" style="98"/>
    <col min="15100" max="15100" width="14.5546875" style="98" customWidth="1"/>
    <col min="15101" max="15102" width="20.88671875" style="98" customWidth="1"/>
    <col min="15103" max="15103" width="2.6640625" style="98" customWidth="1"/>
    <col min="15104" max="15105" width="20.88671875" style="98" customWidth="1"/>
    <col min="15106" max="15355" width="8.88671875" style="98"/>
    <col min="15356" max="15356" width="14.5546875" style="98" customWidth="1"/>
    <col min="15357" max="15358" width="20.88671875" style="98" customWidth="1"/>
    <col min="15359" max="15359" width="2.6640625" style="98" customWidth="1"/>
    <col min="15360" max="15361" width="20.88671875" style="98" customWidth="1"/>
    <col min="15362" max="15611" width="8.88671875" style="98"/>
    <col min="15612" max="15612" width="14.5546875" style="98" customWidth="1"/>
    <col min="15613" max="15614" width="20.88671875" style="98" customWidth="1"/>
    <col min="15615" max="15615" width="2.6640625" style="98" customWidth="1"/>
    <col min="15616" max="15617" width="20.88671875" style="98" customWidth="1"/>
    <col min="15618" max="15867" width="8.88671875" style="98"/>
    <col min="15868" max="15868" width="14.5546875" style="98" customWidth="1"/>
    <col min="15869" max="15870" width="20.88671875" style="98" customWidth="1"/>
    <col min="15871" max="15871" width="2.6640625" style="98" customWidth="1"/>
    <col min="15872" max="15873" width="20.88671875" style="98" customWidth="1"/>
    <col min="15874" max="16123" width="8.88671875" style="98"/>
    <col min="16124" max="16124" width="14.5546875" style="98" customWidth="1"/>
    <col min="16125" max="16126" width="20.88671875" style="98" customWidth="1"/>
    <col min="16127" max="16127" width="2.6640625" style="98" customWidth="1"/>
    <col min="16128" max="16129" width="20.88671875" style="98" customWidth="1"/>
    <col min="16130" max="16377" width="8.88671875" style="98"/>
    <col min="16378" max="16380" width="8.88671875" style="98" customWidth="1"/>
    <col min="16381" max="16384" width="8.88671875" style="98"/>
  </cols>
  <sheetData>
    <row r="1" spans="1:9" s="106" customFormat="1" ht="19.2" customHeight="1" x14ac:dyDescent="0.4">
      <c r="A1" s="110"/>
      <c r="B1" s="104" t="s">
        <v>3054</v>
      </c>
      <c r="C1" s="105"/>
      <c r="D1" s="105"/>
      <c r="E1" s="105"/>
      <c r="F1" s="105"/>
      <c r="G1" s="105"/>
      <c r="H1" s="105"/>
      <c r="I1" s="105"/>
    </row>
    <row r="2" spans="1:9" s="96" customFormat="1" ht="7.95" customHeight="1" thickBot="1" x14ac:dyDescent="0.35"/>
    <row r="3" spans="1:9" s="108" customFormat="1" ht="38.4" thickBot="1" x14ac:dyDescent="0.4">
      <c r="A3" s="111"/>
      <c r="B3" s="380" t="s">
        <v>141</v>
      </c>
      <c r="C3" s="381" t="s">
        <v>3792</v>
      </c>
      <c r="D3" s="382" t="s">
        <v>3793</v>
      </c>
      <c r="E3" s="382" t="s">
        <v>3794</v>
      </c>
      <c r="F3" s="383" t="s">
        <v>3055</v>
      </c>
      <c r="G3" s="382" t="s">
        <v>3795</v>
      </c>
      <c r="H3" s="382" t="s">
        <v>3053</v>
      </c>
      <c r="I3" s="384" t="s">
        <v>3052</v>
      </c>
    </row>
    <row r="4" spans="1:9" s="109" customFormat="1" ht="15.6" customHeight="1" x14ac:dyDescent="0.3">
      <c r="A4" s="110"/>
      <c r="B4" s="99" t="s">
        <v>1</v>
      </c>
      <c r="C4" s="100">
        <v>72100114</v>
      </c>
      <c r="D4" s="101"/>
      <c r="E4" s="101"/>
      <c r="F4" s="101">
        <f>SUM(C4:E4)</f>
        <v>72100114</v>
      </c>
      <c r="G4" s="377">
        <v>0</v>
      </c>
      <c r="H4" s="385">
        <v>40754596</v>
      </c>
      <c r="I4" s="385">
        <f>SUM(F4,G4,H4)</f>
        <v>112854710</v>
      </c>
    </row>
    <row r="5" spans="1:9" s="109" customFormat="1" ht="15.6" customHeight="1" x14ac:dyDescent="0.3">
      <c r="A5" s="110"/>
      <c r="B5" s="99" t="s">
        <v>2</v>
      </c>
      <c r="C5" s="100">
        <v>73561901</v>
      </c>
      <c r="D5" s="101"/>
      <c r="E5" s="101"/>
      <c r="F5" s="101">
        <f t="shared" ref="F5:F68" si="0">SUM(C5:E5)</f>
        <v>73561901</v>
      </c>
      <c r="G5" s="377">
        <v>0</v>
      </c>
      <c r="H5" s="377">
        <v>34977817</v>
      </c>
      <c r="I5" s="377">
        <f t="shared" ref="I5:I68" si="1">SUM(F5,G5,H5)</f>
        <v>108539718</v>
      </c>
    </row>
    <row r="6" spans="1:9" s="109" customFormat="1" ht="15.6" customHeight="1" x14ac:dyDescent="0.3">
      <c r="A6" s="110"/>
      <c r="B6" s="99" t="s">
        <v>3</v>
      </c>
      <c r="C6" s="100">
        <v>98222280</v>
      </c>
      <c r="D6" s="101"/>
      <c r="E6" s="101"/>
      <c r="F6" s="101">
        <f t="shared" si="0"/>
        <v>98222280</v>
      </c>
      <c r="G6" s="377">
        <v>0</v>
      </c>
      <c r="H6" s="377">
        <v>46277159</v>
      </c>
      <c r="I6" s="377">
        <f t="shared" si="1"/>
        <v>144499439</v>
      </c>
    </row>
    <row r="7" spans="1:9" s="109" customFormat="1" ht="15.6" customHeight="1" x14ac:dyDescent="0.3">
      <c r="A7" s="110"/>
      <c r="B7" s="99" t="s">
        <v>4</v>
      </c>
      <c r="C7" s="100">
        <v>104137321</v>
      </c>
      <c r="D7" s="101"/>
      <c r="E7" s="101"/>
      <c r="F7" s="101">
        <f t="shared" si="0"/>
        <v>104137321</v>
      </c>
      <c r="G7" s="377">
        <v>0</v>
      </c>
      <c r="H7" s="377">
        <v>36537000</v>
      </c>
      <c r="I7" s="377">
        <f t="shared" si="1"/>
        <v>140674321</v>
      </c>
    </row>
    <row r="8" spans="1:9" s="109" customFormat="1" ht="15.6" customHeight="1" x14ac:dyDescent="0.3">
      <c r="A8" s="110"/>
      <c r="B8" s="99" t="s">
        <v>5</v>
      </c>
      <c r="C8" s="100">
        <v>115338413</v>
      </c>
      <c r="D8" s="101"/>
      <c r="E8" s="101"/>
      <c r="F8" s="101">
        <f t="shared" si="0"/>
        <v>115338413</v>
      </c>
      <c r="G8" s="377">
        <v>0</v>
      </c>
      <c r="H8" s="377">
        <v>42366500</v>
      </c>
      <c r="I8" s="377">
        <f t="shared" si="1"/>
        <v>157704913</v>
      </c>
    </row>
    <row r="9" spans="1:9" s="109" customFormat="1" ht="15.6" customHeight="1" x14ac:dyDescent="0.3">
      <c r="A9" s="110"/>
      <c r="B9" s="99" t="s">
        <v>6</v>
      </c>
      <c r="C9" s="100">
        <v>118521243</v>
      </c>
      <c r="D9" s="101"/>
      <c r="E9" s="101"/>
      <c r="F9" s="101">
        <f t="shared" si="0"/>
        <v>118521243</v>
      </c>
      <c r="G9" s="377">
        <v>0</v>
      </c>
      <c r="H9" s="377">
        <v>44040000</v>
      </c>
      <c r="I9" s="377">
        <f t="shared" si="1"/>
        <v>162561243</v>
      </c>
    </row>
    <row r="10" spans="1:9" s="109" customFormat="1" ht="15.6" customHeight="1" x14ac:dyDescent="0.3">
      <c r="A10" s="110"/>
      <c r="B10" s="99" t="s">
        <v>7</v>
      </c>
      <c r="C10" s="100">
        <v>129734517</v>
      </c>
      <c r="D10" s="101"/>
      <c r="E10" s="101"/>
      <c r="F10" s="101">
        <f t="shared" si="0"/>
        <v>129734517</v>
      </c>
      <c r="G10" s="377">
        <v>0</v>
      </c>
      <c r="H10" s="377">
        <v>41836000</v>
      </c>
      <c r="I10" s="377">
        <f t="shared" si="1"/>
        <v>171570517</v>
      </c>
    </row>
    <row r="11" spans="1:9" s="109" customFormat="1" ht="15.6" customHeight="1" x14ac:dyDescent="0.3">
      <c r="A11" s="110"/>
      <c r="B11" s="99" t="s">
        <v>8</v>
      </c>
      <c r="C11" s="100">
        <v>133237181</v>
      </c>
      <c r="D11" s="101"/>
      <c r="E11" s="101"/>
      <c r="F11" s="101">
        <f t="shared" si="0"/>
        <v>133237181</v>
      </c>
      <c r="G11" s="377">
        <v>0</v>
      </c>
      <c r="H11" s="377">
        <v>45092000</v>
      </c>
      <c r="I11" s="377">
        <f t="shared" si="1"/>
        <v>178329181</v>
      </c>
    </row>
    <row r="12" spans="1:9" s="109" customFormat="1" ht="15.6" customHeight="1" x14ac:dyDescent="0.3">
      <c r="A12" s="110"/>
      <c r="B12" s="99" t="s">
        <v>9</v>
      </c>
      <c r="C12" s="100">
        <v>143572101</v>
      </c>
      <c r="D12" s="101"/>
      <c r="E12" s="101"/>
      <c r="F12" s="101">
        <f t="shared" si="0"/>
        <v>143572101</v>
      </c>
      <c r="G12" s="377">
        <v>0</v>
      </c>
      <c r="H12" s="377">
        <v>49360000</v>
      </c>
      <c r="I12" s="377">
        <f t="shared" si="1"/>
        <v>192932101</v>
      </c>
    </row>
    <row r="13" spans="1:9" s="109" customFormat="1" ht="15.6" customHeight="1" x14ac:dyDescent="0.3">
      <c r="A13" s="110"/>
      <c r="B13" s="99" t="s">
        <v>10</v>
      </c>
      <c r="C13" s="100">
        <v>151765887</v>
      </c>
      <c r="D13" s="101"/>
      <c r="E13" s="101"/>
      <c r="F13" s="101">
        <f t="shared" si="0"/>
        <v>151765887</v>
      </c>
      <c r="G13" s="377">
        <v>0</v>
      </c>
      <c r="H13" s="377">
        <v>50084500</v>
      </c>
      <c r="I13" s="377">
        <f t="shared" si="1"/>
        <v>201850387</v>
      </c>
    </row>
    <row r="14" spans="1:9" s="109" customFormat="1" ht="15.6" customHeight="1" x14ac:dyDescent="0.3">
      <c r="A14" s="110"/>
      <c r="B14" s="99" t="s">
        <v>11</v>
      </c>
      <c r="C14" s="100">
        <v>158096624</v>
      </c>
      <c r="D14" s="101"/>
      <c r="E14" s="101"/>
      <c r="F14" s="101">
        <f t="shared" si="0"/>
        <v>158096624</v>
      </c>
      <c r="G14" s="377">
        <v>0</v>
      </c>
      <c r="H14" s="377">
        <v>48857000</v>
      </c>
      <c r="I14" s="377">
        <f t="shared" si="1"/>
        <v>206953624</v>
      </c>
    </row>
    <row r="15" spans="1:9" s="109" customFormat="1" ht="15.6" customHeight="1" x14ac:dyDescent="0.3">
      <c r="A15" s="110"/>
      <c r="B15" s="99" t="s">
        <v>12</v>
      </c>
      <c r="C15" s="100">
        <v>174621816</v>
      </c>
      <c r="D15" s="101"/>
      <c r="E15" s="101"/>
      <c r="F15" s="101">
        <f t="shared" si="0"/>
        <v>174621816</v>
      </c>
      <c r="G15" s="377">
        <v>0</v>
      </c>
      <c r="H15" s="377">
        <v>55039000</v>
      </c>
      <c r="I15" s="377">
        <f t="shared" si="1"/>
        <v>229660816</v>
      </c>
    </row>
    <row r="16" spans="1:9" s="109" customFormat="1" ht="15.6" customHeight="1" x14ac:dyDescent="0.3">
      <c r="A16" s="110"/>
      <c r="B16" s="99" t="s">
        <v>13</v>
      </c>
      <c r="C16" s="100">
        <v>184157661</v>
      </c>
      <c r="D16" s="101"/>
      <c r="E16" s="101"/>
      <c r="F16" s="101">
        <f t="shared" si="0"/>
        <v>184157661</v>
      </c>
      <c r="G16" s="377">
        <v>0</v>
      </c>
      <c r="H16" s="377">
        <v>57121605</v>
      </c>
      <c r="I16" s="377">
        <f t="shared" si="1"/>
        <v>241279266</v>
      </c>
    </row>
    <row r="17" spans="1:9" s="109" customFormat="1" ht="15.6" customHeight="1" x14ac:dyDescent="0.3">
      <c r="A17" s="110"/>
      <c r="B17" s="99" t="s">
        <v>14</v>
      </c>
      <c r="C17" s="100">
        <v>200902700</v>
      </c>
      <c r="D17" s="101"/>
      <c r="E17" s="101"/>
      <c r="F17" s="101">
        <f t="shared" si="0"/>
        <v>200902700</v>
      </c>
      <c r="G17" s="377">
        <v>0</v>
      </c>
      <c r="H17" s="377">
        <v>56566150</v>
      </c>
      <c r="I17" s="377">
        <f t="shared" si="1"/>
        <v>257468850</v>
      </c>
    </row>
    <row r="18" spans="1:9" s="109" customFormat="1" ht="15.6" customHeight="1" x14ac:dyDescent="0.3">
      <c r="A18" s="110"/>
      <c r="B18" s="99" t="s">
        <v>15</v>
      </c>
      <c r="C18" s="100">
        <v>212878908</v>
      </c>
      <c r="D18" s="101"/>
      <c r="E18" s="101"/>
      <c r="F18" s="101">
        <f t="shared" si="0"/>
        <v>212878908</v>
      </c>
      <c r="G18" s="377">
        <v>0</v>
      </c>
      <c r="H18" s="377">
        <v>58716250</v>
      </c>
      <c r="I18" s="377">
        <f t="shared" si="1"/>
        <v>271595158</v>
      </c>
    </row>
    <row r="19" spans="1:9" s="109" customFormat="1" ht="15.6" customHeight="1" x14ac:dyDescent="0.3">
      <c r="A19" s="110"/>
      <c r="B19" s="99" t="s">
        <v>16</v>
      </c>
      <c r="C19" s="100">
        <v>231013529</v>
      </c>
      <c r="D19" s="101"/>
      <c r="E19" s="101"/>
      <c r="F19" s="101">
        <f t="shared" si="0"/>
        <v>231013529</v>
      </c>
      <c r="G19" s="377">
        <v>0</v>
      </c>
      <c r="H19" s="377">
        <v>63091100</v>
      </c>
      <c r="I19" s="377">
        <f t="shared" si="1"/>
        <v>294104629</v>
      </c>
    </row>
    <row r="20" spans="1:9" s="109" customFormat="1" ht="15.6" customHeight="1" x14ac:dyDescent="0.3">
      <c r="A20" s="110"/>
      <c r="B20" s="99" t="s">
        <v>17</v>
      </c>
      <c r="C20" s="100">
        <v>253589052</v>
      </c>
      <c r="D20" s="101"/>
      <c r="E20" s="101"/>
      <c r="F20" s="101">
        <f t="shared" si="0"/>
        <v>253589052</v>
      </c>
      <c r="G20" s="377">
        <v>0</v>
      </c>
      <c r="H20" s="377">
        <v>66906572</v>
      </c>
      <c r="I20" s="377">
        <f t="shared" si="1"/>
        <v>320495624</v>
      </c>
    </row>
    <row r="21" spans="1:9" s="109" customFormat="1" ht="15.6" customHeight="1" x14ac:dyDescent="0.3">
      <c r="A21" s="110"/>
      <c r="B21" s="99" t="s">
        <v>18</v>
      </c>
      <c r="C21" s="100">
        <v>294832331</v>
      </c>
      <c r="D21" s="101"/>
      <c r="E21" s="101"/>
      <c r="F21" s="101">
        <f t="shared" si="0"/>
        <v>294832331</v>
      </c>
      <c r="G21" s="377">
        <v>0</v>
      </c>
      <c r="H21" s="377">
        <v>72492070</v>
      </c>
      <c r="I21" s="377">
        <f t="shared" si="1"/>
        <v>367324401</v>
      </c>
    </row>
    <row r="22" spans="1:9" s="109" customFormat="1" ht="15.6" customHeight="1" x14ac:dyDescent="0.3">
      <c r="A22" s="110"/>
      <c r="B22" s="99" t="s">
        <v>19</v>
      </c>
      <c r="C22" s="100">
        <v>343638574</v>
      </c>
      <c r="D22" s="101"/>
      <c r="E22" s="101"/>
      <c r="F22" s="101">
        <f t="shared" si="0"/>
        <v>343638574</v>
      </c>
      <c r="G22" s="377">
        <v>0</v>
      </c>
      <c r="H22" s="377">
        <v>78356625</v>
      </c>
      <c r="I22" s="377">
        <f t="shared" si="1"/>
        <v>421995199</v>
      </c>
    </row>
    <row r="23" spans="1:9" s="109" customFormat="1" ht="15.6" customHeight="1" x14ac:dyDescent="0.3">
      <c r="A23" s="110"/>
      <c r="B23" s="99" t="s">
        <v>20</v>
      </c>
      <c r="C23" s="100">
        <v>374261258</v>
      </c>
      <c r="D23" s="101"/>
      <c r="E23" s="101"/>
      <c r="F23" s="101">
        <f t="shared" si="0"/>
        <v>374261258</v>
      </c>
      <c r="G23" s="377">
        <v>0</v>
      </c>
      <c r="H23" s="377">
        <v>84722290</v>
      </c>
      <c r="I23" s="377">
        <f t="shared" si="1"/>
        <v>458983548</v>
      </c>
    </row>
    <row r="24" spans="1:9" s="109" customFormat="1" ht="15.6" customHeight="1" x14ac:dyDescent="0.3">
      <c r="A24" s="110"/>
      <c r="B24" s="99" t="s">
        <v>21</v>
      </c>
      <c r="C24" s="100">
        <v>465548289</v>
      </c>
      <c r="D24" s="101"/>
      <c r="E24" s="101"/>
      <c r="F24" s="101">
        <f t="shared" si="0"/>
        <v>465548289</v>
      </c>
      <c r="G24" s="377">
        <v>0</v>
      </c>
      <c r="H24" s="377">
        <v>89732200</v>
      </c>
      <c r="I24" s="377">
        <f t="shared" si="1"/>
        <v>555280489</v>
      </c>
    </row>
    <row r="25" spans="1:9" s="109" customFormat="1" ht="15.6" customHeight="1" x14ac:dyDescent="0.3">
      <c r="A25" s="110"/>
      <c r="B25" s="99" t="s">
        <v>22</v>
      </c>
      <c r="C25" s="100">
        <v>508264620</v>
      </c>
      <c r="D25" s="101"/>
      <c r="E25" s="101"/>
      <c r="F25" s="101">
        <f t="shared" si="0"/>
        <v>508264620</v>
      </c>
      <c r="G25" s="377">
        <v>0</v>
      </c>
      <c r="H25" s="377">
        <v>94515600</v>
      </c>
      <c r="I25" s="377">
        <f t="shared" si="1"/>
        <v>602780220</v>
      </c>
    </row>
    <row r="26" spans="1:9" s="109" customFormat="1" ht="15.6" customHeight="1" x14ac:dyDescent="0.3">
      <c r="A26" s="110"/>
      <c r="B26" s="99" t="s">
        <v>23</v>
      </c>
      <c r="C26" s="100">
        <v>552753591</v>
      </c>
      <c r="D26" s="101"/>
      <c r="E26" s="101"/>
      <c r="F26" s="101">
        <f t="shared" si="0"/>
        <v>552753591</v>
      </c>
      <c r="G26" s="377">
        <v>0</v>
      </c>
      <c r="H26" s="377">
        <v>102191130</v>
      </c>
      <c r="I26" s="377">
        <f t="shared" si="1"/>
        <v>654944721</v>
      </c>
    </row>
    <row r="27" spans="1:9" s="109" customFormat="1" ht="15.6" customHeight="1" x14ac:dyDescent="0.3">
      <c r="A27" s="110"/>
      <c r="B27" s="99" t="s">
        <v>24</v>
      </c>
      <c r="C27" s="100">
        <v>648723248</v>
      </c>
      <c r="D27" s="101"/>
      <c r="E27" s="101"/>
      <c r="F27" s="101">
        <f t="shared" si="0"/>
        <v>648723248</v>
      </c>
      <c r="G27" s="377">
        <v>0</v>
      </c>
      <c r="H27" s="377">
        <v>109353250</v>
      </c>
      <c r="I27" s="377">
        <f t="shared" si="1"/>
        <v>758076498</v>
      </c>
    </row>
    <row r="28" spans="1:9" s="109" customFormat="1" ht="15.6" customHeight="1" x14ac:dyDescent="0.3">
      <c r="A28" s="110"/>
      <c r="B28" s="99" t="s">
        <v>25</v>
      </c>
      <c r="C28" s="100">
        <v>757319416</v>
      </c>
      <c r="D28" s="101"/>
      <c r="E28" s="101"/>
      <c r="F28" s="101">
        <f t="shared" si="0"/>
        <v>757319416</v>
      </c>
      <c r="G28" s="377">
        <v>0</v>
      </c>
      <c r="H28" s="377">
        <v>138336000</v>
      </c>
      <c r="I28" s="377">
        <f t="shared" si="1"/>
        <v>895655416</v>
      </c>
    </row>
    <row r="29" spans="1:9" s="109" customFormat="1" ht="15.6" customHeight="1" x14ac:dyDescent="0.3">
      <c r="A29" s="110"/>
      <c r="B29" s="99" t="s">
        <v>26</v>
      </c>
      <c r="C29" s="100">
        <v>938952072</v>
      </c>
      <c r="D29" s="101"/>
      <c r="E29" s="101"/>
      <c r="F29" s="101">
        <f t="shared" si="0"/>
        <v>938952072</v>
      </c>
      <c r="G29" s="377">
        <v>0</v>
      </c>
      <c r="H29" s="377">
        <v>149752800</v>
      </c>
      <c r="I29" s="377">
        <f t="shared" si="1"/>
        <v>1088704872</v>
      </c>
    </row>
    <row r="30" spans="1:9" s="109" customFormat="1" ht="15.6" customHeight="1" x14ac:dyDescent="0.3">
      <c r="A30" s="110"/>
      <c r="B30" s="99" t="s">
        <v>27</v>
      </c>
      <c r="C30" s="100">
        <v>1063770630</v>
      </c>
      <c r="D30" s="101"/>
      <c r="E30" s="101"/>
      <c r="F30" s="101">
        <f t="shared" si="0"/>
        <v>1063770630</v>
      </c>
      <c r="G30" s="377">
        <v>0</v>
      </c>
      <c r="H30" s="377">
        <v>150190000</v>
      </c>
      <c r="I30" s="377">
        <f t="shared" si="1"/>
        <v>1213960630</v>
      </c>
    </row>
    <row r="31" spans="1:9" s="109" customFormat="1" ht="15.6" customHeight="1" x14ac:dyDescent="0.3">
      <c r="A31" s="110"/>
      <c r="B31" s="99" t="s">
        <v>28</v>
      </c>
      <c r="C31" s="100">
        <v>1115372588</v>
      </c>
      <c r="D31" s="101"/>
      <c r="E31" s="101"/>
      <c r="F31" s="101">
        <f t="shared" si="0"/>
        <v>1115372588</v>
      </c>
      <c r="G31" s="377">
        <v>0</v>
      </c>
      <c r="H31" s="377">
        <v>145485000</v>
      </c>
      <c r="I31" s="377">
        <f t="shared" si="1"/>
        <v>1260857588</v>
      </c>
    </row>
    <row r="32" spans="1:9" s="109" customFormat="1" ht="15.6" customHeight="1" x14ac:dyDescent="0.3">
      <c r="A32" s="110"/>
      <c r="B32" s="99" t="s">
        <v>29</v>
      </c>
      <c r="C32" s="100">
        <v>1217485465</v>
      </c>
      <c r="D32" s="101"/>
      <c r="E32" s="101"/>
      <c r="F32" s="101">
        <f t="shared" si="0"/>
        <v>1217485465</v>
      </c>
      <c r="G32" s="377">
        <v>0</v>
      </c>
      <c r="H32" s="377">
        <v>152359000</v>
      </c>
      <c r="I32" s="377">
        <f t="shared" si="1"/>
        <v>1369844465</v>
      </c>
    </row>
    <row r="33" spans="1:9" s="109" customFormat="1" ht="15.6" customHeight="1" x14ac:dyDescent="0.3">
      <c r="A33" s="110"/>
      <c r="B33" s="99" t="s">
        <v>30</v>
      </c>
      <c r="C33" s="100">
        <v>1379287243</v>
      </c>
      <c r="D33" s="101"/>
      <c r="E33" s="101"/>
      <c r="F33" s="101">
        <f t="shared" si="0"/>
        <v>1379287243</v>
      </c>
      <c r="G33" s="377">
        <v>784501501</v>
      </c>
      <c r="H33" s="377">
        <v>435487053</v>
      </c>
      <c r="I33" s="377">
        <f t="shared" si="1"/>
        <v>2599275797</v>
      </c>
    </row>
    <row r="34" spans="1:9" s="109" customFormat="1" ht="15.6" customHeight="1" x14ac:dyDescent="0.3">
      <c r="A34" s="110"/>
      <c r="B34" s="99" t="s">
        <v>31</v>
      </c>
      <c r="C34" s="100">
        <v>1556722589</v>
      </c>
      <c r="D34" s="101"/>
      <c r="E34" s="101"/>
      <c r="F34" s="101">
        <f t="shared" si="0"/>
        <v>1556722589</v>
      </c>
      <c r="G34" s="377">
        <v>872973950</v>
      </c>
      <c r="H34" s="377">
        <v>513583822</v>
      </c>
      <c r="I34" s="377">
        <f t="shared" si="1"/>
        <v>2943280361</v>
      </c>
    </row>
    <row r="35" spans="1:9" s="109" customFormat="1" ht="15.6" customHeight="1" x14ac:dyDescent="0.3">
      <c r="A35" s="110"/>
      <c r="B35" s="99" t="s">
        <v>32</v>
      </c>
      <c r="C35" s="100">
        <v>1727025707</v>
      </c>
      <c r="D35" s="101"/>
      <c r="E35" s="101"/>
      <c r="F35" s="101">
        <f t="shared" si="0"/>
        <v>1727025707</v>
      </c>
      <c r="G35" s="377">
        <v>1072186805</v>
      </c>
      <c r="H35" s="377">
        <v>526107557</v>
      </c>
      <c r="I35" s="377">
        <f t="shared" si="1"/>
        <v>3325320069</v>
      </c>
    </row>
    <row r="36" spans="1:9" s="109" customFormat="1" ht="15.6" customHeight="1" x14ac:dyDescent="0.3">
      <c r="A36" s="110"/>
      <c r="B36" s="99" t="s">
        <v>33</v>
      </c>
      <c r="C36" s="100">
        <v>1918174826</v>
      </c>
      <c r="D36" s="101"/>
      <c r="E36" s="101"/>
      <c r="F36" s="101">
        <f t="shared" si="0"/>
        <v>1918174826</v>
      </c>
      <c r="G36" s="377">
        <v>1183569392</v>
      </c>
      <c r="H36" s="377">
        <v>588154070</v>
      </c>
      <c r="I36" s="377">
        <f t="shared" si="1"/>
        <v>3689898288</v>
      </c>
    </row>
    <row r="37" spans="1:9" s="109" customFormat="1" ht="15.6" customHeight="1" x14ac:dyDescent="0.3">
      <c r="A37" s="110"/>
      <c r="B37" s="99" t="s">
        <v>34</v>
      </c>
      <c r="C37" s="100">
        <v>2047753736</v>
      </c>
      <c r="D37" s="101"/>
      <c r="E37" s="101"/>
      <c r="F37" s="101">
        <f t="shared" si="0"/>
        <v>2047753736</v>
      </c>
      <c r="G37" s="377">
        <v>1137987475</v>
      </c>
      <c r="H37" s="377">
        <v>716071973</v>
      </c>
      <c r="I37" s="377">
        <f t="shared" si="1"/>
        <v>3901813184</v>
      </c>
    </row>
    <row r="38" spans="1:9" s="109" customFormat="1" ht="15.6" customHeight="1" x14ac:dyDescent="0.3">
      <c r="A38" s="110"/>
      <c r="B38" s="99" t="s">
        <v>35</v>
      </c>
      <c r="C38" s="100">
        <v>2121900556</v>
      </c>
      <c r="D38" s="101">
        <v>13957781</v>
      </c>
      <c r="E38" s="101"/>
      <c r="F38" s="101">
        <f t="shared" si="0"/>
        <v>2135858337</v>
      </c>
      <c r="G38" s="377">
        <v>1211060935</v>
      </c>
      <c r="H38" s="377">
        <v>780399027</v>
      </c>
      <c r="I38" s="377">
        <f t="shared" si="1"/>
        <v>4127318299</v>
      </c>
    </row>
    <row r="39" spans="1:9" s="109" customFormat="1" ht="15.6" customHeight="1" x14ac:dyDescent="0.3">
      <c r="A39" s="110"/>
      <c r="B39" s="99" t="s">
        <v>36</v>
      </c>
      <c r="C39" s="100">
        <v>2349764086</v>
      </c>
      <c r="D39" s="101">
        <v>52833595</v>
      </c>
      <c r="E39" s="101"/>
      <c r="F39" s="101">
        <f t="shared" si="0"/>
        <v>2402597681</v>
      </c>
      <c r="G39" s="377">
        <v>1424452117</v>
      </c>
      <c r="H39" s="377">
        <v>1070888831</v>
      </c>
      <c r="I39" s="377">
        <f t="shared" si="1"/>
        <v>4897938629</v>
      </c>
    </row>
    <row r="40" spans="1:9" s="109" customFormat="1" ht="15.6" customHeight="1" x14ac:dyDescent="0.3">
      <c r="A40" s="110"/>
      <c r="B40" s="99" t="s">
        <v>37</v>
      </c>
      <c r="C40" s="100">
        <v>2539916952</v>
      </c>
      <c r="D40" s="101">
        <v>66571947</v>
      </c>
      <c r="E40" s="101"/>
      <c r="F40" s="101">
        <f t="shared" si="0"/>
        <v>2606488899</v>
      </c>
      <c r="G40" s="377">
        <v>1471805086</v>
      </c>
      <c r="H40" s="377">
        <v>1205507574</v>
      </c>
      <c r="I40" s="377">
        <f t="shared" si="1"/>
        <v>5283801559</v>
      </c>
    </row>
    <row r="41" spans="1:9" s="109" customFormat="1" ht="15.6" customHeight="1" x14ac:dyDescent="0.3">
      <c r="A41" s="110"/>
      <c r="B41" s="99" t="s">
        <v>38</v>
      </c>
      <c r="C41" s="100">
        <v>2659322025</v>
      </c>
      <c r="D41" s="101">
        <v>18655560</v>
      </c>
      <c r="E41" s="101">
        <v>12741076</v>
      </c>
      <c r="F41" s="101">
        <f t="shared" si="0"/>
        <v>2690718661</v>
      </c>
      <c r="G41" s="377">
        <v>1533995784</v>
      </c>
      <c r="H41" s="377">
        <v>1363421675</v>
      </c>
      <c r="I41" s="377">
        <f t="shared" si="1"/>
        <v>5588136120</v>
      </c>
    </row>
    <row r="42" spans="1:9" s="109" customFormat="1" ht="15.6" customHeight="1" x14ac:dyDescent="0.3">
      <c r="A42" s="110"/>
      <c r="B42" s="99" t="s">
        <v>39</v>
      </c>
      <c r="C42" s="100">
        <v>2853533541</v>
      </c>
      <c r="D42" s="101">
        <v>20500303</v>
      </c>
      <c r="E42" s="101">
        <v>0</v>
      </c>
      <c r="F42" s="101">
        <f t="shared" si="0"/>
        <v>2874033844</v>
      </c>
      <c r="G42" s="377">
        <v>1555210214</v>
      </c>
      <c r="H42" s="377">
        <v>1503331174</v>
      </c>
      <c r="I42" s="377">
        <f t="shared" si="1"/>
        <v>5932575232</v>
      </c>
    </row>
    <row r="43" spans="1:9" s="109" customFormat="1" ht="15.6" customHeight="1" x14ac:dyDescent="0.3">
      <c r="A43" s="110"/>
      <c r="B43" s="99" t="s">
        <v>40</v>
      </c>
      <c r="C43" s="100">
        <v>3093800825</v>
      </c>
      <c r="D43" s="101">
        <v>85162261</v>
      </c>
      <c r="E43" s="101">
        <v>29803256</v>
      </c>
      <c r="F43" s="101">
        <f t="shared" si="0"/>
        <v>3208766342</v>
      </c>
      <c r="G43" s="377">
        <v>1733422250</v>
      </c>
      <c r="H43" s="377">
        <v>1744736601</v>
      </c>
      <c r="I43" s="377">
        <f t="shared" si="1"/>
        <v>6686925193</v>
      </c>
    </row>
    <row r="44" spans="1:9" s="109" customFormat="1" ht="15.6" customHeight="1" x14ac:dyDescent="0.3">
      <c r="A44" s="110"/>
      <c r="B44" s="99" t="s">
        <v>41</v>
      </c>
      <c r="C44" s="100">
        <v>3360351109</v>
      </c>
      <c r="D44" s="101">
        <v>63815219</v>
      </c>
      <c r="E44" s="101">
        <v>53854916</v>
      </c>
      <c r="F44" s="101">
        <f t="shared" si="0"/>
        <v>3478021244</v>
      </c>
      <c r="G44" s="377">
        <v>1971517762</v>
      </c>
      <c r="H44" s="377">
        <v>1991506729</v>
      </c>
      <c r="I44" s="377">
        <f t="shared" si="1"/>
        <v>7441045735</v>
      </c>
    </row>
    <row r="45" spans="1:9" s="109" customFormat="1" ht="15.6" customHeight="1" x14ac:dyDescent="0.3">
      <c r="A45" s="110"/>
      <c r="B45" s="99" t="s">
        <v>42</v>
      </c>
      <c r="C45" s="100">
        <v>3458890840</v>
      </c>
      <c r="D45" s="101">
        <v>1325000</v>
      </c>
      <c r="E45" s="101">
        <v>11834892</v>
      </c>
      <c r="F45" s="101">
        <f t="shared" si="0"/>
        <v>3472050732</v>
      </c>
      <c r="G45" s="377">
        <v>2189135071</v>
      </c>
      <c r="H45" s="377">
        <v>2217106987</v>
      </c>
      <c r="I45" s="377">
        <f t="shared" si="1"/>
        <v>7878292790</v>
      </c>
    </row>
    <row r="46" spans="1:9" s="109" customFormat="1" ht="15.6" customHeight="1" x14ac:dyDescent="0.3">
      <c r="A46" s="110"/>
      <c r="B46" s="99" t="s">
        <v>43</v>
      </c>
      <c r="C46" s="100">
        <v>3393373836</v>
      </c>
      <c r="D46" s="101">
        <v>0</v>
      </c>
      <c r="E46" s="101">
        <v>0</v>
      </c>
      <c r="F46" s="101">
        <f t="shared" si="0"/>
        <v>3393373836</v>
      </c>
      <c r="G46" s="377">
        <v>2789928919</v>
      </c>
      <c r="H46" s="377">
        <v>2521532344</v>
      </c>
      <c r="I46" s="377">
        <f t="shared" si="1"/>
        <v>8704835099</v>
      </c>
    </row>
    <row r="47" spans="1:9" s="109" customFormat="1" ht="15.6" customHeight="1" x14ac:dyDescent="0.3">
      <c r="A47" s="110"/>
      <c r="B47" s="99" t="s">
        <v>44</v>
      </c>
      <c r="C47" s="100">
        <v>3537876939</v>
      </c>
      <c r="D47" s="101">
        <v>0</v>
      </c>
      <c r="E47" s="101">
        <v>0</v>
      </c>
      <c r="F47" s="101">
        <f t="shared" si="0"/>
        <v>3537876939</v>
      </c>
      <c r="G47" s="377">
        <v>2860561516</v>
      </c>
      <c r="H47" s="377">
        <v>2813657088</v>
      </c>
      <c r="I47" s="377">
        <f t="shared" si="1"/>
        <v>9212095543</v>
      </c>
    </row>
    <row r="48" spans="1:9" s="109" customFormat="1" ht="15.6" customHeight="1" x14ac:dyDescent="0.3">
      <c r="A48" s="110"/>
      <c r="B48" s="99" t="s">
        <v>45</v>
      </c>
      <c r="C48" s="100">
        <v>3794597315</v>
      </c>
      <c r="D48" s="101">
        <v>100993615</v>
      </c>
      <c r="E48" s="101">
        <v>0</v>
      </c>
      <c r="F48" s="101">
        <f t="shared" si="0"/>
        <v>3895590930</v>
      </c>
      <c r="G48" s="377">
        <v>3136297866</v>
      </c>
      <c r="H48" s="377">
        <v>2966734592</v>
      </c>
      <c r="I48" s="377">
        <f t="shared" si="1"/>
        <v>9998623388</v>
      </c>
    </row>
    <row r="49" spans="1:9" s="109" customFormat="1" ht="15.6" customHeight="1" x14ac:dyDescent="0.3">
      <c r="A49" s="110"/>
      <c r="B49" s="99" t="s">
        <v>46</v>
      </c>
      <c r="C49" s="100">
        <v>3931506744</v>
      </c>
      <c r="D49" s="101">
        <v>139666623</v>
      </c>
      <c r="E49" s="101">
        <v>66831734</v>
      </c>
      <c r="F49" s="101">
        <f t="shared" si="0"/>
        <v>4138005101</v>
      </c>
      <c r="G49" s="377">
        <v>3411689770</v>
      </c>
      <c r="H49" s="377">
        <v>3307014174</v>
      </c>
      <c r="I49" s="377">
        <f t="shared" si="1"/>
        <v>10856709045</v>
      </c>
    </row>
    <row r="50" spans="1:9" s="109" customFormat="1" ht="15.6" customHeight="1" x14ac:dyDescent="0.3">
      <c r="A50" s="110"/>
      <c r="B50" s="99" t="s">
        <v>47</v>
      </c>
      <c r="C50" s="100">
        <v>4106891517</v>
      </c>
      <c r="D50" s="101">
        <v>273117243</v>
      </c>
      <c r="E50" s="101">
        <v>67026484</v>
      </c>
      <c r="F50" s="101">
        <f t="shared" si="0"/>
        <v>4447035244</v>
      </c>
      <c r="G50" s="377">
        <v>3166563838</v>
      </c>
      <c r="H50" s="377">
        <v>3931548823</v>
      </c>
      <c r="I50" s="377">
        <f t="shared" si="1"/>
        <v>11545147905</v>
      </c>
    </row>
    <row r="51" spans="1:9" s="109" customFormat="1" ht="15.6" customHeight="1" x14ac:dyDescent="0.3">
      <c r="A51" s="110"/>
      <c r="B51" s="99" t="s">
        <v>48</v>
      </c>
      <c r="C51" s="100">
        <v>4377462210</v>
      </c>
      <c r="D51" s="101">
        <v>326785532</v>
      </c>
      <c r="E51" s="101">
        <v>80489858</v>
      </c>
      <c r="F51" s="101">
        <f t="shared" si="0"/>
        <v>4784737600</v>
      </c>
      <c r="G51" s="377">
        <v>3454733320</v>
      </c>
      <c r="H51" s="377">
        <v>4102996434</v>
      </c>
      <c r="I51" s="377">
        <f t="shared" si="1"/>
        <v>12342467354</v>
      </c>
    </row>
    <row r="52" spans="1:9" s="109" customFormat="1" ht="15.6" customHeight="1" x14ac:dyDescent="0.3">
      <c r="A52" s="110"/>
      <c r="B52" s="99" t="s">
        <v>49</v>
      </c>
      <c r="C52" s="100">
        <v>4673907531</v>
      </c>
      <c r="D52" s="101">
        <v>214199816</v>
      </c>
      <c r="E52" s="101">
        <v>83566797</v>
      </c>
      <c r="F52" s="101">
        <f t="shared" si="0"/>
        <v>4971674144</v>
      </c>
      <c r="G52" s="377">
        <v>3451883984</v>
      </c>
      <c r="H52" s="377">
        <v>4266479016</v>
      </c>
      <c r="I52" s="377">
        <f t="shared" si="1"/>
        <v>12690037144</v>
      </c>
    </row>
    <row r="53" spans="1:9" s="109" customFormat="1" ht="15.6" customHeight="1" x14ac:dyDescent="0.3">
      <c r="A53" s="110">
        <v>5</v>
      </c>
      <c r="B53" s="99" t="s">
        <v>50</v>
      </c>
      <c r="C53" s="100">
        <v>4615171682</v>
      </c>
      <c r="D53" s="101">
        <v>86157713</v>
      </c>
      <c r="E53" s="101">
        <v>86919822</v>
      </c>
      <c r="F53" s="101">
        <f t="shared" si="0"/>
        <v>4788249217</v>
      </c>
      <c r="G53" s="377">
        <v>3612993487</v>
      </c>
      <c r="H53" s="377">
        <v>4515829981</v>
      </c>
      <c r="I53" s="377">
        <f t="shared" si="1"/>
        <v>12917072685</v>
      </c>
    </row>
    <row r="54" spans="1:9" s="109" customFormat="1" ht="15.6" customHeight="1" x14ac:dyDescent="0.3">
      <c r="A54" s="110"/>
      <c r="B54" s="99" t="s">
        <v>51</v>
      </c>
      <c r="C54" s="100">
        <v>4944864072</v>
      </c>
      <c r="D54" s="101">
        <v>91193951</v>
      </c>
      <c r="E54" s="101">
        <v>91766322</v>
      </c>
      <c r="F54" s="101">
        <f t="shared" si="0"/>
        <v>5127824345</v>
      </c>
      <c r="G54" s="377">
        <v>3531810003</v>
      </c>
      <c r="H54" s="377">
        <v>4527456582</v>
      </c>
      <c r="I54" s="377">
        <f t="shared" si="1"/>
        <v>13187090930</v>
      </c>
    </row>
    <row r="55" spans="1:9" s="109" customFormat="1" ht="15.6" customHeight="1" x14ac:dyDescent="0.3">
      <c r="A55" s="110"/>
      <c r="B55" s="99" t="s">
        <v>52</v>
      </c>
      <c r="C55" s="100">
        <v>5157191618</v>
      </c>
      <c r="D55" s="101">
        <v>129763024</v>
      </c>
      <c r="E55" s="101">
        <v>96914031</v>
      </c>
      <c r="F55" s="101">
        <f t="shared" si="0"/>
        <v>5383868673</v>
      </c>
      <c r="G55" s="377">
        <v>3954055389</v>
      </c>
      <c r="H55" s="377">
        <v>4618252299</v>
      </c>
      <c r="I55" s="377">
        <f t="shared" si="1"/>
        <v>13956176361</v>
      </c>
    </row>
    <row r="56" spans="1:9" s="109" customFormat="1" ht="15.6" customHeight="1" x14ac:dyDescent="0.3">
      <c r="A56" s="110"/>
      <c r="B56" s="99" t="s">
        <v>53</v>
      </c>
      <c r="C56" s="100">
        <v>5125316223</v>
      </c>
      <c r="D56" s="101">
        <v>10887401</v>
      </c>
      <c r="E56" s="101">
        <v>0</v>
      </c>
      <c r="F56" s="101">
        <f t="shared" si="0"/>
        <v>5136203624</v>
      </c>
      <c r="G56" s="377">
        <v>4359977215</v>
      </c>
      <c r="H56" s="377">
        <v>4818596009</v>
      </c>
      <c r="I56" s="377">
        <f t="shared" si="1"/>
        <v>14314776848</v>
      </c>
    </row>
    <row r="57" spans="1:9" s="109" customFormat="1" ht="15.6" customHeight="1" x14ac:dyDescent="0.3">
      <c r="A57" s="110"/>
      <c r="B57" s="99" t="s">
        <v>54</v>
      </c>
      <c r="C57" s="100">
        <v>4926236227</v>
      </c>
      <c r="D57" s="101">
        <v>0</v>
      </c>
      <c r="E57" s="101">
        <v>0</v>
      </c>
      <c r="F57" s="101">
        <f t="shared" si="0"/>
        <v>4926236227</v>
      </c>
      <c r="G57" s="377">
        <v>4503272757</v>
      </c>
      <c r="H57" s="377">
        <v>5120286616</v>
      </c>
      <c r="I57" s="377">
        <f t="shared" si="1"/>
        <v>14549795600</v>
      </c>
    </row>
    <row r="58" spans="1:9" s="109" customFormat="1" ht="15.6" customHeight="1" x14ac:dyDescent="0.3">
      <c r="A58" s="110"/>
      <c r="B58" s="99" t="s">
        <v>55</v>
      </c>
      <c r="C58" s="100">
        <v>4812514579</v>
      </c>
      <c r="D58" s="101">
        <v>9684792.6184909903</v>
      </c>
      <c r="E58" s="101">
        <v>0</v>
      </c>
      <c r="F58" s="101">
        <f t="shared" si="0"/>
        <v>4822199371.6184912</v>
      </c>
      <c r="G58" s="377">
        <v>5056304760</v>
      </c>
      <c r="H58" s="377">
        <v>5414487532</v>
      </c>
      <c r="I58" s="377">
        <f t="shared" si="1"/>
        <v>15292991663.618492</v>
      </c>
    </row>
    <row r="59" spans="1:9" s="109" customFormat="1" ht="15.6" customHeight="1" x14ac:dyDescent="0.3">
      <c r="A59" s="110"/>
      <c r="B59" s="99" t="s">
        <v>56</v>
      </c>
      <c r="C59" s="100">
        <v>5222408712</v>
      </c>
      <c r="D59" s="101">
        <v>40583799</v>
      </c>
      <c r="E59" s="101">
        <v>0</v>
      </c>
      <c r="F59" s="101">
        <f t="shared" si="0"/>
        <v>5262992511</v>
      </c>
      <c r="G59" s="377">
        <v>5725790842</v>
      </c>
      <c r="H59" s="377">
        <v>5870521877</v>
      </c>
      <c r="I59" s="377">
        <f t="shared" si="1"/>
        <v>16859305230</v>
      </c>
    </row>
    <row r="60" spans="1:9" s="109" customFormat="1" ht="15.6" customHeight="1" x14ac:dyDescent="0.3">
      <c r="A60" s="110"/>
      <c r="B60" s="99" t="s">
        <v>57</v>
      </c>
      <c r="C60" s="100">
        <v>5617181458</v>
      </c>
      <c r="D60" s="101">
        <v>299871951</v>
      </c>
      <c r="E60" s="101">
        <v>99356026</v>
      </c>
      <c r="F60" s="101">
        <f t="shared" si="0"/>
        <v>6016409435</v>
      </c>
      <c r="G60" s="377">
        <v>6164006979</v>
      </c>
      <c r="H60" s="377">
        <v>6252595371</v>
      </c>
      <c r="I60" s="377">
        <f t="shared" si="1"/>
        <v>18433011785</v>
      </c>
    </row>
    <row r="61" spans="1:9" s="109" customFormat="1" ht="15.6" customHeight="1" x14ac:dyDescent="0.3">
      <c r="A61" s="110"/>
      <c r="B61" s="99" t="s">
        <v>58</v>
      </c>
      <c r="C61" s="100">
        <v>6108004521</v>
      </c>
      <c r="D61" s="101">
        <v>450311483</v>
      </c>
      <c r="E61" s="101">
        <v>102325596</v>
      </c>
      <c r="F61" s="101">
        <f t="shared" si="0"/>
        <v>6660641600</v>
      </c>
      <c r="G61" s="377">
        <v>6465288666</v>
      </c>
      <c r="H61" s="377">
        <v>6669166247</v>
      </c>
      <c r="I61" s="377">
        <f t="shared" si="1"/>
        <v>19795096513</v>
      </c>
    </row>
    <row r="62" spans="1:9" s="109" customFormat="1" ht="15.6" customHeight="1" x14ac:dyDescent="0.3">
      <c r="A62" s="110"/>
      <c r="B62" s="99" t="s">
        <v>59</v>
      </c>
      <c r="C62" s="100">
        <v>6597675103</v>
      </c>
      <c r="D62" s="101">
        <v>741262774</v>
      </c>
      <c r="E62" s="101">
        <v>111821213</v>
      </c>
      <c r="F62" s="101">
        <f t="shared" si="0"/>
        <v>7450759090</v>
      </c>
      <c r="G62" s="377">
        <v>6875615240</v>
      </c>
      <c r="H62" s="377">
        <v>6667960292</v>
      </c>
      <c r="I62" s="377">
        <f t="shared" si="1"/>
        <v>20994334622</v>
      </c>
    </row>
    <row r="63" spans="1:9" s="109" customFormat="1" ht="15.6" customHeight="1" x14ac:dyDescent="0.3">
      <c r="A63" s="110"/>
      <c r="B63" s="99" t="s">
        <v>60</v>
      </c>
      <c r="C63" s="100">
        <v>5630013719</v>
      </c>
      <c r="D63" s="101">
        <v>0</v>
      </c>
      <c r="E63" s="101">
        <v>0</v>
      </c>
      <c r="F63" s="101">
        <f t="shared" si="0"/>
        <v>5630013719</v>
      </c>
      <c r="G63" s="377">
        <v>7094258829</v>
      </c>
      <c r="H63" s="377">
        <v>7028242724</v>
      </c>
      <c r="I63" s="377">
        <f t="shared" si="1"/>
        <v>19752515272</v>
      </c>
    </row>
    <row r="64" spans="1:9" s="109" customFormat="1" ht="15.6" customHeight="1" x14ac:dyDescent="0.3">
      <c r="A64" s="110"/>
      <c r="B64" s="99" t="s">
        <v>61</v>
      </c>
      <c r="C64" s="100">
        <v>5147495312</v>
      </c>
      <c r="D64" s="101">
        <v>0</v>
      </c>
      <c r="E64" s="101">
        <v>0</v>
      </c>
      <c r="F64" s="101">
        <f t="shared" si="0"/>
        <v>5147495312</v>
      </c>
      <c r="G64" s="377">
        <v>7805963626</v>
      </c>
      <c r="H64" s="377">
        <v>7174920658</v>
      </c>
      <c r="I64" s="377">
        <f t="shared" si="1"/>
        <v>20128379596</v>
      </c>
    </row>
    <row r="65" spans="1:9" s="109" customFormat="1" ht="15.6" customHeight="1" x14ac:dyDescent="0.3">
      <c r="A65" s="110"/>
      <c r="B65" s="99" t="s">
        <v>62</v>
      </c>
      <c r="C65" s="100">
        <v>5105607904</v>
      </c>
      <c r="D65" s="101">
        <v>0</v>
      </c>
      <c r="E65" s="101">
        <v>0</v>
      </c>
      <c r="F65" s="101">
        <f t="shared" si="0"/>
        <v>5105607904</v>
      </c>
      <c r="G65" s="377">
        <v>8267948216</v>
      </c>
      <c r="H65" s="377">
        <v>7765618221</v>
      </c>
      <c r="I65" s="377">
        <f t="shared" si="1"/>
        <v>21139174341</v>
      </c>
    </row>
    <row r="66" spans="1:9" s="109" customFormat="1" ht="15.6" customHeight="1" x14ac:dyDescent="0.3">
      <c r="A66" s="110"/>
      <c r="B66" s="99" t="s">
        <v>63</v>
      </c>
      <c r="C66" s="100">
        <v>5453533140</v>
      </c>
      <c r="D66" s="101">
        <v>257804144</v>
      </c>
      <c r="E66" s="101">
        <v>107683455</v>
      </c>
      <c r="F66" s="101">
        <f t="shared" si="0"/>
        <v>5819020739</v>
      </c>
      <c r="G66" s="377">
        <v>8435790809</v>
      </c>
      <c r="H66" s="377">
        <v>8011997736</v>
      </c>
      <c r="I66" s="377">
        <f t="shared" si="1"/>
        <v>22266809284</v>
      </c>
    </row>
    <row r="67" spans="1:9" s="109" customFormat="1" ht="15.6" customHeight="1" x14ac:dyDescent="0.3">
      <c r="A67" s="110"/>
      <c r="B67" s="99" t="s">
        <v>64</v>
      </c>
      <c r="C67" s="100">
        <v>6086936408</v>
      </c>
      <c r="D67" s="101">
        <v>547604350</v>
      </c>
      <c r="E67" s="101">
        <v>99512915</v>
      </c>
      <c r="F67" s="101">
        <f t="shared" si="0"/>
        <v>6734053673</v>
      </c>
      <c r="G67" s="377">
        <v>8669288844</v>
      </c>
      <c r="H67" s="377">
        <v>8219108799</v>
      </c>
      <c r="I67" s="377">
        <f t="shared" si="1"/>
        <v>23622451316</v>
      </c>
    </row>
    <row r="68" spans="1:9" s="109" customFormat="1" ht="15.6" customHeight="1" x14ac:dyDescent="0.3">
      <c r="A68" s="110"/>
      <c r="B68" s="99" t="s">
        <v>65</v>
      </c>
      <c r="C68" s="100">
        <v>6376094502</v>
      </c>
      <c r="D68" s="101">
        <v>178972434</v>
      </c>
      <c r="E68" s="101">
        <v>106056555</v>
      </c>
      <c r="F68" s="101">
        <f t="shared" si="0"/>
        <v>6661123491</v>
      </c>
      <c r="G68" s="377">
        <v>7617727377</v>
      </c>
      <c r="H68" s="377">
        <v>8552689732</v>
      </c>
      <c r="I68" s="377">
        <f t="shared" si="1"/>
        <v>22831540600</v>
      </c>
    </row>
    <row r="69" spans="1:9" s="109" customFormat="1" ht="15.6" customHeight="1" x14ac:dyDescent="0.3">
      <c r="A69" s="110"/>
      <c r="B69" s="99" t="s">
        <v>66</v>
      </c>
      <c r="C69" s="100">
        <v>6659488052</v>
      </c>
      <c r="D69" s="101">
        <v>233900449</v>
      </c>
      <c r="E69" s="101">
        <v>114867392</v>
      </c>
      <c r="F69" s="101">
        <f t="shared" ref="F69:F77" si="2">SUM(C69:E69)</f>
        <v>7008255893</v>
      </c>
      <c r="G69" s="377">
        <v>7910305988</v>
      </c>
      <c r="H69" s="377">
        <v>9043808932</v>
      </c>
      <c r="I69" s="377">
        <f t="shared" ref="I69:I77" si="3">SUM(F69,G69,H69)</f>
        <v>23962370813</v>
      </c>
    </row>
    <row r="70" spans="1:9" s="109" customFormat="1" ht="15.6" customHeight="1" x14ac:dyDescent="0.3">
      <c r="A70" s="110"/>
      <c r="B70" s="99" t="s">
        <v>67</v>
      </c>
      <c r="C70" s="100">
        <v>7045215837</v>
      </c>
      <c r="D70" s="101">
        <v>260034483</v>
      </c>
      <c r="E70" s="101">
        <v>127789915</v>
      </c>
      <c r="F70" s="101">
        <f t="shared" si="2"/>
        <v>7433040235</v>
      </c>
      <c r="G70" s="377">
        <v>8079143889</v>
      </c>
      <c r="H70" s="377">
        <v>9365689128</v>
      </c>
      <c r="I70" s="377">
        <f t="shared" si="3"/>
        <v>24877873252</v>
      </c>
    </row>
    <row r="71" spans="1:9" s="109" customFormat="1" ht="15.6" customHeight="1" x14ac:dyDescent="0.3">
      <c r="A71" s="110"/>
      <c r="B71" s="99" t="s">
        <v>68</v>
      </c>
      <c r="C71" s="100">
        <v>7579528892</v>
      </c>
      <c r="D71" s="101">
        <v>442934603</v>
      </c>
      <c r="E71" s="101">
        <v>131047797</v>
      </c>
      <c r="F71" s="101">
        <f t="shared" si="2"/>
        <v>8153511292</v>
      </c>
      <c r="G71" s="377">
        <v>8359343259</v>
      </c>
      <c r="H71" s="377">
        <v>9824573849</v>
      </c>
      <c r="I71" s="377">
        <f t="shared" si="3"/>
        <v>26337428400</v>
      </c>
    </row>
    <row r="72" spans="1:9" s="109" customFormat="1" ht="15.6" customHeight="1" x14ac:dyDescent="0.3">
      <c r="A72" s="110"/>
      <c r="B72" s="99" t="s">
        <v>69</v>
      </c>
      <c r="C72" s="100">
        <v>7947088831</v>
      </c>
      <c r="D72" s="101">
        <v>60436076</v>
      </c>
      <c r="E72" s="101">
        <v>139207789</v>
      </c>
      <c r="F72" s="101">
        <f t="shared" si="2"/>
        <v>8146732696</v>
      </c>
      <c r="G72" s="377">
        <v>8623469730</v>
      </c>
      <c r="H72" s="377">
        <v>10271937577</v>
      </c>
      <c r="I72" s="377">
        <f t="shared" si="3"/>
        <v>27042140003</v>
      </c>
    </row>
    <row r="73" spans="1:9" s="109" customFormat="1" ht="15.6" customHeight="1" x14ac:dyDescent="0.3">
      <c r="A73" s="110"/>
      <c r="B73" s="99" t="s">
        <v>70</v>
      </c>
      <c r="C73" s="100">
        <v>8218823693</v>
      </c>
      <c r="D73" s="101">
        <v>88419942</v>
      </c>
      <c r="E73" s="101">
        <v>145127535</v>
      </c>
      <c r="F73" s="101">
        <f t="shared" si="2"/>
        <v>8452371170</v>
      </c>
      <c r="G73" s="377">
        <v>8754806772</v>
      </c>
      <c r="H73" s="377">
        <v>10774346489</v>
      </c>
      <c r="I73" s="377">
        <f t="shared" si="3"/>
        <v>27981524431</v>
      </c>
    </row>
    <row r="74" spans="1:9" s="109" customFormat="1" ht="15.6" customHeight="1" x14ac:dyDescent="0.3">
      <c r="A74" s="110">
        <v>6</v>
      </c>
      <c r="B74" s="99" t="s">
        <v>71</v>
      </c>
      <c r="C74" s="100">
        <v>8737012313</v>
      </c>
      <c r="D74" s="101">
        <v>478829031</v>
      </c>
      <c r="E74" s="101">
        <v>151649393</v>
      </c>
      <c r="F74" s="101">
        <f t="shared" si="2"/>
        <v>9367490737</v>
      </c>
      <c r="G74" s="377">
        <v>8856439244</v>
      </c>
      <c r="H74" s="377">
        <v>11329434871</v>
      </c>
      <c r="I74" s="377">
        <f t="shared" si="3"/>
        <v>29553364852</v>
      </c>
    </row>
    <row r="75" spans="1:9" s="109" customFormat="1" ht="15.6" customHeight="1" x14ac:dyDescent="0.3">
      <c r="A75" s="110">
        <v>6</v>
      </c>
      <c r="B75" s="99" t="s">
        <v>72</v>
      </c>
      <c r="C75" s="100">
        <v>8750622051</v>
      </c>
      <c r="D75" s="101">
        <v>240524350</v>
      </c>
      <c r="E75" s="101">
        <v>0</v>
      </c>
      <c r="F75" s="101">
        <f t="shared" si="2"/>
        <v>8991146401</v>
      </c>
      <c r="G75" s="377">
        <v>8809788162</v>
      </c>
      <c r="H75" s="377">
        <v>11287475871</v>
      </c>
      <c r="I75" s="377">
        <f t="shared" si="3"/>
        <v>29088410434</v>
      </c>
    </row>
    <row r="76" spans="1:9" s="109" customFormat="1" ht="15.6" customHeight="1" x14ac:dyDescent="0.3">
      <c r="A76" s="110"/>
      <c r="B76" s="378" t="s">
        <v>73</v>
      </c>
      <c r="C76" s="100">
        <v>9270619766</v>
      </c>
      <c r="D76" s="101">
        <v>1427087494</v>
      </c>
      <c r="E76" s="101">
        <v>176095044</v>
      </c>
      <c r="F76" s="101">
        <f t="shared" si="2"/>
        <v>10873802304</v>
      </c>
      <c r="G76" s="377">
        <v>9499378927</v>
      </c>
      <c r="H76" s="377">
        <v>11644849849</v>
      </c>
      <c r="I76" s="377">
        <f t="shared" si="3"/>
        <v>32018031080</v>
      </c>
    </row>
    <row r="77" spans="1:9" s="109" customFormat="1" ht="15.6" customHeight="1" x14ac:dyDescent="0.3">
      <c r="A77" s="110"/>
      <c r="B77" s="99" t="s">
        <v>153</v>
      </c>
      <c r="C77" s="100">
        <v>10341341675</v>
      </c>
      <c r="D77" s="101">
        <v>5467592480</v>
      </c>
      <c r="E77" s="101">
        <v>183584490</v>
      </c>
      <c r="F77" s="101">
        <f t="shared" si="2"/>
        <v>15992518645</v>
      </c>
      <c r="G77" s="377">
        <v>11434958560</v>
      </c>
      <c r="H77" s="377">
        <v>12920550365</v>
      </c>
      <c r="I77" s="377">
        <f t="shared" si="3"/>
        <v>40348027570</v>
      </c>
    </row>
    <row r="78" spans="1:9" s="109" customFormat="1" ht="15.6" customHeight="1" thickBot="1" x14ac:dyDescent="0.35">
      <c r="A78" s="110"/>
      <c r="B78" s="99" t="s">
        <v>160</v>
      </c>
      <c r="C78" s="100">
        <v>11636468009</v>
      </c>
      <c r="D78" s="101">
        <v>2021486881</v>
      </c>
      <c r="E78" s="101">
        <v>209194431</v>
      </c>
      <c r="F78" s="101">
        <f>SUM(C78:E78)</f>
        <v>13867149321</v>
      </c>
      <c r="G78" s="377">
        <v>13204898519</v>
      </c>
      <c r="H78" s="386">
        <v>13986313058</v>
      </c>
      <c r="I78" s="386">
        <f>SUM(F78,G78,H78)</f>
        <v>41058360898</v>
      </c>
    </row>
    <row r="79" spans="1:9" s="112" customFormat="1" ht="15.6" customHeight="1" x14ac:dyDescent="0.3">
      <c r="A79" s="110"/>
      <c r="G79" s="96"/>
      <c r="H79" s="113" t="s">
        <v>161</v>
      </c>
      <c r="I79" s="114">
        <v>45250</v>
      </c>
    </row>
    <row r="80" spans="1:9" s="112" customFormat="1" ht="15.6" customHeight="1" x14ac:dyDescent="0.3">
      <c r="A80" s="110">
        <v>1</v>
      </c>
      <c r="B80" s="96" t="s">
        <v>3056</v>
      </c>
      <c r="C80" s="96"/>
      <c r="D80" s="96"/>
      <c r="E80" s="96"/>
      <c r="F80" s="96"/>
      <c r="G80" s="96"/>
      <c r="H80" s="96"/>
      <c r="I80" s="96"/>
    </row>
    <row r="81" spans="1:9" s="112" customFormat="1" ht="15.6" customHeight="1" x14ac:dyDescent="0.3">
      <c r="A81" s="110">
        <v>2</v>
      </c>
      <c r="B81" s="96" t="s">
        <v>3058</v>
      </c>
      <c r="C81" s="96"/>
      <c r="D81" s="96"/>
      <c r="E81" s="96"/>
      <c r="F81" s="96"/>
      <c r="G81" s="96"/>
      <c r="H81" s="96"/>
      <c r="I81" s="96"/>
    </row>
    <row r="82" spans="1:9" s="112" customFormat="1" ht="15.6" customHeight="1" x14ac:dyDescent="0.3">
      <c r="A82" s="110">
        <v>3</v>
      </c>
      <c r="B82" s="96" t="s">
        <v>3836</v>
      </c>
      <c r="C82" s="96"/>
      <c r="D82" s="96"/>
      <c r="E82" s="96"/>
      <c r="F82" s="96"/>
      <c r="G82" s="96"/>
      <c r="H82" s="96"/>
      <c r="I82" s="96"/>
    </row>
    <row r="83" spans="1:9" s="112" customFormat="1" ht="15.6" customHeight="1" x14ac:dyDescent="0.3">
      <c r="A83" s="110">
        <v>4</v>
      </c>
      <c r="B83" s="96" t="s">
        <v>3057</v>
      </c>
      <c r="C83" s="96"/>
      <c r="D83" s="96"/>
      <c r="E83" s="96"/>
      <c r="F83" s="96"/>
      <c r="G83" s="96"/>
      <c r="H83" s="96"/>
      <c r="I83" s="96"/>
    </row>
    <row r="84" spans="1:9" s="112" customFormat="1" ht="15.6" customHeight="1" x14ac:dyDescent="0.3">
      <c r="A84" s="110">
        <v>5</v>
      </c>
      <c r="B84" s="96" t="s">
        <v>3837</v>
      </c>
      <c r="C84" s="96"/>
      <c r="D84" s="96"/>
      <c r="E84" s="96"/>
      <c r="F84" s="96"/>
      <c r="G84" s="96"/>
      <c r="H84" s="96"/>
      <c r="I84" s="96"/>
    </row>
    <row r="85" spans="1:9" s="112" customFormat="1" ht="15.6" customHeight="1" x14ac:dyDescent="0.3">
      <c r="A85" s="110"/>
      <c r="B85" s="96" t="s">
        <v>3827</v>
      </c>
      <c r="C85" s="96"/>
      <c r="D85" s="96"/>
      <c r="E85" s="96"/>
      <c r="F85" s="96"/>
      <c r="G85" s="96"/>
      <c r="H85" s="96"/>
      <c r="I85" s="96"/>
    </row>
    <row r="86" spans="1:9" s="112" customFormat="1" ht="15.6" customHeight="1" x14ac:dyDescent="0.3">
      <c r="A86" s="110">
        <v>6</v>
      </c>
      <c r="B86" s="96" t="s">
        <v>3838</v>
      </c>
      <c r="C86" s="96"/>
      <c r="D86" s="96"/>
      <c r="E86" s="96"/>
      <c r="F86" s="96"/>
      <c r="G86" s="96"/>
      <c r="H86" s="96"/>
      <c r="I86" s="96"/>
    </row>
    <row r="87" spans="1:9" s="112" customFormat="1" ht="15.6" customHeight="1" x14ac:dyDescent="0.3">
      <c r="A87" s="110"/>
      <c r="B87" s="115"/>
      <c r="C87" s="116"/>
      <c r="D87" s="116"/>
      <c r="E87" s="116"/>
      <c r="F87" s="116"/>
      <c r="G87" s="116"/>
      <c r="H87" s="116"/>
      <c r="I87" s="116"/>
    </row>
    <row r="88" spans="1:9" s="112" customFormat="1" ht="15.6" customHeight="1" x14ac:dyDescent="0.3">
      <c r="A88" s="110"/>
      <c r="B88" s="117"/>
      <c r="C88" s="116"/>
      <c r="D88" s="116"/>
      <c r="E88" s="116"/>
      <c r="F88" s="116"/>
      <c r="G88" s="116"/>
      <c r="H88" s="116"/>
      <c r="I88" s="116"/>
    </row>
  </sheetData>
  <printOptions horizontalCentered="1"/>
  <pageMargins left="0.75" right="0.75" top="1" bottom="0.75" header="0.5" footer="0.5"/>
  <pageSetup firstPageNumber="17" fitToWidth="0" fitToHeight="0" orientation="landscape" r:id="rId1"/>
  <headerFooter scaleWithDoc="0" alignWithMargins="0">
    <oddFooter>&amp;C&amp;"Arial,Regular"&amp;10&amp;P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FB0A1-90E2-4FBA-B035-CFC1E08C41F2}">
  <sheetPr>
    <tabColor rgb="FF7030A0"/>
    <pageSetUpPr autoPageBreaks="0"/>
  </sheetPr>
  <dimension ref="A1:IP31"/>
  <sheetViews>
    <sheetView showGridLines="0" workbookViewId="0">
      <pane xSplit="1" topLeftCell="HZ1" activePane="topRight" state="frozen"/>
      <selection pane="topRight" activeCell="E35" sqref="E35"/>
    </sheetView>
  </sheetViews>
  <sheetFormatPr defaultColWidth="14.6640625" defaultRowHeight="15" x14ac:dyDescent="0.25"/>
  <cols>
    <col min="1" max="1" width="42.88671875" style="10" bestFit="1" customWidth="1"/>
    <col min="2" max="2" width="16.33203125" style="10" customWidth="1"/>
    <col min="3" max="3" width="11.109375" style="10" customWidth="1"/>
    <col min="4" max="4" width="16.33203125" style="10" customWidth="1"/>
    <col min="5" max="5" width="11.109375" style="10" customWidth="1"/>
    <col min="6" max="6" width="16.33203125" style="10" customWidth="1"/>
    <col min="7" max="7" width="3.44140625" style="10" customWidth="1"/>
    <col min="8" max="8" width="16.33203125" style="10" customWidth="1"/>
    <col min="9" max="9" width="11.109375" style="10" customWidth="1"/>
    <col min="10" max="10" width="16.33203125" style="10" customWidth="1"/>
    <col min="11" max="11" width="11.109375" style="10" customWidth="1"/>
    <col min="12" max="12" width="16.33203125" style="10" customWidth="1"/>
    <col min="13" max="13" width="3.44140625" style="10" customWidth="1"/>
    <col min="14" max="14" width="16.33203125" style="10" customWidth="1"/>
    <col min="15" max="15" width="11.109375" style="10" customWidth="1"/>
    <col min="16" max="16" width="16.33203125" style="10" customWidth="1"/>
    <col min="17" max="17" width="11.109375" style="10" customWidth="1"/>
    <col min="18" max="18" width="16.33203125" style="10" customWidth="1"/>
    <col min="19" max="19" width="3.44140625" style="10" customWidth="1"/>
    <col min="20" max="20" width="16.33203125" style="10" customWidth="1"/>
    <col min="21" max="21" width="11.109375" style="10" customWidth="1"/>
    <col min="22" max="22" width="16.33203125" style="10" customWidth="1"/>
    <col min="23" max="23" width="11.109375" style="10" customWidth="1"/>
    <col min="24" max="24" width="16.33203125" style="10" customWidth="1"/>
    <col min="25" max="25" width="3.44140625" style="10" customWidth="1"/>
    <col min="26" max="26" width="16.33203125" style="10" customWidth="1"/>
    <col min="27" max="27" width="11.109375" style="10" customWidth="1"/>
    <col min="28" max="29" width="16.33203125" style="10" customWidth="1"/>
    <col min="30" max="30" width="3.44140625" style="10" customWidth="1"/>
    <col min="31" max="31" width="16.33203125" style="10" customWidth="1"/>
    <col min="32" max="32" width="11.109375" style="10" customWidth="1"/>
    <col min="33" max="34" width="16.33203125" style="10" customWidth="1"/>
    <col min="35" max="35" width="3.44140625" style="10" customWidth="1"/>
    <col min="36" max="36" width="16.6640625" style="10" customWidth="1"/>
    <col min="37" max="37" width="11.109375" style="10" customWidth="1"/>
    <col min="38" max="38" width="16.6640625" style="10" customWidth="1"/>
    <col min="39" max="39" width="11.109375" style="10" customWidth="1"/>
    <col min="40" max="40" width="17.6640625" style="10" customWidth="1"/>
    <col min="41" max="41" width="3.44140625" style="10" customWidth="1"/>
    <col min="42" max="42" width="16.6640625" style="10" customWidth="1"/>
    <col min="43" max="43" width="11.109375" style="10" customWidth="1"/>
    <col min="44" max="44" width="16.6640625" style="10" customWidth="1"/>
    <col min="45" max="45" width="11.109375" style="10" customWidth="1"/>
    <col min="46" max="46" width="17.6640625" style="10" customWidth="1"/>
    <col min="47" max="47" width="3.44140625" style="10" customWidth="1"/>
    <col min="48" max="48" width="17.5546875" style="10" customWidth="1"/>
    <col min="49" max="49" width="11.109375" style="10" customWidth="1"/>
    <col min="50" max="50" width="18.109375" style="10" customWidth="1"/>
    <col min="51" max="51" width="11.109375" style="10" customWidth="1"/>
    <col min="52" max="52" width="17.6640625" style="10" customWidth="1"/>
    <col min="53" max="53" width="3.44140625" style="10" customWidth="1"/>
    <col min="54" max="54" width="17.5546875" style="10" customWidth="1"/>
    <col min="55" max="55" width="11.109375" style="10" customWidth="1"/>
    <col min="56" max="56" width="18.109375" style="10" customWidth="1"/>
    <col min="57" max="57" width="11.109375" style="10" customWidth="1"/>
    <col min="58" max="58" width="17.6640625" style="10" customWidth="1"/>
    <col min="59" max="59" width="3.44140625" style="10" customWidth="1"/>
    <col min="60" max="60" width="17.5546875" style="10" customWidth="1"/>
    <col min="61" max="61" width="11.109375" style="10" customWidth="1"/>
    <col min="62" max="62" width="18.109375" style="10" customWidth="1"/>
    <col min="63" max="63" width="11.109375" style="10" customWidth="1"/>
    <col min="64" max="64" width="17.6640625" style="10" customWidth="1"/>
    <col min="65" max="65" width="3.44140625" style="10" customWidth="1"/>
    <col min="66" max="66" width="17.5546875" style="10" customWidth="1"/>
    <col min="67" max="67" width="11.109375" style="10" customWidth="1"/>
    <col min="68" max="68" width="18.109375" style="10" customWidth="1"/>
    <col min="69" max="69" width="11.109375" style="10" customWidth="1"/>
    <col min="70" max="70" width="17.6640625" style="10" customWidth="1"/>
    <col min="71" max="71" width="3.44140625" style="10" customWidth="1"/>
    <col min="72" max="72" width="17.5546875" style="10" customWidth="1"/>
    <col min="73" max="73" width="11.109375" style="10" customWidth="1"/>
    <col min="74" max="74" width="19.6640625" style="10" customWidth="1"/>
    <col min="75" max="75" width="11.109375" style="10" customWidth="1"/>
    <col min="76" max="76" width="17.6640625" style="10" customWidth="1"/>
    <col min="77" max="77" width="3.44140625" style="10" customWidth="1"/>
    <col min="78" max="78" width="17.5546875" style="10" customWidth="1"/>
    <col min="79" max="79" width="11.109375" style="10" customWidth="1"/>
    <col min="80" max="80" width="18.109375" style="10" customWidth="1"/>
    <col min="81" max="81" width="11.109375" style="10" customWidth="1"/>
    <col min="82" max="82" width="17.6640625" style="10" customWidth="1"/>
    <col min="83" max="83" width="3.44140625" style="10" customWidth="1"/>
    <col min="84" max="84" width="17.5546875" style="10" customWidth="1"/>
    <col min="85" max="85" width="11.109375" style="10" customWidth="1"/>
    <col min="86" max="86" width="18.109375" style="10" customWidth="1"/>
    <col min="87" max="87" width="11.109375" style="10" customWidth="1"/>
    <col min="88" max="88" width="17.6640625" style="10" customWidth="1"/>
    <col min="89" max="89" width="3.44140625" style="10" customWidth="1"/>
    <col min="90" max="90" width="17.5546875" style="10" customWidth="1"/>
    <col min="91" max="91" width="11.109375" style="10" customWidth="1"/>
    <col min="92" max="92" width="18.109375" style="10" customWidth="1"/>
    <col min="93" max="93" width="11.109375" style="10" customWidth="1"/>
    <col min="94" max="94" width="17.6640625" style="10" customWidth="1"/>
    <col min="95" max="95" width="3.44140625" style="10" customWidth="1"/>
    <col min="96" max="96" width="17.5546875" style="10" customWidth="1"/>
    <col min="97" max="97" width="10.33203125" style="10" customWidth="1"/>
    <col min="98" max="98" width="19.44140625" style="10" customWidth="1"/>
    <col min="99" max="99" width="9.44140625" style="10" customWidth="1"/>
    <col min="100" max="100" width="17.6640625" style="10" customWidth="1"/>
    <col min="101" max="101" width="3.44140625" style="10" customWidth="1"/>
    <col min="102" max="102" width="17.5546875" style="10" customWidth="1"/>
    <col min="103" max="103" width="11.109375" style="10" customWidth="1"/>
    <col min="104" max="104" width="19" style="10" customWidth="1"/>
    <col min="105" max="105" width="11.109375" style="10" customWidth="1"/>
    <col min="106" max="106" width="17.6640625" style="10" customWidth="1"/>
    <col min="107" max="107" width="3.44140625" style="10" customWidth="1"/>
    <col min="108" max="108" width="17.5546875" style="10" customWidth="1"/>
    <col min="109" max="109" width="11.109375" style="10" customWidth="1"/>
    <col min="110" max="110" width="19.109375" style="10" customWidth="1"/>
    <col min="111" max="111" width="11.109375" style="10" customWidth="1"/>
    <col min="112" max="112" width="17.6640625" style="10" customWidth="1"/>
    <col min="113" max="113" width="3.44140625" style="10" customWidth="1"/>
    <col min="114" max="114" width="16.6640625" style="10" customWidth="1"/>
    <col min="115" max="115" width="8.88671875" style="10" customWidth="1"/>
    <col min="116" max="116" width="17.33203125" style="10" customWidth="1"/>
    <col min="117" max="117" width="8.88671875" style="10" customWidth="1"/>
    <col min="118" max="118" width="13.6640625" style="10" customWidth="1"/>
    <col min="119" max="119" width="3.44140625" style="10" customWidth="1"/>
    <col min="120" max="120" width="16.6640625" style="10" customWidth="1"/>
    <col min="121" max="121" width="8.88671875" style="10" customWidth="1"/>
    <col min="122" max="122" width="17.33203125" style="10" customWidth="1"/>
    <col min="123" max="123" width="8.88671875" style="10" customWidth="1"/>
    <col min="124" max="124" width="13.6640625" style="10" customWidth="1"/>
    <col min="125" max="125" width="3.44140625" style="10" customWidth="1"/>
    <col min="126" max="126" width="16.6640625" style="10" customWidth="1"/>
    <col min="127" max="127" width="8.88671875" style="10" customWidth="1"/>
    <col min="128" max="128" width="17.33203125" style="10" customWidth="1"/>
    <col min="129" max="129" width="8.88671875" style="10" customWidth="1"/>
    <col min="130" max="130" width="13.6640625" style="10" customWidth="1"/>
    <col min="131" max="131" width="3.44140625" style="10" customWidth="1"/>
    <col min="132" max="132" width="16.6640625" style="10" customWidth="1"/>
    <col min="133" max="133" width="8.88671875" style="10" customWidth="1"/>
    <col min="134" max="134" width="17.33203125" style="10" customWidth="1"/>
    <col min="135" max="135" width="8.88671875" style="10" customWidth="1"/>
    <col min="136" max="136" width="13.6640625" style="10" customWidth="1"/>
    <col min="137" max="137" width="3.44140625" style="10" customWidth="1"/>
    <col min="138" max="138" width="16.6640625" style="10" customWidth="1"/>
    <col min="139" max="139" width="8.88671875" style="10" customWidth="1"/>
    <col min="140" max="140" width="17.33203125" style="10" customWidth="1"/>
    <col min="141" max="141" width="8.88671875" style="10" customWidth="1"/>
    <col min="142" max="142" width="13.6640625" style="10" customWidth="1"/>
    <col min="143" max="143" width="3.44140625" style="10" customWidth="1"/>
    <col min="144" max="144" width="16.6640625" style="10" customWidth="1"/>
    <col min="145" max="145" width="8.88671875" style="10" customWidth="1"/>
    <col min="146" max="146" width="17.33203125" style="10" customWidth="1"/>
    <col min="147" max="147" width="8.88671875" style="10" customWidth="1"/>
    <col min="148" max="148" width="13.6640625" style="10" customWidth="1"/>
    <col min="149" max="149" width="3.44140625" style="10" customWidth="1"/>
    <col min="150" max="150" width="16.6640625" style="10" customWidth="1"/>
    <col min="151" max="151" width="8.88671875" style="10" customWidth="1"/>
    <col min="152" max="152" width="17.33203125" style="10" customWidth="1"/>
    <col min="153" max="153" width="8.88671875" style="10" customWidth="1"/>
    <col min="154" max="154" width="13.6640625" style="10" customWidth="1"/>
    <col min="155" max="155" width="3.44140625" style="10" customWidth="1"/>
    <col min="156" max="156" width="16.6640625" style="10" customWidth="1"/>
    <col min="157" max="157" width="8.88671875" style="10" customWidth="1"/>
    <col min="158" max="158" width="17.33203125" style="10" customWidth="1"/>
    <col min="159" max="159" width="8.88671875" style="10" customWidth="1"/>
    <col min="160" max="160" width="13.6640625" style="10" customWidth="1"/>
    <col min="161" max="161" width="3.44140625" style="10" customWidth="1"/>
    <col min="162" max="162" width="16.6640625" style="10" customWidth="1"/>
    <col min="163" max="163" width="8.88671875" style="10" customWidth="1"/>
    <col min="164" max="164" width="17.33203125" style="10" customWidth="1"/>
    <col min="165" max="165" width="8.88671875" style="10" customWidth="1"/>
    <col min="166" max="166" width="13.6640625" style="10" customWidth="1"/>
    <col min="167" max="167" width="3.44140625" style="10" customWidth="1"/>
    <col min="168" max="168" width="16.6640625" style="10" customWidth="1"/>
    <col min="169" max="169" width="8.88671875" style="10" customWidth="1"/>
    <col min="170" max="170" width="17.33203125" style="10" customWidth="1"/>
    <col min="171" max="171" width="8.88671875" style="10" customWidth="1"/>
    <col min="172" max="172" width="16.109375" style="10" bestFit="1" customWidth="1"/>
    <col min="173" max="173" width="3.44140625" style="10" customWidth="1"/>
    <col min="174" max="174" width="16.6640625" style="10" customWidth="1"/>
    <col min="175" max="175" width="8.88671875" style="10" customWidth="1"/>
    <col min="176" max="176" width="17.33203125" style="10" customWidth="1"/>
    <col min="177" max="177" width="8.88671875" style="10" customWidth="1"/>
    <col min="178" max="178" width="16.109375" style="10" bestFit="1" customWidth="1"/>
    <col min="179" max="179" width="3.44140625" style="10" customWidth="1"/>
    <col min="180" max="180" width="16.6640625" style="10" customWidth="1"/>
    <col min="181" max="181" width="8.88671875" style="10" customWidth="1"/>
    <col min="182" max="182" width="17.33203125" style="10" customWidth="1"/>
    <col min="183" max="183" width="8.88671875" style="10" customWidth="1"/>
    <col min="184" max="184" width="16.109375" style="10" bestFit="1" customWidth="1"/>
    <col min="185" max="185" width="3.44140625" style="10" customWidth="1"/>
    <col min="186" max="186" width="16.6640625" style="10" customWidth="1"/>
    <col min="187" max="187" width="8.88671875" style="10" customWidth="1"/>
    <col min="188" max="188" width="17.33203125" style="10" customWidth="1"/>
    <col min="189" max="189" width="8.88671875" style="10" customWidth="1"/>
    <col min="190" max="190" width="16.109375" style="10" bestFit="1" customWidth="1"/>
    <col min="191" max="191" width="3.44140625" style="10" customWidth="1"/>
    <col min="192" max="192" width="16.6640625" style="10" customWidth="1"/>
    <col min="193" max="193" width="8.88671875" style="10" customWidth="1"/>
    <col min="194" max="194" width="17.33203125" style="10" customWidth="1"/>
    <col min="195" max="195" width="8.88671875" style="10" customWidth="1"/>
    <col min="196" max="196" width="16.109375" style="10" bestFit="1" customWidth="1"/>
    <col min="197" max="197" width="3.44140625" style="10" customWidth="1"/>
    <col min="198" max="198" width="16.6640625" style="10" customWidth="1"/>
    <col min="199" max="199" width="8.88671875" style="10" customWidth="1"/>
    <col min="200" max="200" width="17.33203125" style="10" customWidth="1"/>
    <col min="201" max="201" width="8.88671875" style="10" customWidth="1"/>
    <col min="202" max="202" width="16.109375" style="10" bestFit="1" customWidth="1"/>
    <col min="203" max="203" width="3.44140625" style="10" customWidth="1"/>
    <col min="204" max="204" width="16.6640625" style="10" customWidth="1"/>
    <col min="205" max="205" width="8.88671875" style="10" customWidth="1"/>
    <col min="206" max="206" width="17.33203125" style="10" customWidth="1"/>
    <col min="207" max="207" width="8.88671875" style="10" customWidth="1"/>
    <col min="208" max="208" width="16.109375" style="10" bestFit="1" customWidth="1"/>
    <col min="209" max="209" width="3.44140625" style="10" customWidth="1"/>
    <col min="210" max="210" width="16.6640625" style="10" customWidth="1"/>
    <col min="211" max="211" width="8.88671875" style="10" customWidth="1"/>
    <col min="212" max="212" width="17.33203125" style="10" customWidth="1"/>
    <col min="213" max="213" width="8.88671875" style="10" customWidth="1"/>
    <col min="214" max="214" width="16.109375" style="10" bestFit="1" customWidth="1"/>
    <col min="215" max="215" width="3.44140625" style="10" customWidth="1"/>
    <col min="216" max="216" width="16.6640625" style="10" customWidth="1"/>
    <col min="217" max="217" width="8.88671875" style="10" customWidth="1"/>
    <col min="218" max="218" width="17.33203125" style="10" customWidth="1"/>
    <col min="219" max="219" width="8.88671875" style="10" customWidth="1"/>
    <col min="220" max="220" width="15.109375" style="10" customWidth="1"/>
    <col min="221" max="221" width="3.44140625" style="10" customWidth="1"/>
    <col min="222" max="222" width="16.6640625" style="10" customWidth="1"/>
    <col min="223" max="223" width="8.88671875" style="10" customWidth="1"/>
    <col min="224" max="224" width="17.33203125" style="10" customWidth="1"/>
    <col min="225" max="225" width="8.88671875" style="10" customWidth="1"/>
    <col min="226" max="226" width="15.109375" style="10" customWidth="1"/>
    <col min="227" max="227" width="3.44140625" style="10" customWidth="1"/>
    <col min="228" max="228" width="16.6640625" style="10" customWidth="1"/>
    <col min="229" max="229" width="8.88671875" style="10" customWidth="1"/>
    <col min="230" max="230" width="17.33203125" style="10" customWidth="1"/>
    <col min="231" max="231" width="8.88671875" style="10" customWidth="1"/>
    <col min="232" max="232" width="15.109375" style="10" customWidth="1"/>
    <col min="233" max="233" width="3.44140625" style="10" customWidth="1"/>
    <col min="234" max="234" width="16.6640625" style="10" customWidth="1"/>
    <col min="235" max="235" width="8.88671875" style="10" customWidth="1"/>
    <col min="236" max="236" width="17.33203125" style="10" customWidth="1"/>
    <col min="237" max="237" width="8.88671875" style="10" customWidth="1"/>
    <col min="238" max="238" width="16.5546875" style="10" bestFit="1" customWidth="1"/>
    <col min="239" max="239" width="3.44140625" style="10" customWidth="1"/>
    <col min="240" max="240" width="17.6640625" style="10" bestFit="1" customWidth="1"/>
    <col min="241" max="241" width="8.88671875" style="10" customWidth="1"/>
    <col min="242" max="242" width="17.33203125" style="10" customWidth="1"/>
    <col min="243" max="243" width="8.88671875" style="10" customWidth="1"/>
    <col min="244" max="244" width="16.5546875" style="10" bestFit="1" customWidth="1"/>
    <col min="245" max="245" width="3.44140625" style="10" customWidth="1"/>
    <col min="246" max="246" width="17.6640625" style="10" bestFit="1" customWidth="1"/>
    <col min="247" max="247" width="8.6640625" style="10" bestFit="1" customWidth="1"/>
    <col min="248" max="248" width="17.6640625" style="10" bestFit="1" customWidth="1"/>
    <col min="249" max="249" width="8.6640625" style="10" bestFit="1" customWidth="1"/>
    <col min="250" max="250" width="16.5546875" style="10" bestFit="1" customWidth="1"/>
    <col min="251" max="16384" width="14.6640625" style="10"/>
  </cols>
  <sheetData>
    <row r="1" spans="1:250" ht="17.399999999999999" x14ac:dyDescent="0.3">
      <c r="A1" s="6" t="s">
        <v>157</v>
      </c>
      <c r="B1" s="2"/>
      <c r="C1" s="7"/>
      <c r="D1" s="8"/>
      <c r="E1" s="8"/>
      <c r="F1" s="8"/>
      <c r="G1" s="9"/>
      <c r="H1" s="2"/>
      <c r="I1" s="7"/>
      <c r="J1" s="7"/>
      <c r="K1" s="7"/>
      <c r="L1" s="7"/>
      <c r="M1" s="9"/>
      <c r="N1" s="2"/>
      <c r="O1" s="7"/>
      <c r="P1" s="7"/>
      <c r="Q1" s="7"/>
      <c r="R1" s="7"/>
      <c r="S1" s="9"/>
      <c r="T1" s="2"/>
      <c r="U1" s="7"/>
      <c r="V1" s="7"/>
      <c r="W1" s="7"/>
      <c r="X1" s="7"/>
      <c r="Y1" s="9"/>
      <c r="Z1" s="2"/>
      <c r="AA1" s="7"/>
      <c r="AB1" s="7"/>
      <c r="AC1" s="7"/>
      <c r="AD1" s="9"/>
      <c r="AE1" s="2"/>
      <c r="AF1" s="7"/>
      <c r="AG1" s="7"/>
      <c r="AH1" s="2"/>
      <c r="AI1" s="9"/>
      <c r="AJ1" s="2"/>
      <c r="AK1" s="7"/>
      <c r="AL1" s="7"/>
      <c r="AM1" s="7"/>
      <c r="AN1" s="7"/>
      <c r="AO1" s="9"/>
      <c r="AP1" s="2"/>
      <c r="AQ1" s="7"/>
      <c r="AR1" s="7"/>
      <c r="AS1" s="7"/>
      <c r="AT1" s="7"/>
      <c r="AU1" s="9"/>
      <c r="AV1" s="2"/>
      <c r="AW1" s="7"/>
      <c r="AX1" s="7"/>
      <c r="AY1" s="7"/>
      <c r="AZ1" s="7"/>
      <c r="BA1" s="9"/>
      <c r="BB1" s="2"/>
      <c r="BC1" s="7"/>
      <c r="BD1" s="7"/>
      <c r="BE1" s="7"/>
      <c r="BF1" s="7"/>
      <c r="BG1" s="9"/>
      <c r="BH1" s="2"/>
      <c r="BI1" s="7"/>
      <c r="BJ1" s="7"/>
      <c r="BK1" s="7"/>
      <c r="BL1" s="7"/>
      <c r="BM1" s="9"/>
      <c r="BN1" s="2"/>
      <c r="BO1" s="7"/>
      <c r="BP1" s="7"/>
      <c r="BQ1" s="7"/>
      <c r="BR1" s="7"/>
      <c r="BS1" s="9"/>
      <c r="BT1" s="2"/>
      <c r="BU1" s="7"/>
      <c r="BV1" s="7"/>
      <c r="BW1" s="7"/>
      <c r="BX1" s="7"/>
      <c r="BY1" s="9"/>
      <c r="BZ1" s="2"/>
      <c r="CA1" s="7"/>
      <c r="CB1" s="7"/>
      <c r="CC1" s="7"/>
      <c r="CD1" s="7"/>
      <c r="CE1" s="9"/>
      <c r="CF1" s="2"/>
      <c r="CG1" s="7"/>
      <c r="CH1" s="7"/>
      <c r="CI1" s="7"/>
      <c r="CJ1" s="7"/>
      <c r="CK1" s="9"/>
      <c r="CL1" s="2"/>
      <c r="CM1" s="7"/>
      <c r="CN1" s="7"/>
      <c r="CO1" s="7"/>
      <c r="CP1" s="7"/>
      <c r="CQ1" s="9"/>
      <c r="CR1" s="2"/>
      <c r="CS1" s="7"/>
      <c r="CT1" s="7"/>
      <c r="CU1" s="7"/>
      <c r="CV1" s="7"/>
      <c r="CW1" s="9"/>
      <c r="CX1" s="2"/>
      <c r="CY1" s="7"/>
      <c r="CZ1" s="7"/>
      <c r="DA1" s="7"/>
      <c r="DB1" s="7"/>
      <c r="DC1" s="9"/>
      <c r="DD1" s="2"/>
      <c r="DE1" s="7"/>
      <c r="DF1" s="7"/>
      <c r="DG1" s="7"/>
      <c r="DH1" s="7"/>
      <c r="DI1" s="9"/>
      <c r="DJ1" s="2"/>
      <c r="DK1" s="7"/>
      <c r="DL1" s="7"/>
      <c r="DM1" s="7"/>
      <c r="DN1" s="7"/>
      <c r="DO1" s="9"/>
      <c r="DP1" s="2"/>
      <c r="DQ1" s="7"/>
      <c r="DR1" s="7"/>
      <c r="DS1" s="7"/>
      <c r="DT1" s="7"/>
      <c r="DU1" s="9"/>
      <c r="DV1" s="2"/>
      <c r="DW1" s="7"/>
      <c r="DX1" s="7"/>
      <c r="DY1" s="7"/>
      <c r="DZ1" s="7"/>
      <c r="EA1" s="9"/>
      <c r="EB1" s="2"/>
      <c r="EC1" s="7"/>
      <c r="ED1" s="7"/>
      <c r="EE1" s="7"/>
      <c r="EF1" s="7"/>
      <c r="EG1" s="9"/>
      <c r="EH1" s="9"/>
      <c r="EI1" s="7"/>
      <c r="EJ1" s="9"/>
      <c r="EK1" s="9"/>
      <c r="EL1" s="9"/>
      <c r="EM1" s="9"/>
      <c r="EN1" s="9"/>
      <c r="EO1" s="7"/>
      <c r="EP1" s="9"/>
      <c r="EQ1" s="9"/>
      <c r="ER1" s="9"/>
      <c r="ES1" s="9"/>
      <c r="ET1" s="9"/>
      <c r="EU1" s="7"/>
      <c r="EV1" s="9"/>
      <c r="EW1" s="9"/>
      <c r="EX1" s="9"/>
      <c r="EY1" s="9" t="s">
        <v>140</v>
      </c>
      <c r="EZ1" s="9"/>
      <c r="FA1" s="7"/>
      <c r="FB1" s="9"/>
      <c r="FC1" s="9"/>
      <c r="FD1" s="9"/>
      <c r="FE1" s="9" t="s">
        <v>140</v>
      </c>
      <c r="FF1" s="9"/>
      <c r="FG1" s="7"/>
      <c r="FH1" s="9"/>
      <c r="FI1" s="9"/>
      <c r="FJ1" s="9"/>
      <c r="FK1" s="9" t="s">
        <v>140</v>
      </c>
      <c r="FL1" s="9"/>
      <c r="FM1" s="7"/>
      <c r="FN1" s="9"/>
      <c r="FO1" s="9"/>
      <c r="FP1" s="9"/>
      <c r="FQ1" s="9" t="s">
        <v>140</v>
      </c>
      <c r="FR1" s="9"/>
      <c r="FS1" s="7"/>
      <c r="FT1" s="9"/>
      <c r="FU1" s="9"/>
      <c r="FV1" s="9"/>
      <c r="FW1" s="9" t="s">
        <v>140</v>
      </c>
      <c r="FX1" s="9"/>
      <c r="FY1" s="7"/>
      <c r="FZ1" s="9"/>
      <c r="GA1" s="9"/>
      <c r="GB1" s="9"/>
      <c r="GC1" s="9" t="s">
        <v>140</v>
      </c>
      <c r="GD1" s="9"/>
      <c r="GE1" s="7"/>
      <c r="GF1" s="9"/>
      <c r="GG1" s="9"/>
      <c r="GH1" s="9"/>
      <c r="GI1" s="9" t="s">
        <v>140</v>
      </c>
      <c r="GJ1" s="9"/>
      <c r="GK1" s="7"/>
      <c r="GL1" s="9"/>
      <c r="GM1" s="9"/>
      <c r="GN1" s="9"/>
      <c r="GO1" s="9" t="s">
        <v>140</v>
      </c>
      <c r="GP1" s="9"/>
      <c r="GQ1" s="7"/>
      <c r="GR1" s="9"/>
      <c r="GS1" s="9"/>
      <c r="GT1" s="9"/>
      <c r="GU1" s="9" t="s">
        <v>140</v>
      </c>
      <c r="GV1" s="9"/>
      <c r="GW1" s="7"/>
      <c r="GX1" s="9"/>
      <c r="GY1" s="9"/>
      <c r="GZ1" s="9"/>
      <c r="HA1" s="9" t="s">
        <v>140</v>
      </c>
      <c r="HB1" s="9"/>
      <c r="HC1" s="7"/>
      <c r="HD1" s="9"/>
      <c r="HE1" s="9"/>
      <c r="HF1" s="9"/>
      <c r="HG1" s="9" t="s">
        <v>140</v>
      </c>
      <c r="HH1" s="9"/>
      <c r="HI1" s="7"/>
      <c r="HJ1" s="9"/>
      <c r="HK1" s="9"/>
      <c r="HL1" s="9"/>
      <c r="HM1" s="9" t="s">
        <v>140</v>
      </c>
      <c r="HO1" s="7"/>
      <c r="HS1" s="9" t="s">
        <v>140</v>
      </c>
      <c r="HU1" s="7"/>
      <c r="HY1" s="9" t="s">
        <v>140</v>
      </c>
      <c r="IB1" s="11"/>
      <c r="IE1" s="9" t="s">
        <v>140</v>
      </c>
    </row>
    <row r="2" spans="1:250" ht="17.399999999999999" x14ac:dyDescent="0.3">
      <c r="A2" s="6" t="s">
        <v>156</v>
      </c>
      <c r="B2" s="2"/>
      <c r="C2" s="7"/>
      <c r="D2" s="8"/>
      <c r="E2" s="8"/>
      <c r="F2" s="8"/>
      <c r="G2" s="9"/>
      <c r="H2" s="2"/>
      <c r="I2" s="7"/>
      <c r="J2" s="7"/>
      <c r="K2" s="7"/>
      <c r="L2" s="7"/>
      <c r="M2" s="9"/>
      <c r="N2" s="2"/>
      <c r="O2" s="7"/>
      <c r="P2" s="7"/>
      <c r="Q2" s="7"/>
      <c r="R2" s="7"/>
      <c r="S2" s="9"/>
      <c r="T2" s="2"/>
      <c r="U2" s="7"/>
      <c r="V2" s="7"/>
      <c r="W2" s="7"/>
      <c r="X2" s="7"/>
      <c r="Y2" s="9"/>
      <c r="Z2" s="2"/>
      <c r="AA2" s="7"/>
      <c r="AB2" s="7"/>
      <c r="AC2" s="7"/>
      <c r="AD2" s="9"/>
      <c r="AE2" s="2"/>
      <c r="AF2" s="7"/>
      <c r="AG2" s="7"/>
      <c r="AH2" s="2"/>
      <c r="AI2" s="9"/>
      <c r="AJ2" s="2"/>
      <c r="AK2" s="7"/>
      <c r="AL2" s="7"/>
      <c r="AM2" s="7"/>
      <c r="AN2" s="7"/>
      <c r="AO2" s="9"/>
      <c r="AP2" s="2"/>
      <c r="AQ2" s="7"/>
      <c r="AR2" s="7"/>
      <c r="AS2" s="7"/>
      <c r="AT2" s="7"/>
      <c r="AU2" s="9"/>
      <c r="AV2" s="2"/>
      <c r="AW2" s="7"/>
      <c r="AX2" s="7"/>
      <c r="AY2" s="7"/>
      <c r="AZ2" s="7"/>
      <c r="BA2" s="9"/>
      <c r="BB2" s="2"/>
      <c r="BC2" s="7"/>
      <c r="BD2" s="7"/>
      <c r="BE2" s="7"/>
      <c r="BF2" s="7"/>
      <c r="BG2" s="9"/>
      <c r="BH2" s="2"/>
      <c r="BI2" s="7"/>
      <c r="BJ2" s="7"/>
      <c r="BK2" s="7"/>
      <c r="BL2" s="7"/>
      <c r="BM2" s="9"/>
      <c r="BN2" s="2"/>
      <c r="BO2" s="7"/>
      <c r="BP2" s="7"/>
      <c r="BQ2" s="7"/>
      <c r="BR2" s="7"/>
      <c r="BS2" s="9"/>
      <c r="BT2" s="2"/>
      <c r="BU2" s="7"/>
      <c r="BV2" s="7"/>
      <c r="BW2" s="7"/>
      <c r="BX2" s="7"/>
      <c r="BY2" s="9"/>
      <c r="BZ2" s="2"/>
      <c r="CA2" s="7"/>
      <c r="CB2" s="7"/>
      <c r="CC2" s="7"/>
      <c r="CD2" s="7"/>
      <c r="CE2" s="9"/>
      <c r="CF2" s="2"/>
      <c r="CG2" s="7"/>
      <c r="CH2" s="7"/>
      <c r="CI2" s="7"/>
      <c r="CJ2" s="7"/>
      <c r="CK2" s="9"/>
      <c r="CL2" s="2"/>
      <c r="CM2" s="7"/>
      <c r="CN2" s="7"/>
      <c r="CO2" s="7"/>
      <c r="CP2" s="7"/>
      <c r="CQ2" s="9"/>
      <c r="CR2" s="2"/>
      <c r="CS2" s="7"/>
      <c r="CT2" s="7"/>
      <c r="CU2" s="7"/>
      <c r="CV2" s="7"/>
      <c r="CW2" s="9"/>
      <c r="CX2" s="2"/>
      <c r="CY2" s="7"/>
      <c r="CZ2" s="7"/>
      <c r="DA2" s="7"/>
      <c r="DB2" s="7"/>
      <c r="DC2" s="9"/>
      <c r="DD2" s="2"/>
      <c r="DE2" s="7"/>
      <c r="DF2" s="7"/>
      <c r="DG2" s="7"/>
      <c r="DH2" s="7"/>
      <c r="DI2" s="9"/>
      <c r="DJ2" s="2"/>
      <c r="DK2" s="7"/>
      <c r="DL2" s="7"/>
      <c r="DM2" s="7"/>
      <c r="DN2" s="7"/>
      <c r="DO2" s="9"/>
      <c r="DP2" s="2"/>
      <c r="DQ2" s="7"/>
      <c r="DR2" s="7"/>
      <c r="DS2" s="7"/>
      <c r="DT2" s="7"/>
      <c r="DU2" s="9"/>
      <c r="DV2" s="2"/>
      <c r="DW2" s="7"/>
      <c r="DX2" s="7"/>
      <c r="DY2" s="7"/>
      <c r="DZ2" s="7"/>
      <c r="EA2" s="9"/>
      <c r="EB2" s="2"/>
      <c r="EC2" s="7"/>
      <c r="ED2" s="7"/>
      <c r="EE2" s="7"/>
      <c r="EF2" s="7"/>
      <c r="EG2" s="9"/>
      <c r="EH2" s="9"/>
      <c r="EI2" s="7"/>
      <c r="EJ2" s="9"/>
      <c r="EK2" s="9"/>
      <c r="EL2" s="9"/>
      <c r="EM2" s="9"/>
      <c r="EN2" s="9"/>
      <c r="EO2" s="7"/>
      <c r="EP2" s="9"/>
      <c r="EQ2" s="9"/>
      <c r="ER2" s="9"/>
      <c r="ES2" s="9"/>
      <c r="ET2" s="9"/>
      <c r="EU2" s="7"/>
      <c r="EV2" s="9"/>
      <c r="EW2" s="9"/>
      <c r="EX2" s="9"/>
      <c r="EY2" s="9"/>
      <c r="EZ2" s="9"/>
      <c r="FA2" s="7"/>
      <c r="FB2" s="9"/>
      <c r="FC2" s="9"/>
      <c r="FD2" s="9"/>
      <c r="FE2" s="9"/>
      <c r="FF2" s="9"/>
      <c r="FG2" s="7"/>
      <c r="FH2" s="9"/>
      <c r="FI2" s="9"/>
      <c r="FJ2" s="9"/>
      <c r="FK2" s="9"/>
      <c r="FL2" s="9"/>
      <c r="FM2" s="7"/>
      <c r="FN2" s="9"/>
      <c r="FO2" s="9"/>
      <c r="FP2" s="9"/>
      <c r="FQ2" s="9"/>
      <c r="FR2" s="9"/>
      <c r="FS2" s="7"/>
      <c r="FT2" s="9"/>
      <c r="FU2" s="9"/>
      <c r="FV2" s="9"/>
      <c r="FW2" s="9"/>
      <c r="FX2" s="9"/>
      <c r="FY2" s="7"/>
      <c r="FZ2" s="9"/>
      <c r="GA2" s="9"/>
      <c r="GB2" s="9"/>
      <c r="GC2" s="9"/>
      <c r="GD2" s="9"/>
      <c r="GE2" s="7"/>
      <c r="GF2" s="9"/>
      <c r="GG2" s="9"/>
      <c r="GH2" s="9"/>
      <c r="GI2" s="9"/>
      <c r="GJ2" s="9"/>
      <c r="GK2" s="7"/>
      <c r="GL2" s="9"/>
      <c r="GM2" s="9"/>
      <c r="GN2" s="9"/>
      <c r="GO2" s="9"/>
      <c r="GP2" s="9"/>
      <c r="GQ2" s="7"/>
      <c r="GR2" s="9"/>
      <c r="GS2" s="9"/>
      <c r="GT2" s="9"/>
      <c r="GU2" s="9"/>
      <c r="GV2" s="9"/>
      <c r="GW2" s="7"/>
      <c r="GX2" s="9"/>
      <c r="GY2" s="9"/>
      <c r="GZ2" s="9"/>
      <c r="HA2" s="9"/>
      <c r="HB2" s="9"/>
      <c r="HC2" s="7"/>
      <c r="HD2" s="9"/>
      <c r="HE2" s="9"/>
      <c r="HF2" s="9"/>
      <c r="HG2" s="9"/>
      <c r="HH2" s="9"/>
      <c r="HI2" s="7"/>
      <c r="HJ2" s="9"/>
      <c r="HK2" s="9"/>
      <c r="HL2" s="9"/>
      <c r="HM2" s="9"/>
      <c r="HO2" s="7"/>
      <c r="HS2" s="9"/>
      <c r="HU2" s="7"/>
      <c r="HY2" s="9"/>
      <c r="IB2" s="11"/>
      <c r="IE2" s="9"/>
    </row>
    <row r="3" spans="1:250" ht="15.6" customHeigh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3"/>
      <c r="DE3" s="13"/>
      <c r="DF3" s="13"/>
      <c r="DG3" s="13"/>
      <c r="DH3" s="13"/>
      <c r="DI3" s="12"/>
      <c r="DJ3" s="13"/>
      <c r="DK3" s="13"/>
      <c r="DL3" s="13"/>
      <c r="DM3" s="13"/>
      <c r="DN3" s="13"/>
      <c r="DO3" s="12"/>
      <c r="DP3" s="13"/>
      <c r="DQ3" s="13"/>
      <c r="DR3" s="13"/>
      <c r="DS3" s="13"/>
      <c r="DT3" s="13"/>
      <c r="DU3" s="12"/>
      <c r="DV3" s="13"/>
      <c r="DW3" s="13"/>
      <c r="DX3" s="13"/>
      <c r="DY3" s="13"/>
      <c r="DZ3" s="13"/>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2"/>
      <c r="FA3" s="2"/>
      <c r="FB3" s="2"/>
      <c r="FC3" s="2"/>
      <c r="FD3" s="2"/>
      <c r="FE3" s="12"/>
      <c r="FF3" s="2"/>
      <c r="FG3" s="2"/>
      <c r="FH3" s="2"/>
      <c r="FI3" s="2"/>
      <c r="FJ3" s="2"/>
      <c r="FK3" s="12"/>
      <c r="FL3" s="2"/>
      <c r="FM3" s="2"/>
      <c r="FN3" s="2"/>
      <c r="FO3" s="2"/>
      <c r="FP3" s="2"/>
      <c r="FQ3" s="12"/>
      <c r="FR3" s="2"/>
      <c r="FS3" s="2"/>
      <c r="FT3" s="2"/>
      <c r="FU3" s="2"/>
      <c r="FV3" s="2"/>
      <c r="FW3" s="12"/>
      <c r="FX3" s="2"/>
      <c r="FY3" s="2"/>
      <c r="FZ3" s="2"/>
      <c r="GA3" s="2"/>
      <c r="GB3" s="2"/>
      <c r="GC3" s="12"/>
      <c r="GD3" s="2"/>
      <c r="GE3" s="2"/>
      <c r="GF3" s="2"/>
      <c r="GG3" s="2"/>
      <c r="GH3" s="2"/>
      <c r="GI3" s="12"/>
      <c r="GJ3" s="2"/>
      <c r="GK3" s="2"/>
      <c r="GL3" s="2"/>
      <c r="GM3" s="2"/>
      <c r="GN3" s="2"/>
      <c r="GO3" s="12"/>
      <c r="GP3" s="2"/>
      <c r="GQ3" s="2"/>
      <c r="GR3" s="2"/>
      <c r="GS3" s="2"/>
      <c r="GT3" s="2"/>
      <c r="GU3" s="12"/>
      <c r="GV3" s="2"/>
      <c r="GW3" s="2"/>
      <c r="GX3" s="2"/>
      <c r="GY3" s="2"/>
      <c r="GZ3" s="2"/>
      <c r="HA3" s="12"/>
      <c r="HB3" s="2"/>
      <c r="HC3" s="2"/>
      <c r="HD3" s="2"/>
      <c r="HE3" s="2"/>
      <c r="HF3" s="2"/>
      <c r="HG3" s="12"/>
      <c r="HH3" s="2"/>
      <c r="HI3" s="2"/>
      <c r="HJ3" s="2"/>
      <c r="HK3" s="2"/>
      <c r="HL3" s="2"/>
      <c r="HM3" s="12"/>
      <c r="HS3" s="12"/>
      <c r="HY3" s="12"/>
      <c r="IE3" s="12"/>
    </row>
    <row r="4" spans="1:250" ht="15.75" customHeight="1" x14ac:dyDescent="0.25">
      <c r="A4" s="14"/>
      <c r="B4" s="58"/>
      <c r="C4" s="59"/>
      <c r="D4" s="59" t="s">
        <v>76</v>
      </c>
      <c r="E4" s="59"/>
      <c r="F4" s="60"/>
      <c r="G4" s="12"/>
      <c r="H4" s="19"/>
      <c r="I4" s="20"/>
      <c r="J4" s="59" t="s">
        <v>77</v>
      </c>
      <c r="K4" s="20"/>
      <c r="L4" s="21"/>
      <c r="M4" s="12"/>
      <c r="N4" s="19"/>
      <c r="O4" s="20"/>
      <c r="P4" s="59" t="s">
        <v>78</v>
      </c>
      <c r="Q4" s="20"/>
      <c r="R4" s="21"/>
      <c r="S4" s="12"/>
      <c r="T4" s="19"/>
      <c r="U4" s="20"/>
      <c r="V4" s="59" t="s">
        <v>79</v>
      </c>
      <c r="W4" s="20"/>
      <c r="X4" s="21"/>
      <c r="Y4" s="12"/>
      <c r="Z4" s="19"/>
      <c r="AA4" s="20"/>
      <c r="AB4" s="59" t="s">
        <v>80</v>
      </c>
      <c r="AC4" s="21"/>
      <c r="AD4" s="12"/>
      <c r="AE4" s="19"/>
      <c r="AF4" s="20"/>
      <c r="AG4" s="59" t="s">
        <v>81</v>
      </c>
      <c r="AH4" s="21"/>
      <c r="AI4" s="12"/>
      <c r="AJ4" s="19"/>
      <c r="AK4" s="20"/>
      <c r="AL4" s="59" t="s">
        <v>82</v>
      </c>
      <c r="AM4" s="20"/>
      <c r="AN4" s="21"/>
      <c r="AO4" s="12"/>
      <c r="AP4" s="18"/>
      <c r="AQ4" s="15"/>
      <c r="AR4" s="16" t="s">
        <v>83</v>
      </c>
      <c r="AS4" s="15"/>
      <c r="AT4" s="17"/>
      <c r="AU4" s="12"/>
      <c r="AV4" s="19"/>
      <c r="AW4" s="20"/>
      <c r="AX4" s="59" t="s">
        <v>84</v>
      </c>
      <c r="AY4" s="20"/>
      <c r="AZ4" s="21"/>
      <c r="BA4" s="12"/>
      <c r="BB4" s="19"/>
      <c r="BC4" s="20"/>
      <c r="BD4" s="59" t="s">
        <v>85</v>
      </c>
      <c r="BE4" s="20"/>
      <c r="BF4" s="21"/>
      <c r="BG4" s="12"/>
      <c r="BH4" s="19"/>
      <c r="BI4" s="20"/>
      <c r="BJ4" s="59" t="s">
        <v>86</v>
      </c>
      <c r="BK4" s="20"/>
      <c r="BL4" s="21"/>
      <c r="BM4" s="12"/>
      <c r="BN4" s="19"/>
      <c r="BO4" s="20"/>
      <c r="BP4" s="59" t="s">
        <v>87</v>
      </c>
      <c r="BQ4" s="20"/>
      <c r="BR4" s="21"/>
      <c r="BS4" s="12"/>
      <c r="BT4" s="19"/>
      <c r="BU4" s="20"/>
      <c r="BV4" s="59" t="s">
        <v>88</v>
      </c>
      <c r="BW4" s="20"/>
      <c r="BX4" s="21"/>
      <c r="BY4" s="12"/>
      <c r="BZ4" s="19"/>
      <c r="CA4" s="20"/>
      <c r="CB4" s="59" t="s">
        <v>89</v>
      </c>
      <c r="CC4" s="20"/>
      <c r="CD4" s="21"/>
      <c r="CE4" s="12"/>
      <c r="CF4" s="19"/>
      <c r="CG4" s="20"/>
      <c r="CH4" s="59" t="s">
        <v>90</v>
      </c>
      <c r="CI4" s="20"/>
      <c r="CJ4" s="21"/>
      <c r="CK4" s="12"/>
      <c r="CL4" s="19"/>
      <c r="CM4" s="20"/>
      <c r="CN4" s="59" t="s">
        <v>91</v>
      </c>
      <c r="CO4" s="20"/>
      <c r="CP4" s="21"/>
      <c r="CQ4" s="12"/>
      <c r="CR4" s="19"/>
      <c r="CS4" s="20"/>
      <c r="CT4" s="59" t="s">
        <v>92</v>
      </c>
      <c r="CU4" s="20"/>
      <c r="CV4" s="21"/>
      <c r="CW4" s="12"/>
      <c r="CX4" s="19"/>
      <c r="CY4" s="20"/>
      <c r="CZ4" s="59" t="s">
        <v>93</v>
      </c>
      <c r="DA4" s="20"/>
      <c r="DB4" s="21"/>
      <c r="DC4" s="12"/>
      <c r="DD4" s="392" t="s">
        <v>94</v>
      </c>
      <c r="DE4" s="393"/>
      <c r="DF4" s="393"/>
      <c r="DG4" s="393"/>
      <c r="DH4" s="394"/>
      <c r="DI4" s="12"/>
      <c r="DJ4" s="19"/>
      <c r="DK4" s="20"/>
      <c r="DL4" s="59" t="s">
        <v>95</v>
      </c>
      <c r="DM4" s="20"/>
      <c r="DN4" s="21"/>
      <c r="DO4" s="12"/>
      <c r="DP4" s="19"/>
      <c r="DQ4" s="20"/>
      <c r="DR4" s="59" t="s">
        <v>96</v>
      </c>
      <c r="DS4" s="20"/>
      <c r="DT4" s="21"/>
      <c r="DU4" s="12"/>
      <c r="DV4" s="19"/>
      <c r="DW4" s="20"/>
      <c r="DX4" s="59" t="s">
        <v>97</v>
      </c>
      <c r="DY4" s="20"/>
      <c r="DZ4" s="21"/>
      <c r="EA4" s="12"/>
      <c r="EB4" s="19"/>
      <c r="EC4" s="20"/>
      <c r="ED4" s="59" t="s">
        <v>98</v>
      </c>
      <c r="EE4" s="20"/>
      <c r="EF4" s="21"/>
      <c r="EG4" s="12"/>
      <c r="EH4" s="19"/>
      <c r="EI4" s="20"/>
      <c r="EJ4" s="59" t="s">
        <v>99</v>
      </c>
      <c r="EK4" s="20"/>
      <c r="EL4" s="21"/>
      <c r="EM4" s="12"/>
      <c r="EN4" s="19"/>
      <c r="EO4" s="20"/>
      <c r="EP4" s="59" t="s">
        <v>100</v>
      </c>
      <c r="EQ4" s="20"/>
      <c r="ER4" s="21"/>
      <c r="ES4" s="12"/>
      <c r="ET4" s="19"/>
      <c r="EU4" s="20"/>
      <c r="EV4" s="59" t="s">
        <v>101</v>
      </c>
      <c r="EW4" s="20"/>
      <c r="EX4" s="21"/>
      <c r="EY4" s="12"/>
      <c r="EZ4" s="19"/>
      <c r="FA4" s="20"/>
      <c r="FB4" s="59" t="s">
        <v>102</v>
      </c>
      <c r="FC4" s="20"/>
      <c r="FD4" s="21"/>
      <c r="FE4" s="12"/>
      <c r="FF4" s="19"/>
      <c r="FG4" s="20"/>
      <c r="FH4" s="59" t="s">
        <v>103</v>
      </c>
      <c r="FI4" s="20"/>
      <c r="FJ4" s="21"/>
      <c r="FK4" s="12"/>
      <c r="FL4" s="19"/>
      <c r="FM4" s="20"/>
      <c r="FN4" s="59" t="s">
        <v>104</v>
      </c>
      <c r="FO4" s="20"/>
      <c r="FP4" s="21"/>
      <c r="FQ4" s="12"/>
      <c r="FR4" s="19"/>
      <c r="FS4" s="20"/>
      <c r="FT4" s="59" t="s">
        <v>105</v>
      </c>
      <c r="FU4" s="20"/>
      <c r="FV4" s="21"/>
      <c r="FW4" s="12"/>
      <c r="FX4" s="19"/>
      <c r="FY4" s="20"/>
      <c r="FZ4" s="59" t="s">
        <v>106</v>
      </c>
      <c r="GA4" s="20"/>
      <c r="GB4" s="21"/>
      <c r="GC4" s="12"/>
      <c r="GD4" s="19"/>
      <c r="GE4" s="20"/>
      <c r="GF4" s="59" t="s">
        <v>107</v>
      </c>
      <c r="GG4" s="20"/>
      <c r="GH4" s="21"/>
      <c r="GI4" s="12"/>
      <c r="GJ4" s="19"/>
      <c r="GK4" s="20"/>
      <c r="GL4" s="59" t="s">
        <v>108</v>
      </c>
      <c r="GM4" s="20"/>
      <c r="GN4" s="21"/>
      <c r="GO4" s="12"/>
      <c r="GP4" s="19"/>
      <c r="GQ4" s="20"/>
      <c r="GR4" s="59" t="s">
        <v>109</v>
      </c>
      <c r="GS4" s="20"/>
      <c r="GT4" s="21"/>
      <c r="GU4" s="12"/>
      <c r="GV4" s="19"/>
      <c r="GW4" s="20"/>
      <c r="GX4" s="59" t="s">
        <v>110</v>
      </c>
      <c r="GY4" s="20"/>
      <c r="GZ4" s="21"/>
      <c r="HA4" s="12"/>
      <c r="HB4" s="19"/>
      <c r="HC4" s="20"/>
      <c r="HD4" s="59" t="s">
        <v>111</v>
      </c>
      <c r="HE4" s="20"/>
      <c r="HF4" s="21"/>
      <c r="HG4" s="12"/>
      <c r="HH4" s="19"/>
      <c r="HI4" s="20"/>
      <c r="HJ4" s="59" t="s">
        <v>112</v>
      </c>
      <c r="HK4" s="20"/>
      <c r="HL4" s="21"/>
      <c r="HM4" s="12"/>
      <c r="HN4" s="19"/>
      <c r="HO4" s="20"/>
      <c r="HP4" s="78" t="s">
        <v>113</v>
      </c>
      <c r="HQ4" s="20"/>
      <c r="HR4" s="21"/>
      <c r="HS4" s="12"/>
      <c r="HT4" s="19"/>
      <c r="HU4" s="20"/>
      <c r="HV4" s="78" t="s">
        <v>114</v>
      </c>
      <c r="HW4" s="20"/>
      <c r="HX4" s="21"/>
      <c r="HY4" s="12"/>
      <c r="HZ4" s="19"/>
      <c r="IA4" s="20"/>
      <c r="IB4" s="78" t="s">
        <v>115</v>
      </c>
      <c r="IC4" s="20"/>
      <c r="ID4" s="21"/>
      <c r="IE4" s="12"/>
      <c r="IF4" s="19"/>
      <c r="IG4" s="20"/>
      <c r="IH4" s="78" t="s">
        <v>155</v>
      </c>
      <c r="II4" s="20"/>
      <c r="IJ4" s="21"/>
      <c r="IL4" s="19"/>
      <c r="IM4" s="20"/>
      <c r="IN4" s="78" t="s">
        <v>162</v>
      </c>
      <c r="IO4" s="20"/>
      <c r="IP4" s="21"/>
    </row>
    <row r="5" spans="1:250" x14ac:dyDescent="0.25">
      <c r="A5" s="22"/>
      <c r="B5" s="63" t="s">
        <v>158</v>
      </c>
      <c r="C5" s="61"/>
      <c r="D5" s="62" t="s">
        <v>121</v>
      </c>
      <c r="E5" s="61"/>
      <c r="F5" s="24" t="s">
        <v>116</v>
      </c>
      <c r="G5" s="12"/>
      <c r="H5" s="63" t="s">
        <v>158</v>
      </c>
      <c r="I5" s="61"/>
      <c r="J5" s="62" t="s">
        <v>121</v>
      </c>
      <c r="K5" s="61"/>
      <c r="L5" s="24" t="s">
        <v>116</v>
      </c>
      <c r="M5" s="12"/>
      <c r="N5" s="63" t="s">
        <v>158</v>
      </c>
      <c r="O5" s="61"/>
      <c r="P5" s="62" t="s">
        <v>121</v>
      </c>
      <c r="Q5" s="61"/>
      <c r="R5" s="24" t="s">
        <v>116</v>
      </c>
      <c r="S5" s="12"/>
      <c r="T5" s="63" t="s">
        <v>158</v>
      </c>
      <c r="U5" s="61"/>
      <c r="V5" s="62" t="s">
        <v>121</v>
      </c>
      <c r="W5" s="61"/>
      <c r="X5" s="24" t="s">
        <v>116</v>
      </c>
      <c r="Y5" s="12"/>
      <c r="Z5" s="63" t="s">
        <v>158</v>
      </c>
      <c r="AA5" s="61"/>
      <c r="AB5" s="76" t="s">
        <v>121</v>
      </c>
      <c r="AC5" s="24" t="s">
        <v>116</v>
      </c>
      <c r="AD5" s="12"/>
      <c r="AE5" s="63" t="s">
        <v>158</v>
      </c>
      <c r="AF5" s="61"/>
      <c r="AG5" s="76" t="s">
        <v>121</v>
      </c>
      <c r="AH5" s="24" t="s">
        <v>116</v>
      </c>
      <c r="AI5" s="12"/>
      <c r="AJ5" s="63" t="s">
        <v>158</v>
      </c>
      <c r="AK5" s="61"/>
      <c r="AL5" s="62" t="s">
        <v>121</v>
      </c>
      <c r="AM5" s="61"/>
      <c r="AN5" s="24" t="s">
        <v>116</v>
      </c>
      <c r="AO5" s="12"/>
      <c r="AP5" s="63" t="s">
        <v>158</v>
      </c>
      <c r="AQ5" s="61"/>
      <c r="AR5" s="62" t="s">
        <v>121</v>
      </c>
      <c r="AS5" s="61"/>
      <c r="AT5" s="24" t="s">
        <v>116</v>
      </c>
      <c r="AU5" s="12"/>
      <c r="AV5" s="63" t="s">
        <v>158</v>
      </c>
      <c r="AW5" s="61"/>
      <c r="AX5" s="62" t="s">
        <v>121</v>
      </c>
      <c r="AY5" s="61"/>
      <c r="AZ5" s="24" t="s">
        <v>116</v>
      </c>
      <c r="BA5" s="12"/>
      <c r="BB5" s="63" t="s">
        <v>158</v>
      </c>
      <c r="BC5" s="61"/>
      <c r="BD5" s="62" t="s">
        <v>121</v>
      </c>
      <c r="BE5" s="61"/>
      <c r="BF5" s="24" t="s">
        <v>116</v>
      </c>
      <c r="BG5" s="12"/>
      <c r="BH5" s="63" t="s">
        <v>158</v>
      </c>
      <c r="BI5" s="61"/>
      <c r="BJ5" s="62" t="s">
        <v>121</v>
      </c>
      <c r="BK5" s="61"/>
      <c r="BL5" s="24" t="s">
        <v>116</v>
      </c>
      <c r="BM5" s="12"/>
      <c r="BN5" s="63" t="s">
        <v>158</v>
      </c>
      <c r="BO5" s="61"/>
      <c r="BP5" s="62" t="s">
        <v>121</v>
      </c>
      <c r="BQ5" s="61"/>
      <c r="BR5" s="24" t="s">
        <v>116</v>
      </c>
      <c r="BS5" s="12"/>
      <c r="BT5" s="63" t="s">
        <v>158</v>
      </c>
      <c r="BU5" s="61"/>
      <c r="BV5" s="62" t="s">
        <v>121</v>
      </c>
      <c r="BW5" s="61"/>
      <c r="BX5" s="24" t="s">
        <v>116</v>
      </c>
      <c r="BY5" s="12"/>
      <c r="BZ5" s="63" t="s">
        <v>158</v>
      </c>
      <c r="CA5" s="61"/>
      <c r="CB5" s="62" t="s">
        <v>121</v>
      </c>
      <c r="CC5" s="61"/>
      <c r="CD5" s="24" t="s">
        <v>116</v>
      </c>
      <c r="CE5" s="12"/>
      <c r="CF5" s="63" t="s">
        <v>158</v>
      </c>
      <c r="CG5" s="61"/>
      <c r="CH5" s="62" t="s">
        <v>121</v>
      </c>
      <c r="CI5" s="61"/>
      <c r="CJ5" s="24" t="s">
        <v>116</v>
      </c>
      <c r="CK5" s="12"/>
      <c r="CL5" s="63" t="s">
        <v>158</v>
      </c>
      <c r="CM5" s="61"/>
      <c r="CN5" s="62" t="s">
        <v>121</v>
      </c>
      <c r="CO5" s="61"/>
      <c r="CP5" s="24" t="s">
        <v>116</v>
      </c>
      <c r="CQ5" s="12"/>
      <c r="CR5" s="63" t="s">
        <v>158</v>
      </c>
      <c r="CS5" s="61"/>
      <c r="CT5" s="398" t="s">
        <v>121</v>
      </c>
      <c r="CU5" s="399"/>
      <c r="CV5" s="24" t="s">
        <v>116</v>
      </c>
      <c r="CW5" s="12"/>
      <c r="CX5" s="63" t="s">
        <v>158</v>
      </c>
      <c r="CY5" s="61"/>
      <c r="CZ5" s="62" t="s">
        <v>121</v>
      </c>
      <c r="DA5" s="61"/>
      <c r="DB5" s="24" t="s">
        <v>116</v>
      </c>
      <c r="DC5" s="12"/>
      <c r="DD5" s="63" t="s">
        <v>158</v>
      </c>
      <c r="DE5" s="61"/>
      <c r="DF5" s="62" t="s">
        <v>121</v>
      </c>
      <c r="DG5" s="61"/>
      <c r="DH5" s="24" t="s">
        <v>116</v>
      </c>
      <c r="DI5" s="12"/>
      <c r="DJ5" s="63" t="s">
        <v>158</v>
      </c>
      <c r="DK5" s="61"/>
      <c r="DL5" s="62" t="s">
        <v>121</v>
      </c>
      <c r="DM5" s="61"/>
      <c r="DN5" s="24" t="s">
        <v>116</v>
      </c>
      <c r="DO5" s="12"/>
      <c r="DP5" s="63" t="s">
        <v>158</v>
      </c>
      <c r="DQ5" s="61"/>
      <c r="DR5" s="62" t="s">
        <v>121</v>
      </c>
      <c r="DS5" s="61"/>
      <c r="DT5" s="24" t="s">
        <v>116</v>
      </c>
      <c r="DU5" s="12"/>
      <c r="DV5" s="63" t="s">
        <v>158</v>
      </c>
      <c r="DW5" s="61"/>
      <c r="DX5" s="62" t="s">
        <v>121</v>
      </c>
      <c r="DY5" s="61"/>
      <c r="DZ5" s="24" t="s">
        <v>116</v>
      </c>
      <c r="EA5" s="12"/>
      <c r="EB5" s="63" t="s">
        <v>158</v>
      </c>
      <c r="EC5" s="61"/>
      <c r="ED5" s="62" t="s">
        <v>121</v>
      </c>
      <c r="EE5" s="61"/>
      <c r="EF5" s="24" t="s">
        <v>116</v>
      </c>
      <c r="EG5" s="12"/>
      <c r="EH5" s="63" t="s">
        <v>158</v>
      </c>
      <c r="EI5" s="61"/>
      <c r="EJ5" s="62" t="s">
        <v>121</v>
      </c>
      <c r="EK5" s="61"/>
      <c r="EL5" s="24" t="s">
        <v>116</v>
      </c>
      <c r="EM5" s="12"/>
      <c r="EN5" s="63" t="s">
        <v>158</v>
      </c>
      <c r="EO5" s="61"/>
      <c r="EP5" s="62" t="s">
        <v>121</v>
      </c>
      <c r="EQ5" s="61"/>
      <c r="ER5" s="24" t="s">
        <v>116</v>
      </c>
      <c r="ES5" s="12"/>
      <c r="ET5" s="63" t="s">
        <v>158</v>
      </c>
      <c r="EU5" s="61"/>
      <c r="EV5" s="62" t="s">
        <v>121</v>
      </c>
      <c r="EW5" s="61"/>
      <c r="EX5" s="24" t="s">
        <v>116</v>
      </c>
      <c r="EY5" s="12"/>
      <c r="EZ5" s="63" t="s">
        <v>158</v>
      </c>
      <c r="FA5" s="61"/>
      <c r="FB5" s="62" t="s">
        <v>121</v>
      </c>
      <c r="FC5" s="61"/>
      <c r="FD5" s="24" t="s">
        <v>116</v>
      </c>
      <c r="FE5" s="12"/>
      <c r="FF5" s="63" t="s">
        <v>158</v>
      </c>
      <c r="FG5" s="61"/>
      <c r="FH5" s="62" t="s">
        <v>121</v>
      </c>
      <c r="FI5" s="61"/>
      <c r="FJ5" s="24" t="s">
        <v>116</v>
      </c>
      <c r="FK5" s="12"/>
      <c r="FL5" s="63" t="s">
        <v>158</v>
      </c>
      <c r="FM5" s="61"/>
      <c r="FN5" s="62" t="s">
        <v>121</v>
      </c>
      <c r="FO5" s="61"/>
      <c r="FP5" s="24" t="s">
        <v>116</v>
      </c>
      <c r="FQ5" s="12"/>
      <c r="FR5" s="63" t="s">
        <v>158</v>
      </c>
      <c r="FS5" s="61"/>
      <c r="FT5" s="62" t="s">
        <v>121</v>
      </c>
      <c r="FU5" s="61"/>
      <c r="FV5" s="24" t="s">
        <v>116</v>
      </c>
      <c r="FW5" s="12"/>
      <c r="FX5" s="63" t="s">
        <v>158</v>
      </c>
      <c r="FY5" s="61"/>
      <c r="FZ5" s="62" t="s">
        <v>121</v>
      </c>
      <c r="GA5" s="61"/>
      <c r="GB5" s="24" t="s">
        <v>116</v>
      </c>
      <c r="GC5" s="12"/>
      <c r="GD5" s="63" t="s">
        <v>158</v>
      </c>
      <c r="GE5" s="61"/>
      <c r="GF5" s="62" t="s">
        <v>121</v>
      </c>
      <c r="GG5" s="61"/>
      <c r="GH5" s="24" t="s">
        <v>116</v>
      </c>
      <c r="GI5" s="12"/>
      <c r="GJ5" s="63" t="s">
        <v>158</v>
      </c>
      <c r="GK5" s="61"/>
      <c r="GL5" s="62" t="s">
        <v>121</v>
      </c>
      <c r="GM5" s="61"/>
      <c r="GN5" s="24" t="s">
        <v>116</v>
      </c>
      <c r="GO5" s="12"/>
      <c r="GP5" s="63" t="s">
        <v>158</v>
      </c>
      <c r="GQ5" s="61"/>
      <c r="GR5" s="62" t="s">
        <v>121</v>
      </c>
      <c r="GS5" s="61"/>
      <c r="GT5" s="24" t="s">
        <v>116</v>
      </c>
      <c r="GU5" s="12"/>
      <c r="GV5" s="63" t="s">
        <v>158</v>
      </c>
      <c r="GW5" s="61"/>
      <c r="GX5" s="62" t="s">
        <v>121</v>
      </c>
      <c r="GY5" s="61"/>
      <c r="GZ5" s="24" t="s">
        <v>116</v>
      </c>
      <c r="HA5" s="12"/>
      <c r="HB5" s="63" t="s">
        <v>158</v>
      </c>
      <c r="HC5" s="61"/>
      <c r="HD5" s="62" t="s">
        <v>121</v>
      </c>
      <c r="HE5" s="61"/>
      <c r="HF5" s="24" t="s">
        <v>116</v>
      </c>
      <c r="HG5" s="12"/>
      <c r="HH5" s="63" t="s">
        <v>158</v>
      </c>
      <c r="HI5" s="61"/>
      <c r="HJ5" s="62" t="s">
        <v>121</v>
      </c>
      <c r="HK5" s="61"/>
      <c r="HL5" s="24" t="s">
        <v>116</v>
      </c>
      <c r="HM5" s="12"/>
      <c r="HN5" s="63" t="s">
        <v>158</v>
      </c>
      <c r="HO5" s="61"/>
      <c r="HP5" s="62" t="s">
        <v>121</v>
      </c>
      <c r="HQ5" s="61"/>
      <c r="HR5" s="24" t="s">
        <v>116</v>
      </c>
      <c r="HS5" s="12"/>
      <c r="HT5" s="63" t="s">
        <v>158</v>
      </c>
      <c r="HU5" s="61"/>
      <c r="HV5" s="62" t="s">
        <v>121</v>
      </c>
      <c r="HW5" s="61"/>
      <c r="HX5" s="24" t="s">
        <v>116</v>
      </c>
      <c r="HY5" s="12"/>
      <c r="HZ5" s="63" t="s">
        <v>158</v>
      </c>
      <c r="IA5" s="61"/>
      <c r="IB5" s="62" t="s">
        <v>121</v>
      </c>
      <c r="IC5" s="61"/>
      <c r="ID5" s="24" t="s">
        <v>116</v>
      </c>
      <c r="IE5" s="12"/>
      <c r="IF5" s="63" t="s">
        <v>158</v>
      </c>
      <c r="IG5" s="61"/>
      <c r="IH5" s="62" t="s">
        <v>121</v>
      </c>
      <c r="II5" s="61"/>
      <c r="IJ5" s="24" t="s">
        <v>116</v>
      </c>
      <c r="IL5" s="63" t="s">
        <v>158</v>
      </c>
      <c r="IM5" s="61"/>
      <c r="IN5" s="62" t="s">
        <v>121</v>
      </c>
      <c r="IO5" s="61"/>
      <c r="IP5" s="24" t="s">
        <v>116</v>
      </c>
    </row>
    <row r="6" spans="1:250" x14ac:dyDescent="0.25">
      <c r="A6" s="22"/>
      <c r="B6" s="64"/>
      <c r="C6" s="23" t="s">
        <v>117</v>
      </c>
      <c r="D6" s="26"/>
      <c r="E6" s="23" t="s">
        <v>117</v>
      </c>
      <c r="F6" s="29" t="s">
        <v>118</v>
      </c>
      <c r="G6" s="12"/>
      <c r="H6" s="64"/>
      <c r="I6" s="23" t="s">
        <v>117</v>
      </c>
      <c r="J6" s="26"/>
      <c r="K6" s="23" t="s">
        <v>117</v>
      </c>
      <c r="L6" s="29" t="s">
        <v>118</v>
      </c>
      <c r="M6" s="12"/>
      <c r="N6" s="64"/>
      <c r="O6" s="23" t="s">
        <v>117</v>
      </c>
      <c r="P6" s="26"/>
      <c r="Q6" s="23" t="s">
        <v>117</v>
      </c>
      <c r="R6" s="29" t="s">
        <v>118</v>
      </c>
      <c r="S6" s="12"/>
      <c r="T6" s="64"/>
      <c r="U6" s="23" t="s">
        <v>117</v>
      </c>
      <c r="V6" s="26"/>
      <c r="W6" s="23" t="s">
        <v>117</v>
      </c>
      <c r="X6" s="29" t="s">
        <v>118</v>
      </c>
      <c r="Y6" s="12"/>
      <c r="Z6" s="64"/>
      <c r="AA6" s="23" t="s">
        <v>117</v>
      </c>
      <c r="AB6" s="26"/>
      <c r="AC6" s="29" t="s">
        <v>118</v>
      </c>
      <c r="AD6" s="12"/>
      <c r="AE6" s="64"/>
      <c r="AF6" s="23" t="s">
        <v>117</v>
      </c>
      <c r="AG6" s="26"/>
      <c r="AH6" s="29" t="s">
        <v>118</v>
      </c>
      <c r="AI6" s="12"/>
      <c r="AJ6" s="64"/>
      <c r="AK6" s="23" t="s">
        <v>117</v>
      </c>
      <c r="AL6" s="26"/>
      <c r="AM6" s="23" t="s">
        <v>117</v>
      </c>
      <c r="AN6" s="29" t="s">
        <v>118</v>
      </c>
      <c r="AO6" s="12"/>
      <c r="AP6" s="64"/>
      <c r="AQ6" s="23" t="s">
        <v>117</v>
      </c>
      <c r="AR6" s="26"/>
      <c r="AS6" s="23" t="s">
        <v>117</v>
      </c>
      <c r="AT6" s="29" t="s">
        <v>118</v>
      </c>
      <c r="AU6" s="12"/>
      <c r="AV6" s="64"/>
      <c r="AW6" s="23" t="s">
        <v>117</v>
      </c>
      <c r="AX6" s="26"/>
      <c r="AY6" s="23" t="s">
        <v>117</v>
      </c>
      <c r="AZ6" s="29" t="s">
        <v>118</v>
      </c>
      <c r="BA6" s="12"/>
      <c r="BB6" s="64"/>
      <c r="BC6" s="23" t="s">
        <v>117</v>
      </c>
      <c r="BD6" s="26"/>
      <c r="BE6" s="23" t="s">
        <v>117</v>
      </c>
      <c r="BF6" s="29" t="s">
        <v>118</v>
      </c>
      <c r="BG6" s="12"/>
      <c r="BH6" s="64"/>
      <c r="BI6" s="23" t="s">
        <v>117</v>
      </c>
      <c r="BJ6" s="26"/>
      <c r="BK6" s="23" t="s">
        <v>117</v>
      </c>
      <c r="BL6" s="29" t="s">
        <v>118</v>
      </c>
      <c r="BM6" s="12"/>
      <c r="BN6" s="64"/>
      <c r="BO6" s="23" t="s">
        <v>117</v>
      </c>
      <c r="BP6" s="26"/>
      <c r="BQ6" s="23" t="s">
        <v>117</v>
      </c>
      <c r="BR6" s="29" t="s">
        <v>118</v>
      </c>
      <c r="BS6" s="12"/>
      <c r="BT6" s="64"/>
      <c r="BU6" s="23" t="s">
        <v>117</v>
      </c>
      <c r="BV6" s="26"/>
      <c r="BW6" s="23" t="s">
        <v>117</v>
      </c>
      <c r="BX6" s="29" t="s">
        <v>118</v>
      </c>
      <c r="BY6" s="12"/>
      <c r="BZ6" s="64"/>
      <c r="CA6" s="23" t="s">
        <v>117</v>
      </c>
      <c r="CB6" s="26"/>
      <c r="CC6" s="23" t="s">
        <v>117</v>
      </c>
      <c r="CD6" s="29" t="s">
        <v>118</v>
      </c>
      <c r="CE6" s="12"/>
      <c r="CF6" s="64"/>
      <c r="CG6" s="23" t="s">
        <v>117</v>
      </c>
      <c r="CH6" s="26"/>
      <c r="CI6" s="23" t="s">
        <v>117</v>
      </c>
      <c r="CJ6" s="29" t="s">
        <v>118</v>
      </c>
      <c r="CK6" s="12"/>
      <c r="CL6" s="64"/>
      <c r="CM6" s="23" t="s">
        <v>117</v>
      </c>
      <c r="CN6" s="26"/>
      <c r="CO6" s="23" t="s">
        <v>117</v>
      </c>
      <c r="CP6" s="29" t="s">
        <v>118</v>
      </c>
      <c r="CQ6" s="12"/>
      <c r="CR6" s="64"/>
      <c r="CS6" s="23" t="s">
        <v>117</v>
      </c>
      <c r="CT6" s="26"/>
      <c r="CU6" s="23" t="s">
        <v>117</v>
      </c>
      <c r="CV6" s="29" t="s">
        <v>118</v>
      </c>
      <c r="CW6" s="12"/>
      <c r="CX6" s="64"/>
      <c r="CY6" s="23" t="s">
        <v>117</v>
      </c>
      <c r="CZ6" s="26"/>
      <c r="DA6" s="23" t="s">
        <v>117</v>
      </c>
      <c r="DB6" s="29" t="s">
        <v>118</v>
      </c>
      <c r="DC6" s="12"/>
      <c r="DD6" s="64"/>
      <c r="DE6" s="23" t="s">
        <v>117</v>
      </c>
      <c r="DF6" s="26"/>
      <c r="DG6" s="23" t="s">
        <v>117</v>
      </c>
      <c r="DH6" s="29" t="s">
        <v>118</v>
      </c>
      <c r="DI6" s="12"/>
      <c r="DJ6" s="64"/>
      <c r="DK6" s="23" t="s">
        <v>117</v>
      </c>
      <c r="DL6" s="26"/>
      <c r="DM6" s="23" t="s">
        <v>117</v>
      </c>
      <c r="DN6" s="29" t="s">
        <v>118</v>
      </c>
      <c r="DO6" s="12"/>
      <c r="DP6" s="64"/>
      <c r="DQ6" s="23" t="s">
        <v>117</v>
      </c>
      <c r="DR6" s="26"/>
      <c r="DS6" s="23" t="s">
        <v>117</v>
      </c>
      <c r="DT6" s="29" t="s">
        <v>118</v>
      </c>
      <c r="DU6" s="12"/>
      <c r="DV6" s="64"/>
      <c r="DW6" s="23" t="s">
        <v>117</v>
      </c>
      <c r="DX6" s="26"/>
      <c r="DY6" s="23" t="s">
        <v>117</v>
      </c>
      <c r="DZ6" s="29" t="s">
        <v>118</v>
      </c>
      <c r="EA6" s="12"/>
      <c r="EB6" s="64"/>
      <c r="EC6" s="23" t="s">
        <v>117</v>
      </c>
      <c r="ED6" s="26"/>
      <c r="EE6" s="23" t="s">
        <v>117</v>
      </c>
      <c r="EF6" s="29" t="s">
        <v>118</v>
      </c>
      <c r="EG6" s="12"/>
      <c r="EH6" s="64"/>
      <c r="EI6" s="23" t="s">
        <v>117</v>
      </c>
      <c r="EJ6" s="26"/>
      <c r="EK6" s="23" t="s">
        <v>117</v>
      </c>
      <c r="EL6" s="29" t="s">
        <v>118</v>
      </c>
      <c r="EM6" s="12"/>
      <c r="EN6" s="64"/>
      <c r="EO6" s="23" t="s">
        <v>117</v>
      </c>
      <c r="EP6" s="26"/>
      <c r="EQ6" s="23" t="s">
        <v>117</v>
      </c>
      <c r="ER6" s="29" t="s">
        <v>118</v>
      </c>
      <c r="ES6" s="12"/>
      <c r="ET6" s="64"/>
      <c r="EU6" s="23" t="s">
        <v>117</v>
      </c>
      <c r="EV6" s="26"/>
      <c r="EW6" s="23" t="s">
        <v>117</v>
      </c>
      <c r="EX6" s="29" t="s">
        <v>118</v>
      </c>
      <c r="EY6" s="12"/>
      <c r="EZ6" s="64"/>
      <c r="FA6" s="23" t="s">
        <v>117</v>
      </c>
      <c r="FB6" s="26"/>
      <c r="FC6" s="23" t="s">
        <v>117</v>
      </c>
      <c r="FD6" s="29" t="s">
        <v>118</v>
      </c>
      <c r="FE6" s="12"/>
      <c r="FF6" s="64"/>
      <c r="FG6" s="23" t="s">
        <v>117</v>
      </c>
      <c r="FH6" s="26"/>
      <c r="FI6" s="23" t="s">
        <v>117</v>
      </c>
      <c r="FJ6" s="29" t="s">
        <v>118</v>
      </c>
      <c r="FK6" s="12"/>
      <c r="FL6" s="64"/>
      <c r="FM6" s="23" t="s">
        <v>117</v>
      </c>
      <c r="FN6" s="26"/>
      <c r="FO6" s="23" t="s">
        <v>117</v>
      </c>
      <c r="FP6" s="29" t="s">
        <v>118</v>
      </c>
      <c r="FQ6" s="12"/>
      <c r="FR6" s="64"/>
      <c r="FS6" s="23" t="s">
        <v>117</v>
      </c>
      <c r="FT6" s="26"/>
      <c r="FU6" s="23" t="s">
        <v>117</v>
      </c>
      <c r="FV6" s="29" t="s">
        <v>118</v>
      </c>
      <c r="FW6" s="12"/>
      <c r="FX6" s="64"/>
      <c r="FY6" s="23" t="s">
        <v>117</v>
      </c>
      <c r="FZ6" s="26"/>
      <c r="GA6" s="23" t="s">
        <v>117</v>
      </c>
      <c r="GB6" s="29" t="s">
        <v>118</v>
      </c>
      <c r="GC6" s="12"/>
      <c r="GD6" s="64"/>
      <c r="GE6" s="23" t="s">
        <v>117</v>
      </c>
      <c r="GF6" s="26"/>
      <c r="GG6" s="23" t="s">
        <v>117</v>
      </c>
      <c r="GH6" s="29" t="s">
        <v>118</v>
      </c>
      <c r="GI6" s="12"/>
      <c r="GJ6" s="64"/>
      <c r="GK6" s="23" t="s">
        <v>117</v>
      </c>
      <c r="GL6" s="26"/>
      <c r="GM6" s="23" t="s">
        <v>117</v>
      </c>
      <c r="GN6" s="29" t="s">
        <v>118</v>
      </c>
      <c r="GO6" s="12"/>
      <c r="GP6" s="64"/>
      <c r="GQ6" s="23" t="s">
        <v>117</v>
      </c>
      <c r="GR6" s="26"/>
      <c r="GS6" s="23" t="s">
        <v>117</v>
      </c>
      <c r="GT6" s="29" t="s">
        <v>118</v>
      </c>
      <c r="GU6" s="12"/>
      <c r="GV6" s="64"/>
      <c r="GW6" s="23" t="s">
        <v>117</v>
      </c>
      <c r="GX6" s="26"/>
      <c r="GY6" s="23" t="s">
        <v>117</v>
      </c>
      <c r="GZ6" s="29" t="s">
        <v>118</v>
      </c>
      <c r="HA6" s="12"/>
      <c r="HB6" s="64"/>
      <c r="HC6" s="23" t="s">
        <v>117</v>
      </c>
      <c r="HD6" s="26"/>
      <c r="HE6" s="23" t="s">
        <v>117</v>
      </c>
      <c r="HF6" s="29" t="s">
        <v>118</v>
      </c>
      <c r="HG6" s="12"/>
      <c r="HH6" s="64"/>
      <c r="HI6" s="23" t="s">
        <v>117</v>
      </c>
      <c r="HJ6" s="26"/>
      <c r="HK6" s="23" t="s">
        <v>117</v>
      </c>
      <c r="HL6" s="29" t="s">
        <v>118</v>
      </c>
      <c r="HM6" s="12"/>
      <c r="HN6" s="64"/>
      <c r="HO6" s="23" t="s">
        <v>117</v>
      </c>
      <c r="HP6" s="26"/>
      <c r="HQ6" s="23" t="s">
        <v>117</v>
      </c>
      <c r="HR6" s="29" t="s">
        <v>118</v>
      </c>
      <c r="HS6" s="12"/>
      <c r="HT6" s="64"/>
      <c r="HU6" s="23" t="s">
        <v>117</v>
      </c>
      <c r="HV6" s="26"/>
      <c r="HW6" s="23" t="s">
        <v>117</v>
      </c>
      <c r="HX6" s="29" t="s">
        <v>118</v>
      </c>
      <c r="HY6" s="12"/>
      <c r="HZ6" s="64"/>
      <c r="IA6" s="23" t="s">
        <v>117</v>
      </c>
      <c r="IB6" s="26"/>
      <c r="IC6" s="23" t="s">
        <v>117</v>
      </c>
      <c r="ID6" s="29" t="s">
        <v>118</v>
      </c>
      <c r="IE6" s="12"/>
      <c r="IF6" s="64"/>
      <c r="IG6" s="23" t="s">
        <v>117</v>
      </c>
      <c r="IH6" s="26"/>
      <c r="II6" s="23" t="s">
        <v>117</v>
      </c>
      <c r="IJ6" s="29" t="s">
        <v>118</v>
      </c>
      <c r="IL6" s="64"/>
      <c r="IM6" s="23" t="s">
        <v>117</v>
      </c>
      <c r="IN6" s="26"/>
      <c r="IO6" s="23" t="s">
        <v>117</v>
      </c>
      <c r="IP6" s="29" t="s">
        <v>118</v>
      </c>
    </row>
    <row r="7" spans="1:250" x14ac:dyDescent="0.25">
      <c r="A7" s="30" t="s">
        <v>75</v>
      </c>
      <c r="B7" s="65" t="s">
        <v>119</v>
      </c>
      <c r="C7" s="66" t="s">
        <v>120</v>
      </c>
      <c r="D7" s="66" t="s">
        <v>119</v>
      </c>
      <c r="E7" s="66" t="s">
        <v>120</v>
      </c>
      <c r="F7" s="32" t="s">
        <v>121</v>
      </c>
      <c r="G7" s="12"/>
      <c r="H7" s="65" t="s">
        <v>119</v>
      </c>
      <c r="I7" s="66" t="s">
        <v>120</v>
      </c>
      <c r="J7" s="66" t="s">
        <v>119</v>
      </c>
      <c r="K7" s="66" t="s">
        <v>120</v>
      </c>
      <c r="L7" s="32" t="s">
        <v>121</v>
      </c>
      <c r="M7" s="12"/>
      <c r="N7" s="65" t="s">
        <v>119</v>
      </c>
      <c r="O7" s="66" t="s">
        <v>120</v>
      </c>
      <c r="P7" s="66" t="s">
        <v>119</v>
      </c>
      <c r="Q7" s="66" t="s">
        <v>120</v>
      </c>
      <c r="R7" s="32" t="s">
        <v>121</v>
      </c>
      <c r="S7" s="12"/>
      <c r="T7" s="65" t="s">
        <v>119</v>
      </c>
      <c r="U7" s="66" t="s">
        <v>120</v>
      </c>
      <c r="V7" s="66" t="s">
        <v>119</v>
      </c>
      <c r="W7" s="66" t="s">
        <v>120</v>
      </c>
      <c r="X7" s="32" t="s">
        <v>121</v>
      </c>
      <c r="Y7" s="12"/>
      <c r="Z7" s="65" t="s">
        <v>119</v>
      </c>
      <c r="AA7" s="66" t="s">
        <v>120</v>
      </c>
      <c r="AB7" s="66" t="s">
        <v>119</v>
      </c>
      <c r="AC7" s="32" t="s">
        <v>121</v>
      </c>
      <c r="AD7" s="12"/>
      <c r="AE7" s="65" t="s">
        <v>119</v>
      </c>
      <c r="AF7" s="66" t="s">
        <v>120</v>
      </c>
      <c r="AG7" s="66" t="s">
        <v>119</v>
      </c>
      <c r="AH7" s="32" t="s">
        <v>121</v>
      </c>
      <c r="AI7" s="12"/>
      <c r="AJ7" s="65" t="s">
        <v>119</v>
      </c>
      <c r="AK7" s="66" t="s">
        <v>120</v>
      </c>
      <c r="AL7" s="66" t="s">
        <v>119</v>
      </c>
      <c r="AM7" s="66" t="s">
        <v>120</v>
      </c>
      <c r="AN7" s="32" t="s">
        <v>121</v>
      </c>
      <c r="AO7" s="12"/>
      <c r="AP7" s="65" t="s">
        <v>119</v>
      </c>
      <c r="AQ7" s="66" t="s">
        <v>120</v>
      </c>
      <c r="AR7" s="66" t="s">
        <v>119</v>
      </c>
      <c r="AS7" s="66" t="s">
        <v>120</v>
      </c>
      <c r="AT7" s="32" t="s">
        <v>121</v>
      </c>
      <c r="AU7" s="12"/>
      <c r="AV7" s="65" t="s">
        <v>119</v>
      </c>
      <c r="AW7" s="66" t="s">
        <v>120</v>
      </c>
      <c r="AX7" s="66" t="s">
        <v>119</v>
      </c>
      <c r="AY7" s="66" t="s">
        <v>120</v>
      </c>
      <c r="AZ7" s="32" t="s">
        <v>121</v>
      </c>
      <c r="BA7" s="12"/>
      <c r="BB7" s="65" t="s">
        <v>119</v>
      </c>
      <c r="BC7" s="66" t="s">
        <v>120</v>
      </c>
      <c r="BD7" s="66" t="s">
        <v>119</v>
      </c>
      <c r="BE7" s="66" t="s">
        <v>120</v>
      </c>
      <c r="BF7" s="32" t="s">
        <v>121</v>
      </c>
      <c r="BG7" s="12"/>
      <c r="BH7" s="65" t="s">
        <v>119</v>
      </c>
      <c r="BI7" s="66" t="s">
        <v>120</v>
      </c>
      <c r="BJ7" s="66" t="s">
        <v>119</v>
      </c>
      <c r="BK7" s="66" t="s">
        <v>120</v>
      </c>
      <c r="BL7" s="32" t="s">
        <v>121</v>
      </c>
      <c r="BM7" s="12"/>
      <c r="BN7" s="65" t="s">
        <v>119</v>
      </c>
      <c r="BO7" s="66" t="s">
        <v>120</v>
      </c>
      <c r="BP7" s="66" t="s">
        <v>119</v>
      </c>
      <c r="BQ7" s="66" t="s">
        <v>120</v>
      </c>
      <c r="BR7" s="32" t="s">
        <v>121</v>
      </c>
      <c r="BS7" s="12"/>
      <c r="BT7" s="65" t="s">
        <v>119</v>
      </c>
      <c r="BU7" s="66" t="s">
        <v>120</v>
      </c>
      <c r="BV7" s="66" t="s">
        <v>119</v>
      </c>
      <c r="BW7" s="66" t="s">
        <v>120</v>
      </c>
      <c r="BX7" s="32" t="s">
        <v>121</v>
      </c>
      <c r="BY7" s="12"/>
      <c r="BZ7" s="65" t="s">
        <v>119</v>
      </c>
      <c r="CA7" s="66" t="s">
        <v>120</v>
      </c>
      <c r="CB7" s="66" t="s">
        <v>119</v>
      </c>
      <c r="CC7" s="66" t="s">
        <v>120</v>
      </c>
      <c r="CD7" s="32" t="s">
        <v>121</v>
      </c>
      <c r="CE7" s="12"/>
      <c r="CF7" s="65" t="s">
        <v>119</v>
      </c>
      <c r="CG7" s="66" t="s">
        <v>120</v>
      </c>
      <c r="CH7" s="66" t="s">
        <v>119</v>
      </c>
      <c r="CI7" s="66" t="s">
        <v>120</v>
      </c>
      <c r="CJ7" s="32" t="s">
        <v>121</v>
      </c>
      <c r="CK7" s="12"/>
      <c r="CL7" s="65" t="s">
        <v>119</v>
      </c>
      <c r="CM7" s="66" t="s">
        <v>120</v>
      </c>
      <c r="CN7" s="66" t="s">
        <v>119</v>
      </c>
      <c r="CO7" s="66" t="s">
        <v>120</v>
      </c>
      <c r="CP7" s="32" t="s">
        <v>121</v>
      </c>
      <c r="CQ7" s="12"/>
      <c r="CR7" s="65" t="s">
        <v>119</v>
      </c>
      <c r="CS7" s="66" t="s">
        <v>120</v>
      </c>
      <c r="CT7" s="66" t="s">
        <v>119</v>
      </c>
      <c r="CU7" s="66" t="s">
        <v>120</v>
      </c>
      <c r="CV7" s="32" t="s">
        <v>121</v>
      </c>
      <c r="CW7" s="12"/>
      <c r="CX7" s="65" t="s">
        <v>119</v>
      </c>
      <c r="CY7" s="66" t="s">
        <v>120</v>
      </c>
      <c r="CZ7" s="66" t="s">
        <v>119</v>
      </c>
      <c r="DA7" s="66" t="s">
        <v>120</v>
      </c>
      <c r="DB7" s="32" t="s">
        <v>121</v>
      </c>
      <c r="DC7" s="12"/>
      <c r="DD7" s="65" t="s">
        <v>119</v>
      </c>
      <c r="DE7" s="66" t="s">
        <v>120</v>
      </c>
      <c r="DF7" s="66" t="s">
        <v>119</v>
      </c>
      <c r="DG7" s="66" t="s">
        <v>120</v>
      </c>
      <c r="DH7" s="32" t="s">
        <v>121</v>
      </c>
      <c r="DI7" s="12"/>
      <c r="DJ7" s="65" t="s">
        <v>119</v>
      </c>
      <c r="DK7" s="66" t="s">
        <v>120</v>
      </c>
      <c r="DL7" s="66" t="s">
        <v>119</v>
      </c>
      <c r="DM7" s="66" t="s">
        <v>120</v>
      </c>
      <c r="DN7" s="32" t="s">
        <v>121</v>
      </c>
      <c r="DO7" s="12"/>
      <c r="DP7" s="65" t="s">
        <v>119</v>
      </c>
      <c r="DQ7" s="66" t="s">
        <v>120</v>
      </c>
      <c r="DR7" s="66" t="s">
        <v>119</v>
      </c>
      <c r="DS7" s="66" t="s">
        <v>120</v>
      </c>
      <c r="DT7" s="32" t="s">
        <v>121</v>
      </c>
      <c r="DU7" s="12"/>
      <c r="DV7" s="65" t="s">
        <v>119</v>
      </c>
      <c r="DW7" s="66" t="s">
        <v>120</v>
      </c>
      <c r="DX7" s="66" t="s">
        <v>119</v>
      </c>
      <c r="DY7" s="66" t="s">
        <v>120</v>
      </c>
      <c r="DZ7" s="32" t="s">
        <v>121</v>
      </c>
      <c r="EA7" s="12"/>
      <c r="EB7" s="65" t="s">
        <v>119</v>
      </c>
      <c r="EC7" s="66" t="s">
        <v>120</v>
      </c>
      <c r="ED7" s="66" t="s">
        <v>119</v>
      </c>
      <c r="EE7" s="66" t="s">
        <v>120</v>
      </c>
      <c r="EF7" s="32" t="s">
        <v>121</v>
      </c>
      <c r="EG7" s="12"/>
      <c r="EH7" s="65" t="s">
        <v>119</v>
      </c>
      <c r="EI7" s="66" t="s">
        <v>120</v>
      </c>
      <c r="EJ7" s="66" t="s">
        <v>119</v>
      </c>
      <c r="EK7" s="66" t="s">
        <v>120</v>
      </c>
      <c r="EL7" s="32" t="s">
        <v>121</v>
      </c>
      <c r="EM7" s="12"/>
      <c r="EN7" s="65" t="s">
        <v>119</v>
      </c>
      <c r="EO7" s="66" t="s">
        <v>120</v>
      </c>
      <c r="EP7" s="66" t="s">
        <v>119</v>
      </c>
      <c r="EQ7" s="66" t="s">
        <v>120</v>
      </c>
      <c r="ER7" s="32" t="s">
        <v>121</v>
      </c>
      <c r="ES7" s="12"/>
      <c r="ET7" s="65" t="s">
        <v>119</v>
      </c>
      <c r="EU7" s="66" t="s">
        <v>120</v>
      </c>
      <c r="EV7" s="66" t="s">
        <v>119</v>
      </c>
      <c r="EW7" s="66" t="s">
        <v>120</v>
      </c>
      <c r="EX7" s="32" t="s">
        <v>121</v>
      </c>
      <c r="EY7" s="12"/>
      <c r="EZ7" s="65" t="s">
        <v>119</v>
      </c>
      <c r="FA7" s="66" t="s">
        <v>120</v>
      </c>
      <c r="FB7" s="66" t="s">
        <v>119</v>
      </c>
      <c r="FC7" s="66" t="s">
        <v>120</v>
      </c>
      <c r="FD7" s="32" t="s">
        <v>121</v>
      </c>
      <c r="FE7" s="12"/>
      <c r="FF7" s="65" t="s">
        <v>119</v>
      </c>
      <c r="FG7" s="66" t="s">
        <v>120</v>
      </c>
      <c r="FH7" s="66" t="s">
        <v>119</v>
      </c>
      <c r="FI7" s="66" t="s">
        <v>120</v>
      </c>
      <c r="FJ7" s="32" t="s">
        <v>121</v>
      </c>
      <c r="FK7" s="12"/>
      <c r="FL7" s="65" t="s">
        <v>119</v>
      </c>
      <c r="FM7" s="66" t="s">
        <v>120</v>
      </c>
      <c r="FN7" s="66" t="s">
        <v>119</v>
      </c>
      <c r="FO7" s="66" t="s">
        <v>120</v>
      </c>
      <c r="FP7" s="32" t="s">
        <v>121</v>
      </c>
      <c r="FQ7" s="12"/>
      <c r="FR7" s="65" t="s">
        <v>119</v>
      </c>
      <c r="FS7" s="66" t="s">
        <v>120</v>
      </c>
      <c r="FT7" s="66" t="s">
        <v>119</v>
      </c>
      <c r="FU7" s="66" t="s">
        <v>120</v>
      </c>
      <c r="FV7" s="32" t="s">
        <v>121</v>
      </c>
      <c r="FW7" s="12"/>
      <c r="FX7" s="65" t="s">
        <v>119</v>
      </c>
      <c r="FY7" s="66" t="s">
        <v>120</v>
      </c>
      <c r="FZ7" s="66" t="s">
        <v>119</v>
      </c>
      <c r="GA7" s="66" t="s">
        <v>120</v>
      </c>
      <c r="GB7" s="32" t="s">
        <v>121</v>
      </c>
      <c r="GC7" s="12"/>
      <c r="GD7" s="65" t="s">
        <v>119</v>
      </c>
      <c r="GE7" s="66" t="s">
        <v>120</v>
      </c>
      <c r="GF7" s="66" t="s">
        <v>119</v>
      </c>
      <c r="GG7" s="66" t="s">
        <v>120</v>
      </c>
      <c r="GH7" s="32" t="s">
        <v>121</v>
      </c>
      <c r="GI7" s="12"/>
      <c r="GJ7" s="65" t="s">
        <v>119</v>
      </c>
      <c r="GK7" s="66" t="s">
        <v>120</v>
      </c>
      <c r="GL7" s="66" t="s">
        <v>119</v>
      </c>
      <c r="GM7" s="66" t="s">
        <v>120</v>
      </c>
      <c r="GN7" s="32" t="s">
        <v>121</v>
      </c>
      <c r="GO7" s="12"/>
      <c r="GP7" s="65" t="s">
        <v>119</v>
      </c>
      <c r="GQ7" s="66" t="s">
        <v>120</v>
      </c>
      <c r="GR7" s="66" t="s">
        <v>119</v>
      </c>
      <c r="GS7" s="66" t="s">
        <v>120</v>
      </c>
      <c r="GT7" s="32" t="s">
        <v>121</v>
      </c>
      <c r="GU7" s="12"/>
      <c r="GV7" s="65" t="s">
        <v>119</v>
      </c>
      <c r="GW7" s="66" t="s">
        <v>120</v>
      </c>
      <c r="GX7" s="66" t="s">
        <v>119</v>
      </c>
      <c r="GY7" s="66" t="s">
        <v>120</v>
      </c>
      <c r="GZ7" s="32" t="s">
        <v>121</v>
      </c>
      <c r="HA7" s="12"/>
      <c r="HB7" s="65" t="s">
        <v>119</v>
      </c>
      <c r="HC7" s="66" t="s">
        <v>120</v>
      </c>
      <c r="HD7" s="66" t="s">
        <v>119</v>
      </c>
      <c r="HE7" s="66" t="s">
        <v>120</v>
      </c>
      <c r="HF7" s="32" t="s">
        <v>121</v>
      </c>
      <c r="HG7" s="12"/>
      <c r="HH7" s="65" t="s">
        <v>119</v>
      </c>
      <c r="HI7" s="66" t="s">
        <v>120</v>
      </c>
      <c r="HJ7" s="66" t="s">
        <v>119</v>
      </c>
      <c r="HK7" s="66" t="s">
        <v>120</v>
      </c>
      <c r="HL7" s="32" t="s">
        <v>121</v>
      </c>
      <c r="HM7" s="12"/>
      <c r="HN7" s="65" t="s">
        <v>119</v>
      </c>
      <c r="HO7" s="66" t="s">
        <v>120</v>
      </c>
      <c r="HP7" s="66" t="s">
        <v>119</v>
      </c>
      <c r="HQ7" s="66" t="s">
        <v>120</v>
      </c>
      <c r="HR7" s="32" t="s">
        <v>121</v>
      </c>
      <c r="HS7" s="12"/>
      <c r="HT7" s="65" t="s">
        <v>119</v>
      </c>
      <c r="HU7" s="66" t="s">
        <v>120</v>
      </c>
      <c r="HV7" s="66" t="s">
        <v>119</v>
      </c>
      <c r="HW7" s="66" t="s">
        <v>120</v>
      </c>
      <c r="HX7" s="32" t="s">
        <v>121</v>
      </c>
      <c r="HY7" s="12"/>
      <c r="HZ7" s="65" t="s">
        <v>119</v>
      </c>
      <c r="IA7" s="66" t="s">
        <v>120</v>
      </c>
      <c r="IB7" s="66" t="s">
        <v>119</v>
      </c>
      <c r="IC7" s="66" t="s">
        <v>120</v>
      </c>
      <c r="ID7" s="32" t="s">
        <v>121</v>
      </c>
      <c r="IE7" s="12"/>
      <c r="IF7" s="65" t="s">
        <v>119</v>
      </c>
      <c r="IG7" s="66" t="s">
        <v>120</v>
      </c>
      <c r="IH7" s="66" t="s">
        <v>119</v>
      </c>
      <c r="II7" s="66" t="s">
        <v>120</v>
      </c>
      <c r="IJ7" s="32" t="s">
        <v>121</v>
      </c>
      <c r="IL7" s="65" t="s">
        <v>119</v>
      </c>
      <c r="IM7" s="66" t="s">
        <v>120</v>
      </c>
      <c r="IN7" s="66" t="s">
        <v>119</v>
      </c>
      <c r="IO7" s="66" t="s">
        <v>120</v>
      </c>
      <c r="IP7" s="32" t="s">
        <v>121</v>
      </c>
    </row>
    <row r="8" spans="1:250" ht="10.199999999999999" customHeight="1" x14ac:dyDescent="0.25">
      <c r="A8" s="14"/>
      <c r="B8" s="28"/>
      <c r="C8" s="25"/>
      <c r="D8" s="27"/>
      <c r="E8" s="25"/>
      <c r="F8" s="33"/>
      <c r="G8" s="12"/>
      <c r="H8" s="28"/>
      <c r="I8" s="25"/>
      <c r="J8" s="27"/>
      <c r="K8" s="25"/>
      <c r="L8" s="33"/>
      <c r="M8" s="12"/>
      <c r="N8" s="28"/>
      <c r="O8" s="25"/>
      <c r="P8" s="27"/>
      <c r="Q8" s="25"/>
      <c r="R8" s="33"/>
      <c r="S8" s="12"/>
      <c r="T8" s="28"/>
      <c r="U8" s="25"/>
      <c r="V8" s="27"/>
      <c r="W8" s="25"/>
      <c r="X8" s="33"/>
      <c r="Y8" s="12"/>
      <c r="Z8" s="28"/>
      <c r="AA8" s="25"/>
      <c r="AB8" s="27"/>
      <c r="AC8" s="33"/>
      <c r="AD8" s="12"/>
      <c r="AE8" s="28"/>
      <c r="AF8" s="25"/>
      <c r="AG8" s="27"/>
      <c r="AH8" s="33"/>
      <c r="AI8" s="12"/>
      <c r="AJ8" s="28"/>
      <c r="AK8" s="25"/>
      <c r="AL8" s="27"/>
      <c r="AM8" s="25"/>
      <c r="AN8" s="33"/>
      <c r="AO8" s="12"/>
      <c r="AP8" s="27"/>
      <c r="AQ8" s="25"/>
      <c r="AR8" s="27"/>
      <c r="AS8" s="25"/>
      <c r="AT8" s="26"/>
      <c r="AU8" s="12"/>
      <c r="AV8" s="28"/>
      <c r="AW8" s="25"/>
      <c r="AX8" s="27"/>
      <c r="AY8" s="25"/>
      <c r="AZ8" s="33"/>
      <c r="BA8" s="12"/>
      <c r="BB8" s="28"/>
      <c r="BC8" s="25"/>
      <c r="BD8" s="27"/>
      <c r="BE8" s="25"/>
      <c r="BF8" s="33"/>
      <c r="BG8" s="12"/>
      <c r="BH8" s="28"/>
      <c r="BI8" s="25"/>
      <c r="BJ8" s="27"/>
      <c r="BK8" s="25"/>
      <c r="BL8" s="33"/>
      <c r="BM8" s="12"/>
      <c r="BN8" s="28"/>
      <c r="BO8" s="25"/>
      <c r="BP8" s="27"/>
      <c r="BQ8" s="25"/>
      <c r="BR8" s="33"/>
      <c r="BS8" s="12"/>
      <c r="BT8" s="28"/>
      <c r="BU8" s="25"/>
      <c r="BV8" s="27"/>
      <c r="BW8" s="25"/>
      <c r="BX8" s="33"/>
      <c r="BY8" s="12"/>
      <c r="BZ8" s="28"/>
      <c r="CA8" s="25"/>
      <c r="CB8" s="27"/>
      <c r="CC8" s="25"/>
      <c r="CD8" s="33"/>
      <c r="CE8" s="12"/>
      <c r="CF8" s="28"/>
      <c r="CG8" s="25"/>
      <c r="CH8" s="27"/>
      <c r="CI8" s="25"/>
      <c r="CJ8" s="33"/>
      <c r="CK8" s="12"/>
      <c r="CL8" s="28"/>
      <c r="CM8" s="25"/>
      <c r="CN8" s="27"/>
      <c r="CO8" s="25"/>
      <c r="CP8" s="33"/>
      <c r="CQ8" s="12"/>
      <c r="CR8" s="28"/>
      <c r="CS8" s="25"/>
      <c r="CT8" s="27"/>
      <c r="CU8" s="25"/>
      <c r="CV8" s="33"/>
      <c r="CW8" s="12"/>
      <c r="CX8" s="28"/>
      <c r="CY8" s="25"/>
      <c r="CZ8" s="27"/>
      <c r="DA8" s="25"/>
      <c r="DB8" s="33"/>
      <c r="DC8" s="12"/>
      <c r="DD8" s="28"/>
      <c r="DE8" s="25"/>
      <c r="DF8" s="27"/>
      <c r="DG8" s="25"/>
      <c r="DH8" s="33"/>
      <c r="DI8" s="12"/>
      <c r="DJ8" s="28"/>
      <c r="DK8" s="25"/>
      <c r="DL8" s="27"/>
      <c r="DM8" s="25"/>
      <c r="DN8" s="33"/>
      <c r="DO8" s="12"/>
      <c r="DP8" s="28"/>
      <c r="DQ8" s="25"/>
      <c r="DR8" s="27"/>
      <c r="DS8" s="25"/>
      <c r="DT8" s="33"/>
      <c r="DU8" s="12"/>
      <c r="DV8" s="28"/>
      <c r="DW8" s="25"/>
      <c r="DX8" s="27"/>
      <c r="DY8" s="25"/>
      <c r="DZ8" s="33"/>
      <c r="EA8" s="12"/>
      <c r="EB8" s="28"/>
      <c r="EC8" s="25"/>
      <c r="ED8" s="27"/>
      <c r="EE8" s="25"/>
      <c r="EF8" s="33"/>
      <c r="EG8" s="12"/>
      <c r="EH8" s="28"/>
      <c r="EI8" s="25"/>
      <c r="EJ8" s="27"/>
      <c r="EK8" s="25"/>
      <c r="EL8" s="33"/>
      <c r="EM8" s="12"/>
      <c r="EN8" s="28"/>
      <c r="EO8" s="25"/>
      <c r="EP8" s="27"/>
      <c r="EQ8" s="25"/>
      <c r="ER8" s="33"/>
      <c r="ES8" s="12"/>
      <c r="ET8" s="28"/>
      <c r="EU8" s="25"/>
      <c r="EV8" s="27"/>
      <c r="EW8" s="25"/>
      <c r="EX8" s="33"/>
      <c r="EY8" s="12"/>
      <c r="EZ8" s="28"/>
      <c r="FA8" s="25"/>
      <c r="FB8" s="27"/>
      <c r="FC8" s="25"/>
      <c r="FD8" s="33"/>
      <c r="FE8" s="12"/>
      <c r="FF8" s="28"/>
      <c r="FG8" s="25"/>
      <c r="FH8" s="27"/>
      <c r="FI8" s="25"/>
      <c r="FJ8" s="33"/>
      <c r="FK8" s="12"/>
      <c r="FL8" s="28"/>
      <c r="FM8" s="25"/>
      <c r="FN8" s="27"/>
      <c r="FO8" s="25"/>
      <c r="FP8" s="33"/>
      <c r="FQ8" s="12"/>
      <c r="FR8" s="28"/>
      <c r="FS8" s="25"/>
      <c r="FT8" s="27"/>
      <c r="FU8" s="25"/>
      <c r="FV8" s="33"/>
      <c r="FW8" s="12"/>
      <c r="FX8" s="28"/>
      <c r="FY8" s="25"/>
      <c r="FZ8" s="27"/>
      <c r="GA8" s="25"/>
      <c r="GB8" s="33"/>
      <c r="GC8" s="12"/>
      <c r="GD8" s="28"/>
      <c r="GE8" s="25"/>
      <c r="GF8" s="27"/>
      <c r="GG8" s="25"/>
      <c r="GH8" s="33"/>
      <c r="GI8" s="12"/>
      <c r="GJ8" s="28"/>
      <c r="GK8" s="25"/>
      <c r="GL8" s="27"/>
      <c r="GM8" s="25"/>
      <c r="GN8" s="33"/>
      <c r="GO8" s="12"/>
      <c r="GP8" s="28"/>
      <c r="GQ8" s="25"/>
      <c r="GR8" s="27"/>
      <c r="GS8" s="25"/>
      <c r="GT8" s="33"/>
      <c r="GU8" s="12"/>
      <c r="GV8" s="28"/>
      <c r="GW8" s="25"/>
      <c r="GX8" s="27"/>
      <c r="GY8" s="25"/>
      <c r="GZ8" s="33"/>
      <c r="HA8" s="12"/>
      <c r="HB8" s="28"/>
      <c r="HC8" s="25"/>
      <c r="HD8" s="27"/>
      <c r="HE8" s="25"/>
      <c r="HF8" s="33"/>
      <c r="HG8" s="12"/>
      <c r="HH8" s="28"/>
      <c r="HI8" s="25"/>
      <c r="HJ8" s="27"/>
      <c r="HK8" s="25"/>
      <c r="HL8" s="33"/>
      <c r="HM8" s="12"/>
      <c r="HN8" s="28"/>
      <c r="HO8" s="25"/>
      <c r="HP8" s="27"/>
      <c r="HQ8" s="25"/>
      <c r="HR8" s="33"/>
      <c r="HS8" s="12"/>
      <c r="HT8" s="28"/>
      <c r="HU8" s="25"/>
      <c r="HV8" s="27"/>
      <c r="HW8" s="25"/>
      <c r="HX8" s="33"/>
      <c r="HY8" s="12"/>
      <c r="HZ8" s="28"/>
      <c r="IA8" s="25"/>
      <c r="IB8" s="27"/>
      <c r="IC8" s="25"/>
      <c r="ID8" s="33"/>
      <c r="IE8" s="12"/>
      <c r="IF8" s="28"/>
      <c r="IG8" s="25"/>
      <c r="IH8" s="27"/>
      <c r="II8" s="25"/>
      <c r="IJ8" s="33"/>
      <c r="IL8" s="28"/>
      <c r="IM8" s="25"/>
      <c r="IN8" s="27"/>
      <c r="IO8" s="25"/>
      <c r="IP8" s="33"/>
    </row>
    <row r="9" spans="1:250" x14ac:dyDescent="0.25">
      <c r="A9" s="22" t="s">
        <v>122</v>
      </c>
      <c r="B9" s="38">
        <v>15254723</v>
      </c>
      <c r="C9" s="57">
        <v>7.4494909870353671E-3</v>
      </c>
      <c r="D9" s="36">
        <v>15264723</v>
      </c>
      <c r="E9" s="57">
        <v>3.9122126765564792E-3</v>
      </c>
      <c r="F9" s="39">
        <v>0.9993448947616016</v>
      </c>
      <c r="G9" s="12"/>
      <c r="H9" s="38">
        <v>15374705</v>
      </c>
      <c r="I9" s="57">
        <v>7.2457236304150343E-3</v>
      </c>
      <c r="J9" s="36">
        <v>15384705</v>
      </c>
      <c r="K9" s="57">
        <v>3.740179090229698E-3</v>
      </c>
      <c r="L9" s="39">
        <v>0.99935000378622796</v>
      </c>
      <c r="M9" s="12"/>
      <c r="N9" s="38">
        <v>20471330</v>
      </c>
      <c r="O9" s="57">
        <v>8.7120788516468969E-3</v>
      </c>
      <c r="P9" s="36">
        <v>20481330</v>
      </c>
      <c r="Q9" s="57">
        <v>4.2272210522319919E-3</v>
      </c>
      <c r="R9" s="39">
        <v>0.99951175045761187</v>
      </c>
      <c r="S9" s="12"/>
      <c r="T9" s="38">
        <v>23386518</v>
      </c>
      <c r="U9" s="57">
        <v>8.9942120550666107E-3</v>
      </c>
      <c r="V9" s="36">
        <v>23494018</v>
      </c>
      <c r="W9" s="57">
        <v>4.4517435457482411E-3</v>
      </c>
      <c r="X9" s="39">
        <v>0.99542436717295446</v>
      </c>
      <c r="Y9" s="12"/>
      <c r="Z9" s="38">
        <v>24194266</v>
      </c>
      <c r="AA9" s="57">
        <v>8.7624774143461783E-3</v>
      </c>
      <c r="AB9" s="36">
        <v>25174551</v>
      </c>
      <c r="AC9" s="39">
        <v>0.96106047730503719</v>
      </c>
      <c r="AD9" s="12"/>
      <c r="AE9" s="38">
        <v>24008759</v>
      </c>
      <c r="AF9" s="57">
        <v>8.4136943389795608E-3</v>
      </c>
      <c r="AG9" s="36">
        <v>24661464</v>
      </c>
      <c r="AH9" s="72">
        <v>0.97353340418070877</v>
      </c>
      <c r="AI9" s="12"/>
      <c r="AJ9" s="38">
        <v>25090864</v>
      </c>
      <c r="AK9" s="57">
        <v>8.1100450285127839E-3</v>
      </c>
      <c r="AL9" s="36">
        <v>25433262</v>
      </c>
      <c r="AM9" s="57">
        <v>3.8699662283198707E-3</v>
      </c>
      <c r="AN9" s="39">
        <v>0.98653739343384261</v>
      </c>
      <c r="AO9" s="12"/>
      <c r="AP9" s="36">
        <v>26334258</v>
      </c>
      <c r="AQ9" s="35">
        <v>7.8367578701729057E-3</v>
      </c>
      <c r="AR9" s="36">
        <v>26434258</v>
      </c>
      <c r="AS9" s="35">
        <v>3.6095728860335934E-3</v>
      </c>
      <c r="AT9" s="37">
        <v>0.99621703018862873</v>
      </c>
      <c r="AU9" s="12"/>
      <c r="AV9" s="38">
        <v>28139197</v>
      </c>
      <c r="AW9" s="57">
        <v>7.8459505354779562E-3</v>
      </c>
      <c r="AX9" s="36">
        <v>28344197</v>
      </c>
      <c r="AY9" s="57">
        <v>3.5462591520143863E-3</v>
      </c>
      <c r="AZ9" s="39">
        <v>0.99276747900108087</v>
      </c>
      <c r="BA9" s="12"/>
      <c r="BB9" s="38">
        <v>27301893</v>
      </c>
      <c r="BC9" s="57">
        <v>7.6208774965466361E-3</v>
      </c>
      <c r="BD9" s="36">
        <v>27506893</v>
      </c>
      <c r="BE9" s="57">
        <v>3.0927560689954421E-3</v>
      </c>
      <c r="BF9" s="39">
        <v>0.99254732259292244</v>
      </c>
      <c r="BG9" s="12"/>
      <c r="BH9" s="38">
        <v>24627941</v>
      </c>
      <c r="BI9" s="57">
        <v>6.6044601210815991E-3</v>
      </c>
      <c r="BJ9" s="36">
        <v>24832941</v>
      </c>
      <c r="BK9" s="57">
        <v>2.6409018390696538E-3</v>
      </c>
      <c r="BL9" s="39">
        <v>0.9917448360224429</v>
      </c>
      <c r="BM9" s="12"/>
      <c r="BN9" s="38">
        <v>24426521</v>
      </c>
      <c r="BO9" s="57">
        <v>6.4371839677011943E-3</v>
      </c>
      <c r="BP9" s="36">
        <v>24701521</v>
      </c>
      <c r="BQ9" s="57">
        <v>2.4957006441465326E-3</v>
      </c>
      <c r="BR9" s="39">
        <v>0.98886708231448583</v>
      </c>
      <c r="BS9" s="12"/>
      <c r="BT9" s="38">
        <v>25686525</v>
      </c>
      <c r="BU9" s="57">
        <v>6.5335065339010394E-3</v>
      </c>
      <c r="BV9" s="36">
        <v>25961525</v>
      </c>
      <c r="BW9" s="57">
        <v>2.4376536540494775E-3</v>
      </c>
      <c r="BX9" s="39">
        <v>0.98940740191494914</v>
      </c>
      <c r="BY9" s="12"/>
      <c r="BZ9" s="38">
        <v>26247729</v>
      </c>
      <c r="CA9" s="57">
        <v>6.3911425201641139E-3</v>
      </c>
      <c r="CB9" s="36">
        <v>26532729</v>
      </c>
      <c r="CC9" s="57">
        <v>2.3679356632543328E-3</v>
      </c>
      <c r="CD9" s="39">
        <v>0.98925854931846624</v>
      </c>
      <c r="CE9" s="12"/>
      <c r="CF9" s="38">
        <v>27713632</v>
      </c>
      <c r="CG9" s="57">
        <v>6.3309814386724311E-3</v>
      </c>
      <c r="CH9" s="36">
        <v>27953632</v>
      </c>
      <c r="CI9" s="57">
        <v>2.3421183408123018E-3</v>
      </c>
      <c r="CJ9" s="39">
        <v>0.9914143535981299</v>
      </c>
      <c r="CK9" s="12"/>
      <c r="CL9" s="38">
        <v>28729108</v>
      </c>
      <c r="CM9" s="57">
        <v>6.1467001239224987E-3</v>
      </c>
      <c r="CN9" s="36">
        <v>28954108</v>
      </c>
      <c r="CO9" s="57">
        <v>2.3364651318392043E-3</v>
      </c>
      <c r="CP9" s="39">
        <v>0.99222908196653825</v>
      </c>
      <c r="CQ9" s="12"/>
      <c r="CR9" s="38">
        <v>28707135</v>
      </c>
      <c r="CS9" s="57">
        <v>6.2201662208933618E-3</v>
      </c>
      <c r="CT9" s="36">
        <v>28827135</v>
      </c>
      <c r="CU9" s="57">
        <v>2.2620171037965281E-3</v>
      </c>
      <c r="CV9" s="39">
        <v>0.99583725541924306</v>
      </c>
      <c r="CW9" s="12"/>
      <c r="CX9" s="38">
        <v>29680196</v>
      </c>
      <c r="CY9" s="57">
        <v>6.00222686970555E-3</v>
      </c>
      <c r="CZ9" s="36">
        <v>31109535</v>
      </c>
      <c r="DA9" s="57">
        <v>2.3922810236648947E-3</v>
      </c>
      <c r="DB9" s="39">
        <v>0.95405463308917993</v>
      </c>
      <c r="DC9" s="12"/>
      <c r="DD9" s="38">
        <v>30284102</v>
      </c>
      <c r="DE9" s="35">
        <v>5.7097589616932039E-3</v>
      </c>
      <c r="DF9" s="36">
        <v>31703441</v>
      </c>
      <c r="DG9" s="35">
        <v>2.2847306064786555E-3</v>
      </c>
      <c r="DH9" s="39">
        <v>0.95523075870534058</v>
      </c>
      <c r="DI9" s="12"/>
      <c r="DJ9" s="38">
        <v>28919296</v>
      </c>
      <c r="DK9" s="35">
        <v>5.2088970569905335E-3</v>
      </c>
      <c r="DL9" s="36">
        <v>30588635</v>
      </c>
      <c r="DM9" s="35">
        <v>2.0765542552914668E-3</v>
      </c>
      <c r="DN9" s="39">
        <v>0.94542616890227371</v>
      </c>
      <c r="DO9" s="12"/>
      <c r="DP9" s="38">
        <v>28446893</v>
      </c>
      <c r="DQ9" s="57">
        <v>5.2249474167640024E-3</v>
      </c>
      <c r="DR9" s="36">
        <v>29959667</v>
      </c>
      <c r="DS9" s="57">
        <v>1.9882980985208147E-3</v>
      </c>
      <c r="DT9" s="39">
        <v>0.9495063146062338</v>
      </c>
      <c r="DU9" s="12"/>
      <c r="DV9" s="38">
        <v>26028578</v>
      </c>
      <c r="DW9" s="35">
        <v>5.2539745891840945E-3</v>
      </c>
      <c r="DX9" s="36">
        <v>27691352</v>
      </c>
      <c r="DY9" s="35">
        <v>1.7952409950508692E-3</v>
      </c>
      <c r="DZ9" s="39">
        <v>0.93995331105537927</v>
      </c>
      <c r="EA9" s="12"/>
      <c r="EB9" s="38">
        <v>25401237</v>
      </c>
      <c r="EC9" s="57">
        <v>4.8638929660241425E-3</v>
      </c>
      <c r="ED9" s="36">
        <v>27211093</v>
      </c>
      <c r="EE9" s="57">
        <v>1.6179049704601769E-3</v>
      </c>
      <c r="EF9" s="39">
        <v>0.93348830199507238</v>
      </c>
      <c r="EG9" s="12"/>
      <c r="EH9" s="38">
        <v>29215780</v>
      </c>
      <c r="EI9" s="35">
        <v>5.2011458448419593E-3</v>
      </c>
      <c r="EJ9" s="36">
        <v>30925636</v>
      </c>
      <c r="EK9" s="35">
        <v>1.7148722824480696E-3</v>
      </c>
      <c r="EL9" s="39">
        <v>0.9447107247850941</v>
      </c>
      <c r="EM9" s="12"/>
      <c r="EN9" s="38">
        <v>31698046</v>
      </c>
      <c r="EO9" s="35">
        <v>5.1895911162178395E-3</v>
      </c>
      <c r="EP9" s="36">
        <v>33407902</v>
      </c>
      <c r="EQ9" s="35">
        <v>1.7361555114400143E-3</v>
      </c>
      <c r="ER9" s="39">
        <v>0.9488188153808641</v>
      </c>
      <c r="ES9" s="12"/>
      <c r="ET9" s="38">
        <v>34335861</v>
      </c>
      <c r="EU9" s="35">
        <v>5.1078342351754541E-3</v>
      </c>
      <c r="EV9" s="36">
        <v>36254549</v>
      </c>
      <c r="EW9" s="35">
        <v>1.7889548194956187E-3</v>
      </c>
      <c r="EX9" s="39">
        <v>0.9470773171112955</v>
      </c>
      <c r="EY9" s="12"/>
      <c r="EZ9" s="38">
        <v>33819518</v>
      </c>
      <c r="FA9" s="57">
        <v>5.0209253311563088E-3</v>
      </c>
      <c r="FB9" s="36">
        <v>36136206</v>
      </c>
      <c r="FC9" s="57">
        <v>1.7324687041904473E-3</v>
      </c>
      <c r="FD9" s="39">
        <v>0.93589011530430177</v>
      </c>
      <c r="FE9" s="12"/>
      <c r="FF9" s="38">
        <v>30627064</v>
      </c>
      <c r="FG9" s="57">
        <v>5.3599824056998228E-3</v>
      </c>
      <c r="FH9" s="36">
        <v>32573101</v>
      </c>
      <c r="FI9" s="57">
        <v>1.5739669757725951E-3</v>
      </c>
      <c r="FJ9" s="39">
        <v>0.94025631762846285</v>
      </c>
      <c r="FK9" s="12"/>
      <c r="FL9" s="38">
        <v>34693360</v>
      </c>
      <c r="FM9" s="57">
        <v>6.7951477380038148E-3</v>
      </c>
      <c r="FN9" s="36">
        <v>36470108</v>
      </c>
      <c r="FO9" s="57">
        <v>1.7272999462220892E-3</v>
      </c>
      <c r="FP9" s="39">
        <v>0.9512820746239633</v>
      </c>
      <c r="FQ9" s="12"/>
      <c r="FR9" s="38">
        <v>37983214</v>
      </c>
      <c r="FS9" s="57">
        <v>6.9648818527212617E-3</v>
      </c>
      <c r="FT9" s="36">
        <v>39849503</v>
      </c>
      <c r="FU9" s="57">
        <v>1.8195022005129734E-3</v>
      </c>
      <c r="FV9" s="39">
        <v>0.95316656772356734</v>
      </c>
      <c r="FW9" s="12"/>
      <c r="FX9" s="38">
        <v>43740648</v>
      </c>
      <c r="FY9" s="57">
        <v>7.1859873453765837E-3</v>
      </c>
      <c r="FZ9" s="36">
        <v>45785336</v>
      </c>
      <c r="GA9" s="57">
        <v>1.9928039304397925E-3</v>
      </c>
      <c r="GB9" s="39">
        <v>0.95534185879950728</v>
      </c>
      <c r="GC9" s="12"/>
      <c r="GD9" s="38">
        <v>44835216</v>
      </c>
      <c r="GE9" s="57">
        <v>7.0317677986009245E-3</v>
      </c>
      <c r="GF9" s="36">
        <v>46929904</v>
      </c>
      <c r="GG9" s="57">
        <v>2.0814707308027119E-3</v>
      </c>
      <c r="GH9" s="39">
        <v>0.95536560228207579</v>
      </c>
      <c r="GI9" s="12"/>
      <c r="GJ9" s="38">
        <v>45898323</v>
      </c>
      <c r="GK9" s="57">
        <v>6.8921698847729989E-3</v>
      </c>
      <c r="GL9" s="36">
        <v>47993011</v>
      </c>
      <c r="GM9" s="57">
        <v>2.0325597875340317E-3</v>
      </c>
      <c r="GN9" s="39">
        <v>0.95635431167258911</v>
      </c>
      <c r="GO9" s="12"/>
      <c r="GP9" s="38">
        <v>47045576</v>
      </c>
      <c r="GQ9" s="57">
        <v>6.6776628407786282E-3</v>
      </c>
      <c r="GR9" s="36">
        <v>49838818</v>
      </c>
      <c r="GS9" s="57">
        <v>2.0350640497746393E-3</v>
      </c>
      <c r="GT9" s="39">
        <v>0.94395448945037175</v>
      </c>
      <c r="GU9" s="12"/>
      <c r="GV9" s="38">
        <v>48204536</v>
      </c>
      <c r="GW9" s="57">
        <v>6.3598327398525605E-3</v>
      </c>
      <c r="GX9" s="36">
        <v>50997778</v>
      </c>
      <c r="GY9" s="57">
        <v>1.9794626076030356E-3</v>
      </c>
      <c r="GZ9" s="39">
        <v>0.9452281626858331</v>
      </c>
      <c r="HA9" s="12"/>
      <c r="HB9" s="38">
        <v>48668382</v>
      </c>
      <c r="HC9" s="57">
        <v>6.1240515910875939E-3</v>
      </c>
      <c r="HD9" s="36">
        <v>51461624</v>
      </c>
      <c r="HE9" s="57">
        <v>1.9171948373810019E-3</v>
      </c>
      <c r="HF9" s="39">
        <v>0.94572184507818879</v>
      </c>
      <c r="HG9" s="12"/>
      <c r="HH9" s="38">
        <v>49570981</v>
      </c>
      <c r="HI9" s="57">
        <v>6.0313960794924669E-3</v>
      </c>
      <c r="HJ9" s="36">
        <v>52364223</v>
      </c>
      <c r="HK9" s="57">
        <v>1.8880388482638173E-3</v>
      </c>
      <c r="HL9" s="39">
        <v>0.94665743440898564</v>
      </c>
      <c r="HM9" s="12"/>
      <c r="HN9" s="38">
        <v>51266199</v>
      </c>
      <c r="HO9" s="57">
        <v>5.8677036468696812E-3</v>
      </c>
      <c r="HP9" s="36">
        <v>54059441</v>
      </c>
      <c r="HQ9" s="57">
        <v>1.8690887279978977E-3</v>
      </c>
      <c r="HR9" s="39">
        <v>0.94833017233752015</v>
      </c>
      <c r="HS9" s="12"/>
      <c r="HT9" s="38">
        <v>51266199</v>
      </c>
      <c r="HU9" s="57">
        <v>5.858577676102629E-3</v>
      </c>
      <c r="HV9" s="36">
        <v>54059441</v>
      </c>
      <c r="HW9" s="57">
        <v>1.8725630697682685E-3</v>
      </c>
      <c r="HX9" s="39">
        <v>0.94833017233752015</v>
      </c>
      <c r="HY9" s="12"/>
      <c r="HZ9" s="38">
        <v>56133374</v>
      </c>
      <c r="IA9" s="57">
        <v>6.0549753324873881E-3</v>
      </c>
      <c r="IB9" s="36">
        <v>58926616</v>
      </c>
      <c r="IC9" s="57">
        <v>1.9374292105590457E-3</v>
      </c>
      <c r="ID9" s="39">
        <v>0.9525979567535322</v>
      </c>
      <c r="IE9" s="12"/>
      <c r="IF9" s="38">
        <v>59284268</v>
      </c>
      <c r="IG9" s="57">
        <v>5.7327443443164258E-3</v>
      </c>
      <c r="IH9" s="36">
        <v>62077510</v>
      </c>
      <c r="II9" s="57">
        <v>1.7891396171847366E-3</v>
      </c>
      <c r="IJ9" s="39">
        <v>0.95500396198236692</v>
      </c>
      <c r="IL9" s="38">
        <v>69585627</v>
      </c>
      <c r="IM9" s="57">
        <v>5.9799611829105146E-3</v>
      </c>
      <c r="IN9" s="36">
        <v>72553869</v>
      </c>
      <c r="IO9" s="57">
        <v>1.9070671793165979E-3</v>
      </c>
      <c r="IP9" s="39">
        <v>0.95908912865832141</v>
      </c>
    </row>
    <row r="10" spans="1:250" x14ac:dyDescent="0.25">
      <c r="A10" s="22" t="s">
        <v>123</v>
      </c>
      <c r="B10" s="38">
        <v>15310105</v>
      </c>
      <c r="C10" s="57">
        <v>7.476536231307845E-3</v>
      </c>
      <c r="D10" s="36">
        <v>15348205</v>
      </c>
      <c r="E10" s="57">
        <v>3.9336083703181215E-3</v>
      </c>
      <c r="F10" s="39">
        <v>0.99751762502520658</v>
      </c>
      <c r="G10" s="12"/>
      <c r="H10" s="38">
        <v>17053811</v>
      </c>
      <c r="I10" s="57">
        <v>8.0370453515258896E-3</v>
      </c>
      <c r="J10" s="36">
        <v>17053811</v>
      </c>
      <c r="K10" s="57">
        <v>4.1459558250177189E-3</v>
      </c>
      <c r="L10" s="39">
        <v>1</v>
      </c>
      <c r="M10" s="12"/>
      <c r="N10" s="38">
        <v>19189600</v>
      </c>
      <c r="O10" s="57">
        <v>8.1666070710385355E-3</v>
      </c>
      <c r="P10" s="36">
        <v>19189600</v>
      </c>
      <c r="Q10" s="57">
        <v>3.9606158928112102E-3</v>
      </c>
      <c r="R10" s="39">
        <v>1</v>
      </c>
      <c r="S10" s="12"/>
      <c r="T10" s="38">
        <v>20864613</v>
      </c>
      <c r="U10" s="57">
        <v>8.0243135711310053E-3</v>
      </c>
      <c r="V10" s="36">
        <v>20864613</v>
      </c>
      <c r="W10" s="57">
        <v>3.9535130286051899E-3</v>
      </c>
      <c r="X10" s="39">
        <v>1</v>
      </c>
      <c r="Y10" s="12"/>
      <c r="Z10" s="38">
        <v>21939673</v>
      </c>
      <c r="AA10" s="57">
        <v>7.945927731002075E-3</v>
      </c>
      <c r="AB10" s="36">
        <v>21939673</v>
      </c>
      <c r="AC10" s="39">
        <v>1</v>
      </c>
      <c r="AD10" s="12"/>
      <c r="AE10" s="38">
        <v>22390553</v>
      </c>
      <c r="AF10" s="57">
        <v>7.8466058584169985E-3</v>
      </c>
      <c r="AG10" s="36">
        <v>22390553</v>
      </c>
      <c r="AH10" s="72">
        <v>1</v>
      </c>
      <c r="AI10" s="12"/>
      <c r="AJ10" s="38">
        <v>23788696</v>
      </c>
      <c r="AK10" s="57">
        <v>7.6891491552304441E-3</v>
      </c>
      <c r="AL10" s="36">
        <v>23788696</v>
      </c>
      <c r="AM10" s="57">
        <v>3.6197264092890638E-3</v>
      </c>
      <c r="AN10" s="39">
        <v>1</v>
      </c>
      <c r="AO10" s="12"/>
      <c r="AP10" s="36">
        <v>25077931</v>
      </c>
      <c r="AQ10" s="35">
        <v>7.4628900928935642E-3</v>
      </c>
      <c r="AR10" s="36">
        <v>25077931</v>
      </c>
      <c r="AS10" s="35">
        <v>3.4243677191703784E-3</v>
      </c>
      <c r="AT10" s="37">
        <v>1</v>
      </c>
      <c r="AU10" s="12"/>
      <c r="AV10" s="38">
        <v>24277643</v>
      </c>
      <c r="AW10" s="57">
        <v>6.7692473987794547E-3</v>
      </c>
      <c r="AX10" s="36">
        <v>24327643</v>
      </c>
      <c r="AY10" s="57">
        <v>3.043731548848913E-3</v>
      </c>
      <c r="AZ10" s="39">
        <v>0.99794472485476704</v>
      </c>
      <c r="BA10" s="12"/>
      <c r="BB10" s="38">
        <v>27043065</v>
      </c>
      <c r="BC10" s="57">
        <v>7.5486298879036684E-3</v>
      </c>
      <c r="BD10" s="36">
        <v>27093065</v>
      </c>
      <c r="BE10" s="57">
        <v>3.0462270386712883E-3</v>
      </c>
      <c r="BF10" s="39">
        <v>0.9981545092812496</v>
      </c>
      <c r="BG10" s="12"/>
      <c r="BH10" s="38">
        <v>28506488</v>
      </c>
      <c r="BI10" s="57">
        <v>7.6445677366244772E-3</v>
      </c>
      <c r="BJ10" s="36">
        <v>28556488</v>
      </c>
      <c r="BK10" s="57">
        <v>3.0368888516495284E-3</v>
      </c>
      <c r="BL10" s="39">
        <v>0.99824908441122029</v>
      </c>
      <c r="BM10" s="12"/>
      <c r="BN10" s="38">
        <v>28237734</v>
      </c>
      <c r="BO10" s="57">
        <v>7.4415627419480218E-3</v>
      </c>
      <c r="BP10" s="36">
        <v>28312734</v>
      </c>
      <c r="BQ10" s="57">
        <v>2.8605569868086034E-3</v>
      </c>
      <c r="BR10" s="39">
        <v>0.99735101527107906</v>
      </c>
      <c r="BS10" s="12"/>
      <c r="BT10" s="38">
        <v>29685135</v>
      </c>
      <c r="BU10" s="57">
        <v>7.5505746099261938E-3</v>
      </c>
      <c r="BV10" s="36">
        <v>29957128</v>
      </c>
      <c r="BW10" s="57">
        <v>2.8128202227730428E-3</v>
      </c>
      <c r="BX10" s="39">
        <v>0.99092059158675028</v>
      </c>
      <c r="BY10" s="12"/>
      <c r="BZ10" s="38">
        <v>30339444</v>
      </c>
      <c r="CA10" s="57">
        <v>7.387447142057052E-3</v>
      </c>
      <c r="CB10" s="36">
        <v>30609067</v>
      </c>
      <c r="CC10" s="57">
        <v>2.7317318685251453E-3</v>
      </c>
      <c r="CD10" s="39">
        <v>0.99119140090091606</v>
      </c>
      <c r="CE10" s="12"/>
      <c r="CF10" s="38">
        <v>36279611</v>
      </c>
      <c r="CG10" s="57">
        <v>8.28781820597373E-3</v>
      </c>
      <c r="CH10" s="36">
        <v>36549234</v>
      </c>
      <c r="CI10" s="57">
        <v>3.0623080140012066E-3</v>
      </c>
      <c r="CJ10" s="39">
        <v>0.99262301913085238</v>
      </c>
      <c r="CK10" s="12"/>
      <c r="CL10" s="38">
        <v>38488545</v>
      </c>
      <c r="CM10" s="57">
        <v>8.2347681773167706E-3</v>
      </c>
      <c r="CN10" s="36">
        <v>38734863</v>
      </c>
      <c r="CO10" s="57">
        <v>3.1257276786447199E-3</v>
      </c>
      <c r="CP10" s="39">
        <v>0.99364092239076718</v>
      </c>
      <c r="CQ10" s="12"/>
      <c r="CR10" s="38">
        <v>41522012</v>
      </c>
      <c r="CS10" s="57">
        <v>8.9968510081528102E-3</v>
      </c>
      <c r="CT10" s="36">
        <v>41598012</v>
      </c>
      <c r="CU10" s="57">
        <v>3.2641264776375875E-3</v>
      </c>
      <c r="CV10" s="39">
        <v>0.99817298961306133</v>
      </c>
      <c r="CW10" s="12"/>
      <c r="CX10" s="38">
        <v>42253733</v>
      </c>
      <c r="CY10" s="57">
        <v>8.5449736099439538E-3</v>
      </c>
      <c r="CZ10" s="36">
        <v>42404733</v>
      </c>
      <c r="DA10" s="57">
        <v>3.2608664214838485E-3</v>
      </c>
      <c r="DB10" s="39">
        <v>0.99643907674174015</v>
      </c>
      <c r="DC10" s="12"/>
      <c r="DD10" s="38">
        <v>43824070</v>
      </c>
      <c r="DE10" s="35">
        <v>8.2625820115244056E-3</v>
      </c>
      <c r="DF10" s="36">
        <v>43975070</v>
      </c>
      <c r="DG10" s="35">
        <v>3.1690941166620159E-3</v>
      </c>
      <c r="DH10" s="39">
        <v>0.99656623627887342</v>
      </c>
      <c r="DI10" s="12"/>
      <c r="DJ10" s="38">
        <v>41827793</v>
      </c>
      <c r="DK10" s="35">
        <v>7.5339547635637199E-3</v>
      </c>
      <c r="DL10" s="36">
        <v>41978793</v>
      </c>
      <c r="DM10" s="35">
        <v>2.8497918013062574E-3</v>
      </c>
      <c r="DN10" s="39">
        <v>0.99640294564924725</v>
      </c>
      <c r="DO10" s="12"/>
      <c r="DP10" s="38">
        <v>40209525</v>
      </c>
      <c r="DQ10" s="57">
        <v>7.3854341062153097E-3</v>
      </c>
      <c r="DR10" s="36">
        <v>40395775</v>
      </c>
      <c r="DS10" s="57">
        <v>2.680899044063963E-3</v>
      </c>
      <c r="DT10" s="39">
        <v>0.99538936930904287</v>
      </c>
      <c r="DU10" s="12"/>
      <c r="DV10" s="38">
        <v>33701401</v>
      </c>
      <c r="DW10" s="35">
        <v>6.8027651942377887E-3</v>
      </c>
      <c r="DX10" s="36">
        <v>45183323</v>
      </c>
      <c r="DY10" s="35">
        <v>2.9292521991062348E-3</v>
      </c>
      <c r="DZ10" s="39">
        <v>0.74588141735392055</v>
      </c>
      <c r="EA10" s="12"/>
      <c r="EB10" s="38">
        <v>33184580</v>
      </c>
      <c r="EC10" s="57">
        <v>6.3542671265366104E-3</v>
      </c>
      <c r="ED10" s="36">
        <v>52304852</v>
      </c>
      <c r="EE10" s="57">
        <v>3.1099184450247524E-3</v>
      </c>
      <c r="EF10" s="39">
        <v>0.63444553862804165</v>
      </c>
      <c r="EG10" s="12"/>
      <c r="EH10" s="38">
        <v>34267797</v>
      </c>
      <c r="EI10" s="35">
        <v>6.1005323143327947E-3</v>
      </c>
      <c r="EJ10" s="36">
        <v>55493060</v>
      </c>
      <c r="EK10" s="35">
        <v>3.0771723001016913E-3</v>
      </c>
      <c r="EL10" s="39">
        <v>0.61751500097489664</v>
      </c>
      <c r="EM10" s="12"/>
      <c r="EN10" s="38">
        <v>36102888</v>
      </c>
      <c r="EO10" s="35">
        <v>5.9107500454320637E-3</v>
      </c>
      <c r="EP10" s="36">
        <v>65437658</v>
      </c>
      <c r="EQ10" s="35">
        <v>3.4006909680358481E-3</v>
      </c>
      <c r="ER10" s="39">
        <v>0.55171424380744194</v>
      </c>
      <c r="ES10" s="12"/>
      <c r="ET10" s="38">
        <v>39236272</v>
      </c>
      <c r="EU10" s="35">
        <v>5.8368238787504436E-3</v>
      </c>
      <c r="EV10" s="36">
        <v>63453485</v>
      </c>
      <c r="EW10" s="35">
        <v>3.1310668850009125E-3</v>
      </c>
      <c r="EX10" s="39">
        <v>0.61834699859274866</v>
      </c>
      <c r="EY10" s="12"/>
      <c r="EZ10" s="38">
        <v>38649722</v>
      </c>
      <c r="FA10" s="57">
        <v>5.7380287983982885E-3</v>
      </c>
      <c r="FB10" s="36">
        <v>62461435</v>
      </c>
      <c r="FC10" s="57">
        <v>2.9945722956174719E-3</v>
      </c>
      <c r="FD10" s="39">
        <v>0.61877736238368519</v>
      </c>
      <c r="FE10" s="12"/>
      <c r="FF10" s="38">
        <v>26556446</v>
      </c>
      <c r="FG10" s="57">
        <v>4.6475915327018431E-3</v>
      </c>
      <c r="FH10" s="36">
        <v>58969258</v>
      </c>
      <c r="FI10" s="57">
        <v>2.8494574304673633E-3</v>
      </c>
      <c r="FJ10" s="39">
        <v>0.45034390631131904</v>
      </c>
      <c r="FK10" s="12"/>
      <c r="FL10" s="38">
        <v>38982449</v>
      </c>
      <c r="FM10" s="57">
        <v>7.6352218448774946E-3</v>
      </c>
      <c r="FN10" s="36">
        <v>69906604</v>
      </c>
      <c r="FO10" s="57">
        <v>3.3109217370502135E-3</v>
      </c>
      <c r="FP10" s="39">
        <v>0.55763614264540728</v>
      </c>
      <c r="FQ10" s="12"/>
      <c r="FR10" s="38">
        <v>39305533</v>
      </c>
      <c r="FS10" s="57">
        <v>7.2073520029989216E-3</v>
      </c>
      <c r="FT10" s="36">
        <v>66118759</v>
      </c>
      <c r="FU10" s="57">
        <v>3.018939219786178E-3</v>
      </c>
      <c r="FV10" s="39">
        <v>0.59446870441110367</v>
      </c>
      <c r="FW10" s="12"/>
      <c r="FX10" s="38">
        <v>45361686</v>
      </c>
      <c r="FY10" s="57">
        <v>7.4523016110997296E-3</v>
      </c>
      <c r="FZ10" s="36">
        <v>71035319</v>
      </c>
      <c r="GA10" s="57">
        <v>3.0918078858970144E-3</v>
      </c>
      <c r="GB10" s="39">
        <v>0.63857932418097541</v>
      </c>
      <c r="GC10" s="12"/>
      <c r="GD10" s="38">
        <v>47061517</v>
      </c>
      <c r="GE10" s="57">
        <v>7.3809315381442569E-3</v>
      </c>
      <c r="GF10" s="36">
        <v>72865150</v>
      </c>
      <c r="GG10" s="57">
        <v>3.2317704511083001E-3</v>
      </c>
      <c r="GH10" s="39">
        <v>0.64587140766196183</v>
      </c>
      <c r="GI10" s="12"/>
      <c r="GJ10" s="38">
        <v>48524515</v>
      </c>
      <c r="GK10" s="57">
        <v>7.2865233214776852E-3</v>
      </c>
      <c r="GL10" s="36">
        <v>71328148</v>
      </c>
      <c r="GM10" s="57">
        <v>3.0208299567634125E-3</v>
      </c>
      <c r="GN10" s="39">
        <v>0.68029966234367956</v>
      </c>
      <c r="GO10" s="12"/>
      <c r="GP10" s="38">
        <v>49567261</v>
      </c>
      <c r="GQ10" s="57">
        <v>7.035591548477921E-3</v>
      </c>
      <c r="GR10" s="36">
        <v>74370894</v>
      </c>
      <c r="GS10" s="57">
        <v>3.0367801405121689E-3</v>
      </c>
      <c r="GT10" s="39">
        <v>0.66648736265023245</v>
      </c>
      <c r="GU10" s="12"/>
      <c r="GV10" s="38">
        <v>51782548</v>
      </c>
      <c r="GW10" s="57">
        <v>6.83189532460984E-3</v>
      </c>
      <c r="GX10" s="36">
        <v>76586181</v>
      </c>
      <c r="GY10" s="57">
        <v>2.972668368975175E-3</v>
      </c>
      <c r="GZ10" s="39">
        <v>0.67613435379419162</v>
      </c>
      <c r="HA10" s="12"/>
      <c r="HB10" s="38">
        <v>58857146</v>
      </c>
      <c r="HC10" s="57">
        <v>7.4061266020344551E-3</v>
      </c>
      <c r="HD10" s="36">
        <v>83730477</v>
      </c>
      <c r="HE10" s="57">
        <v>3.1193659616309179E-3</v>
      </c>
      <c r="HF10" s="39">
        <v>0.70293575420572363</v>
      </c>
      <c r="HG10" s="12"/>
      <c r="HH10" s="38">
        <v>60102780</v>
      </c>
      <c r="HI10" s="57">
        <v>7.3128202094406456E-3</v>
      </c>
      <c r="HJ10" s="36">
        <v>84992159</v>
      </c>
      <c r="HK10" s="57">
        <v>3.0644682341570357E-3</v>
      </c>
      <c r="HL10" s="39">
        <v>0.70715676254323645</v>
      </c>
      <c r="HM10" s="12"/>
      <c r="HN10" s="38">
        <v>73165711</v>
      </c>
      <c r="HO10" s="57">
        <v>8.3742254669692436E-3</v>
      </c>
      <c r="HP10" s="36">
        <v>97680090</v>
      </c>
      <c r="HQ10" s="57">
        <v>3.3772593980174559E-3</v>
      </c>
      <c r="HR10" s="39">
        <v>0.74903402525530027</v>
      </c>
      <c r="HS10" s="12"/>
      <c r="HT10" s="38">
        <v>73165711</v>
      </c>
      <c r="HU10" s="57">
        <v>8.3612011321685178E-3</v>
      </c>
      <c r="HV10" s="36">
        <v>97680090</v>
      </c>
      <c r="HW10" s="57">
        <v>3.3835371916931356E-3</v>
      </c>
      <c r="HX10" s="39">
        <v>0.74903402525530027</v>
      </c>
      <c r="HY10" s="12"/>
      <c r="HZ10" s="38">
        <v>81345898</v>
      </c>
      <c r="IA10" s="57">
        <v>8.7745911334144132E-3</v>
      </c>
      <c r="IB10" s="36">
        <v>105960277</v>
      </c>
      <c r="IC10" s="57">
        <v>3.4838337877526821E-3</v>
      </c>
      <c r="ID10" s="39">
        <v>0.76770182471304793</v>
      </c>
      <c r="IE10" s="12"/>
      <c r="IF10" s="38">
        <v>92132098</v>
      </c>
      <c r="IG10" s="57">
        <v>8.9091049203729161E-3</v>
      </c>
      <c r="IH10" s="36">
        <v>116746477</v>
      </c>
      <c r="II10" s="57">
        <v>3.3647571748197805E-3</v>
      </c>
      <c r="IJ10" s="39">
        <v>0.78916383917948973</v>
      </c>
      <c r="IL10" s="38">
        <v>100834670</v>
      </c>
      <c r="IM10" s="57">
        <v>8.6654017286010993E-3</v>
      </c>
      <c r="IN10" s="36">
        <v>125449049</v>
      </c>
      <c r="IO10" s="57">
        <v>3.2974087711901304E-3</v>
      </c>
      <c r="IP10" s="39">
        <v>0.80378983183842234</v>
      </c>
    </row>
    <row r="11" spans="1:250" x14ac:dyDescent="0.25">
      <c r="A11" s="22" t="s">
        <v>124</v>
      </c>
      <c r="B11" s="38">
        <v>97058411</v>
      </c>
      <c r="C11" s="57">
        <v>4.7397501610515924E-2</v>
      </c>
      <c r="D11" s="36">
        <v>229917413</v>
      </c>
      <c r="E11" s="57">
        <v>5.8925787104009128E-2</v>
      </c>
      <c r="F11" s="39">
        <v>0.42214467244375264</v>
      </c>
      <c r="G11" s="12"/>
      <c r="H11" s="38">
        <v>125294369</v>
      </c>
      <c r="I11" s="57">
        <v>5.9048181426651171E-2</v>
      </c>
      <c r="J11" s="36">
        <v>263484950</v>
      </c>
      <c r="K11" s="57">
        <v>6.4055885412181615E-2</v>
      </c>
      <c r="L11" s="39">
        <v>0.47552761172886726</v>
      </c>
      <c r="M11" s="12"/>
      <c r="N11" s="38">
        <v>128595289</v>
      </c>
      <c r="O11" s="57">
        <v>5.4726893549091382E-2</v>
      </c>
      <c r="P11" s="36">
        <v>271159727</v>
      </c>
      <c r="Q11" s="57">
        <v>5.5965706645607467E-2</v>
      </c>
      <c r="R11" s="39">
        <v>0.47424184418064413</v>
      </c>
      <c r="S11" s="12"/>
      <c r="T11" s="38">
        <v>163715793</v>
      </c>
      <c r="U11" s="57">
        <v>6.2963394508126005E-2</v>
      </c>
      <c r="V11" s="36">
        <v>312637364</v>
      </c>
      <c r="W11" s="57">
        <v>5.9239818720950313E-2</v>
      </c>
      <c r="X11" s="39">
        <v>0.52366035494081253</v>
      </c>
      <c r="Y11" s="12"/>
      <c r="Z11" s="38">
        <v>167122586</v>
      </c>
      <c r="AA11" s="57">
        <v>6.052706394366858E-2</v>
      </c>
      <c r="AB11" s="36">
        <v>328360843</v>
      </c>
      <c r="AC11" s="39">
        <v>0.50896015637284742</v>
      </c>
      <c r="AD11" s="12"/>
      <c r="AE11" s="38">
        <v>192612243</v>
      </c>
      <c r="AF11" s="57">
        <v>6.7499554581194957E-2</v>
      </c>
      <c r="AG11" s="36">
        <v>325733601</v>
      </c>
      <c r="AH11" s="72">
        <v>0.59131831167764604</v>
      </c>
      <c r="AI11" s="12"/>
      <c r="AJ11" s="38">
        <v>220359559</v>
      </c>
      <c r="AK11" s="57">
        <v>7.1226162078484798E-2</v>
      </c>
      <c r="AL11" s="36">
        <v>450637124</v>
      </c>
      <c r="AM11" s="57">
        <v>6.8569672702903539E-2</v>
      </c>
      <c r="AN11" s="39">
        <v>0.48899557374238878</v>
      </c>
      <c r="AO11" s="12"/>
      <c r="AP11" s="36">
        <v>247015547</v>
      </c>
      <c r="AQ11" s="35">
        <v>7.3508850411024118E-2</v>
      </c>
      <c r="AR11" s="36">
        <v>460090693</v>
      </c>
      <c r="AS11" s="35">
        <v>6.2824948238350636E-2</v>
      </c>
      <c r="AT11" s="37">
        <v>0.53688446812376622</v>
      </c>
      <c r="AU11" s="12"/>
      <c r="AV11" s="38">
        <v>244401085</v>
      </c>
      <c r="AW11" s="57">
        <v>6.8145470665959065E-2</v>
      </c>
      <c r="AX11" s="36">
        <v>475645488</v>
      </c>
      <c r="AY11" s="57">
        <v>5.9509964771072857E-2</v>
      </c>
      <c r="AZ11" s="39">
        <v>0.51383034458638654</v>
      </c>
      <c r="BA11" s="12"/>
      <c r="BB11" s="38">
        <v>178849847</v>
      </c>
      <c r="BC11" s="57">
        <v>4.992301355305688E-2</v>
      </c>
      <c r="BD11" s="36">
        <v>509295792</v>
      </c>
      <c r="BE11" s="57">
        <v>5.7263015914659654E-2</v>
      </c>
      <c r="BF11" s="39">
        <v>0.35117087124882429</v>
      </c>
      <c r="BG11" s="12"/>
      <c r="BH11" s="38">
        <v>234400005</v>
      </c>
      <c r="BI11" s="57">
        <v>6.2858908318962903E-2</v>
      </c>
      <c r="BJ11" s="36">
        <v>518251023</v>
      </c>
      <c r="BK11" s="57">
        <v>5.5114296761725863E-2</v>
      </c>
      <c r="BL11" s="39">
        <v>0.45229048201994576</v>
      </c>
      <c r="BM11" s="12"/>
      <c r="BN11" s="38">
        <v>202264033</v>
      </c>
      <c r="BO11" s="57">
        <v>5.3303161365885275E-2</v>
      </c>
      <c r="BP11" s="36">
        <v>483475010</v>
      </c>
      <c r="BQ11" s="57">
        <v>4.8847554524506863E-2</v>
      </c>
      <c r="BR11" s="39">
        <v>0.41835467980030655</v>
      </c>
      <c r="BS11" s="12"/>
      <c r="BT11" s="38">
        <v>247553367</v>
      </c>
      <c r="BU11" s="57">
        <v>6.2966537543856241E-2</v>
      </c>
      <c r="BV11" s="36">
        <v>575946947</v>
      </c>
      <c r="BW11" s="57">
        <v>5.4078455710640683E-2</v>
      </c>
      <c r="BX11" s="39">
        <v>0.42981973997684897</v>
      </c>
      <c r="BY11" s="12"/>
      <c r="BZ11" s="38">
        <v>240657525</v>
      </c>
      <c r="CA11" s="57">
        <v>5.8598461635479326E-2</v>
      </c>
      <c r="CB11" s="36">
        <v>643346619</v>
      </c>
      <c r="CC11" s="57">
        <v>5.7416008845686303E-2</v>
      </c>
      <c r="CD11" s="39">
        <v>0.37407132934664572</v>
      </c>
      <c r="CE11" s="12"/>
      <c r="CF11" s="38">
        <v>243037591</v>
      </c>
      <c r="CG11" s="57">
        <v>5.5520203108732263E-2</v>
      </c>
      <c r="CH11" s="36">
        <v>577724928</v>
      </c>
      <c r="CI11" s="57">
        <v>4.8405164302558847E-2</v>
      </c>
      <c r="CJ11" s="39">
        <v>0.42068046438875489</v>
      </c>
      <c r="CK11" s="12"/>
      <c r="CL11" s="38">
        <v>240613657</v>
      </c>
      <c r="CM11" s="57">
        <v>5.1480191981573033E-2</v>
      </c>
      <c r="CN11" s="36">
        <v>564266363</v>
      </c>
      <c r="CO11" s="57">
        <v>4.5533735047863441E-2</v>
      </c>
      <c r="CP11" s="39">
        <v>0.42641857246415377</v>
      </c>
      <c r="CQ11" s="12"/>
      <c r="CR11" s="38">
        <v>259337236</v>
      </c>
      <c r="CS11" s="57">
        <v>5.6192326931511972E-2</v>
      </c>
      <c r="CT11" s="36">
        <v>580085607</v>
      </c>
      <c r="CU11" s="57">
        <v>4.5518348066854057E-2</v>
      </c>
      <c r="CV11" s="39">
        <v>0.44706717917240102</v>
      </c>
      <c r="CW11" s="12"/>
      <c r="CX11" s="38">
        <v>286791275</v>
      </c>
      <c r="CY11" s="57">
        <v>5.7997807588673393E-2</v>
      </c>
      <c r="CZ11" s="36">
        <v>591773076</v>
      </c>
      <c r="DA11" s="57">
        <v>4.5506546466560931E-2</v>
      </c>
      <c r="DB11" s="39">
        <v>0.48463048866386749</v>
      </c>
      <c r="DC11" s="12"/>
      <c r="DD11" s="38">
        <v>344659956</v>
      </c>
      <c r="DE11" s="35">
        <v>6.4982124036822533E-2</v>
      </c>
      <c r="DF11" s="36">
        <v>688467814</v>
      </c>
      <c r="DG11" s="35">
        <v>4.9614913605789804E-2</v>
      </c>
      <c r="DH11" s="39">
        <v>0.50061883648202032</v>
      </c>
      <c r="DI11" s="12"/>
      <c r="DJ11" s="38">
        <v>329852398</v>
      </c>
      <c r="DK11" s="35">
        <v>5.9412483111050497E-2</v>
      </c>
      <c r="DL11" s="36">
        <v>669658908</v>
      </c>
      <c r="DM11" s="35">
        <v>4.5460775055874078E-2</v>
      </c>
      <c r="DN11" s="39">
        <v>0.49256777451842693</v>
      </c>
      <c r="DO11" s="12"/>
      <c r="DP11" s="38">
        <v>237456823</v>
      </c>
      <c r="DQ11" s="57">
        <v>4.3614584338853346E-2</v>
      </c>
      <c r="DR11" s="36">
        <v>549330217</v>
      </c>
      <c r="DS11" s="57">
        <v>3.6456754540066368E-2</v>
      </c>
      <c r="DT11" s="39">
        <v>0.4322660863201705</v>
      </c>
      <c r="DU11" s="12"/>
      <c r="DV11" s="38">
        <v>198109732</v>
      </c>
      <c r="DW11" s="35">
        <v>3.9989257108016853E-2</v>
      </c>
      <c r="DX11" s="36">
        <v>467732193</v>
      </c>
      <c r="DY11" s="35">
        <v>3.0323257874106155E-2</v>
      </c>
      <c r="DZ11" s="39">
        <v>0.42355376637502479</v>
      </c>
      <c r="EA11" s="12"/>
      <c r="EB11" s="38">
        <v>318089324</v>
      </c>
      <c r="EC11" s="57">
        <v>6.0908546523579708E-2</v>
      </c>
      <c r="ED11" s="36">
        <v>613301022</v>
      </c>
      <c r="EE11" s="57">
        <v>3.6465377259270931E-2</v>
      </c>
      <c r="EF11" s="39">
        <v>0.51865122116166962</v>
      </c>
      <c r="EG11" s="12"/>
      <c r="EH11" s="38">
        <v>327743494</v>
      </c>
      <c r="EI11" s="35">
        <v>5.8346609674363843E-2</v>
      </c>
      <c r="EJ11" s="36">
        <v>646004472</v>
      </c>
      <c r="EK11" s="35">
        <v>3.5821903981871225E-2</v>
      </c>
      <c r="EL11" s="39">
        <v>0.50733935786128737</v>
      </c>
      <c r="EM11" s="12"/>
      <c r="EN11" s="38">
        <v>325039780</v>
      </c>
      <c r="EO11" s="35">
        <v>5.3215379733671943E-2</v>
      </c>
      <c r="EP11" s="36">
        <v>699084747</v>
      </c>
      <c r="EQ11" s="35">
        <v>3.6330321983933565E-2</v>
      </c>
      <c r="ER11" s="39">
        <v>0.4649504675861566</v>
      </c>
      <c r="ES11" s="12"/>
      <c r="ET11" s="38">
        <v>427667597</v>
      </c>
      <c r="EU11" s="35">
        <v>6.3620224733313635E-2</v>
      </c>
      <c r="EV11" s="36">
        <v>809385846</v>
      </c>
      <c r="EW11" s="35">
        <v>3.9938566330896534E-2</v>
      </c>
      <c r="EX11" s="39">
        <v>0.52838531722977522</v>
      </c>
      <c r="EY11" s="12"/>
      <c r="EZ11" s="38">
        <v>309143862</v>
      </c>
      <c r="FA11" s="57">
        <v>4.5896226187708833E-2</v>
      </c>
      <c r="FB11" s="36">
        <v>729536969</v>
      </c>
      <c r="FC11" s="57">
        <v>3.4976000727427133E-2</v>
      </c>
      <c r="FD11" s="39">
        <v>0.42375352468258537</v>
      </c>
      <c r="FE11" s="12"/>
      <c r="FF11" s="38">
        <v>246387983</v>
      </c>
      <c r="FG11" s="57">
        <v>4.3119877695618064E-2</v>
      </c>
      <c r="FH11" s="36">
        <v>677331692</v>
      </c>
      <c r="FI11" s="57">
        <v>3.272938965351118E-2</v>
      </c>
      <c r="FJ11" s="39">
        <v>0.36376266740520391</v>
      </c>
      <c r="FK11" s="12"/>
      <c r="FL11" s="38">
        <v>262583853</v>
      </c>
      <c r="FM11" s="57">
        <v>5.1430477611545157E-2</v>
      </c>
      <c r="FN11" s="36">
        <v>708352816</v>
      </c>
      <c r="FO11" s="57">
        <v>3.3549058340684529E-2</v>
      </c>
      <c r="FP11" s="39">
        <v>0.37069642001677311</v>
      </c>
      <c r="FQ11" s="12"/>
      <c r="FR11" s="38">
        <v>272536547</v>
      </c>
      <c r="FS11" s="57">
        <v>4.9974308398536657E-2</v>
      </c>
      <c r="FT11" s="36">
        <v>767310161</v>
      </c>
      <c r="FU11" s="57">
        <v>3.5034879266009011E-2</v>
      </c>
      <c r="FV11" s="39">
        <v>0.35518433203701572</v>
      </c>
      <c r="FW11" s="12"/>
      <c r="FX11" s="38">
        <v>383828765</v>
      </c>
      <c r="FY11" s="57">
        <v>6.3057791189593773E-2</v>
      </c>
      <c r="FZ11" s="36">
        <v>875957201</v>
      </c>
      <c r="GA11" s="57">
        <v>3.8125983241661464E-2</v>
      </c>
      <c r="GB11" s="39">
        <v>0.43818209903613775</v>
      </c>
      <c r="GC11" s="12"/>
      <c r="GD11" s="38">
        <v>333632632</v>
      </c>
      <c r="GE11" s="57">
        <v>5.2325546915176512E-2</v>
      </c>
      <c r="GF11" s="36">
        <v>817267305</v>
      </c>
      <c r="GG11" s="57">
        <v>3.6248059970451101E-2</v>
      </c>
      <c r="GH11" s="39">
        <v>0.40822951066175345</v>
      </c>
      <c r="GI11" s="12"/>
      <c r="GJ11" s="38">
        <v>309871279</v>
      </c>
      <c r="GK11" s="57">
        <v>4.6530795848028952E-2</v>
      </c>
      <c r="GL11" s="36">
        <v>797245474</v>
      </c>
      <c r="GM11" s="57">
        <v>3.3764272286352454E-2</v>
      </c>
      <c r="GN11" s="39">
        <v>0.38867737617284986</v>
      </c>
      <c r="GO11" s="12"/>
      <c r="GP11" s="38">
        <v>346984788</v>
      </c>
      <c r="GQ11" s="57">
        <v>4.9251122467775715E-2</v>
      </c>
      <c r="GR11" s="36">
        <v>832329908</v>
      </c>
      <c r="GS11" s="57">
        <v>3.3986453557607099E-2</v>
      </c>
      <c r="GT11" s="39">
        <v>0.41688371962238802</v>
      </c>
      <c r="GU11" s="12"/>
      <c r="GV11" s="38">
        <v>368921913</v>
      </c>
      <c r="GW11" s="57">
        <v>4.8673462197549998E-2</v>
      </c>
      <c r="GX11" s="36">
        <v>852164419</v>
      </c>
      <c r="GY11" s="57">
        <v>3.3076492135407663E-2</v>
      </c>
      <c r="GZ11" s="39">
        <v>0.43292339456383711</v>
      </c>
      <c r="HA11" s="12"/>
      <c r="HB11" s="38">
        <v>502737091</v>
      </c>
      <c r="HC11" s="57">
        <v>6.3260534982184091E-2</v>
      </c>
      <c r="HD11" s="36">
        <v>1006555802</v>
      </c>
      <c r="HE11" s="57">
        <v>3.7499080618409827E-2</v>
      </c>
      <c r="HF11" s="39">
        <v>0.49946271235144102</v>
      </c>
      <c r="HG11" s="12"/>
      <c r="HH11" s="38">
        <v>507096007</v>
      </c>
      <c r="HI11" s="57">
        <v>6.1699341163857231E-2</v>
      </c>
      <c r="HJ11" s="36">
        <v>1054354186</v>
      </c>
      <c r="HK11" s="57">
        <v>3.8015682253082883E-2</v>
      </c>
      <c r="HL11" s="39">
        <v>0.48095413641199314</v>
      </c>
      <c r="HM11" s="12"/>
      <c r="HN11" s="38">
        <v>507016000</v>
      </c>
      <c r="HO11" s="57">
        <v>5.8030821286775683E-2</v>
      </c>
      <c r="HP11" s="36">
        <v>1188005906</v>
      </c>
      <c r="HQ11" s="57">
        <v>4.107494281525275E-2</v>
      </c>
      <c r="HR11" s="39">
        <v>0.42677902310024374</v>
      </c>
      <c r="HS11" s="12"/>
      <c r="HT11" s="38">
        <v>521150739</v>
      </c>
      <c r="HU11" s="57">
        <v>5.9555850539841811E-2</v>
      </c>
      <c r="HV11" s="36">
        <v>1200140645</v>
      </c>
      <c r="HW11" s="57">
        <v>4.1571629465330023E-2</v>
      </c>
      <c r="HX11" s="39">
        <v>0.43424138760003417</v>
      </c>
      <c r="HY11" s="12"/>
      <c r="HZ11" s="38">
        <v>659455847</v>
      </c>
      <c r="IA11" s="57">
        <v>7.1133954756569182E-2</v>
      </c>
      <c r="IB11" s="36">
        <v>1396711229</v>
      </c>
      <c r="IC11" s="57">
        <v>4.5922018223147662E-2</v>
      </c>
      <c r="ID11" s="39">
        <v>0.47214902644704088</v>
      </c>
      <c r="IE11" s="12"/>
      <c r="IF11" s="38">
        <v>838024897</v>
      </c>
      <c r="IG11" s="57">
        <v>8.1036380320544818E-2</v>
      </c>
      <c r="IH11" s="36">
        <v>1644496486</v>
      </c>
      <c r="II11" s="57">
        <v>4.7396131278842929E-2</v>
      </c>
      <c r="IJ11" s="39">
        <v>0.50959360760835337</v>
      </c>
      <c r="IL11" s="38">
        <v>1069365318</v>
      </c>
      <c r="IM11" s="57">
        <v>9.1897757736533123E-2</v>
      </c>
      <c r="IN11" s="36">
        <v>1817252406</v>
      </c>
      <c r="IO11" s="57">
        <v>4.7766197279110245E-2</v>
      </c>
      <c r="IP11" s="39">
        <v>0.58845172771228127</v>
      </c>
    </row>
    <row r="12" spans="1:250" x14ac:dyDescent="0.25">
      <c r="A12" s="22" t="s">
        <v>125</v>
      </c>
      <c r="B12" s="38">
        <v>346264175</v>
      </c>
      <c r="C12" s="57">
        <v>0.16909463716881237</v>
      </c>
      <c r="D12" s="36">
        <v>672548843</v>
      </c>
      <c r="E12" s="57">
        <v>0.17236828399624374</v>
      </c>
      <c r="F12" s="39">
        <v>0.51485357324449366</v>
      </c>
      <c r="G12" s="12"/>
      <c r="H12" s="38">
        <v>348510818</v>
      </c>
      <c r="I12" s="57">
        <v>0.16424465181204279</v>
      </c>
      <c r="J12" s="36">
        <v>731344279</v>
      </c>
      <c r="K12" s="57">
        <v>0.17779727203575985</v>
      </c>
      <c r="L12" s="39">
        <v>0.47653455152002361</v>
      </c>
      <c r="M12" s="12"/>
      <c r="N12" s="38">
        <v>407223919</v>
      </c>
      <c r="O12" s="57">
        <v>0.17330417186400049</v>
      </c>
      <c r="P12" s="36">
        <v>832766849</v>
      </c>
      <c r="Q12" s="57">
        <v>0.17187797646411146</v>
      </c>
      <c r="R12" s="39">
        <v>0.48900111656582046</v>
      </c>
      <c r="S12" s="12"/>
      <c r="T12" s="38">
        <v>451166935</v>
      </c>
      <c r="U12" s="57">
        <v>0.17351411978578657</v>
      </c>
      <c r="V12" s="36">
        <v>911447340</v>
      </c>
      <c r="W12" s="57">
        <v>0.17270480567157151</v>
      </c>
      <c r="X12" s="39">
        <v>0.49500055044321045</v>
      </c>
      <c r="Y12" s="12"/>
      <c r="Z12" s="38">
        <v>475197608</v>
      </c>
      <c r="AA12" s="57">
        <v>0.17210310523374953</v>
      </c>
      <c r="AB12" s="36">
        <v>1016974338</v>
      </c>
      <c r="AC12" s="39">
        <v>0.46726607569521583</v>
      </c>
      <c r="AD12" s="12"/>
      <c r="AE12" s="38">
        <v>475318693</v>
      </c>
      <c r="AF12" s="57">
        <v>0.16657196636049634</v>
      </c>
      <c r="AG12" s="36">
        <v>1077887461</v>
      </c>
      <c r="AH12" s="72">
        <v>0.44097246716185706</v>
      </c>
      <c r="AI12" s="12"/>
      <c r="AJ12" s="38">
        <v>504973571</v>
      </c>
      <c r="AK12" s="57">
        <v>0.16322109908287324</v>
      </c>
      <c r="AL12" s="36">
        <v>1157734982</v>
      </c>
      <c r="AM12" s="57">
        <v>0.17616282495279267</v>
      </c>
      <c r="AN12" s="39">
        <v>0.43617371751836725</v>
      </c>
      <c r="AO12" s="12"/>
      <c r="AP12" s="36">
        <v>553221083</v>
      </c>
      <c r="AQ12" s="35">
        <v>0.16463192834769932</v>
      </c>
      <c r="AR12" s="36">
        <v>1364873482</v>
      </c>
      <c r="AS12" s="35">
        <v>0.18637218088336205</v>
      </c>
      <c r="AT12" s="37">
        <v>0.40532773938090183</v>
      </c>
      <c r="AU12" s="12"/>
      <c r="AV12" s="38">
        <v>600822330</v>
      </c>
      <c r="AW12" s="57">
        <v>0.16752511742927892</v>
      </c>
      <c r="AX12" s="36">
        <v>1581133884</v>
      </c>
      <c r="AY12" s="57">
        <v>0.19782216820942405</v>
      </c>
      <c r="AZ12" s="39">
        <v>0.37999459506871208</v>
      </c>
      <c r="BA12" s="12"/>
      <c r="BB12" s="38">
        <v>603359134</v>
      </c>
      <c r="BC12" s="57">
        <v>0.16841784731324183</v>
      </c>
      <c r="BD12" s="36">
        <v>1679930701</v>
      </c>
      <c r="BE12" s="57">
        <v>0.18888414154988414</v>
      </c>
      <c r="BF12" s="39">
        <v>0.35915715668559595</v>
      </c>
      <c r="BG12" s="12"/>
      <c r="BH12" s="38">
        <v>602104390</v>
      </c>
      <c r="BI12" s="57">
        <v>0.16146597202271853</v>
      </c>
      <c r="BJ12" s="36">
        <v>1838408614</v>
      </c>
      <c r="BK12" s="57">
        <v>0.19550872728582946</v>
      </c>
      <c r="BL12" s="39">
        <v>0.32751390817841325</v>
      </c>
      <c r="BM12" s="12"/>
      <c r="BN12" s="38">
        <v>588612913</v>
      </c>
      <c r="BO12" s="57">
        <v>0.15511867640690616</v>
      </c>
      <c r="BP12" s="36">
        <v>2000073880</v>
      </c>
      <c r="BQ12" s="57">
        <v>0.20207604506040963</v>
      </c>
      <c r="BR12" s="39">
        <v>0.29429558522108196</v>
      </c>
      <c r="BS12" s="12"/>
      <c r="BT12" s="38">
        <v>595165885</v>
      </c>
      <c r="BU12" s="57">
        <v>0.15138366121546198</v>
      </c>
      <c r="BV12" s="36">
        <v>2061636405</v>
      </c>
      <c r="BW12" s="57">
        <v>0.19357705358100799</v>
      </c>
      <c r="BX12" s="39">
        <v>0.28868615414268456</v>
      </c>
      <c r="BY12" s="12"/>
      <c r="BZ12" s="38">
        <v>583925350</v>
      </c>
      <c r="CA12" s="57">
        <v>0.14218182963511669</v>
      </c>
      <c r="CB12" s="36">
        <v>2137380554</v>
      </c>
      <c r="CC12" s="57">
        <v>0.19075232102068745</v>
      </c>
      <c r="CD12" s="39">
        <v>0.27319671684446323</v>
      </c>
      <c r="CE12" s="12"/>
      <c r="CF12" s="38">
        <v>638755040</v>
      </c>
      <c r="CG12" s="57">
        <v>0.14591903010397433</v>
      </c>
      <c r="CH12" s="36">
        <v>2292515630</v>
      </c>
      <c r="CI12" s="57">
        <v>0.19208033158703203</v>
      </c>
      <c r="CJ12" s="39">
        <v>0.27862625303017019</v>
      </c>
      <c r="CK12" s="12"/>
      <c r="CL12" s="38">
        <v>672859820</v>
      </c>
      <c r="CM12" s="57">
        <v>0.14396087546388389</v>
      </c>
      <c r="CN12" s="36">
        <v>2336590764</v>
      </c>
      <c r="CO12" s="57">
        <v>0.18855227201140257</v>
      </c>
      <c r="CP12" s="39">
        <v>0.28796648106583034</v>
      </c>
      <c r="CQ12" s="12"/>
      <c r="CR12" s="38">
        <v>722039681</v>
      </c>
      <c r="CS12" s="57">
        <v>0.15644914875346561</v>
      </c>
      <c r="CT12" s="36">
        <v>2458061644</v>
      </c>
      <c r="CU12" s="57">
        <v>0.19287998897268885</v>
      </c>
      <c r="CV12" s="39">
        <v>0.29374352053475189</v>
      </c>
      <c r="CW12" s="12"/>
      <c r="CX12" s="38">
        <v>746524011</v>
      </c>
      <c r="CY12" s="57">
        <v>0.15096957168694444</v>
      </c>
      <c r="CZ12" s="36">
        <v>2509899383</v>
      </c>
      <c r="DA12" s="57">
        <v>0.19300785644205637</v>
      </c>
      <c r="DB12" s="39">
        <v>0.29743184768933029</v>
      </c>
      <c r="DC12" s="12"/>
      <c r="DD12" s="38">
        <v>781388849</v>
      </c>
      <c r="DE12" s="35">
        <v>0.14732290834131018</v>
      </c>
      <c r="DF12" s="36">
        <v>2259302284</v>
      </c>
      <c r="DG12" s="35">
        <v>0.16281819621857235</v>
      </c>
      <c r="DH12" s="39">
        <v>0.34585405172812195</v>
      </c>
      <c r="DI12" s="12"/>
      <c r="DJ12" s="38">
        <v>894682813</v>
      </c>
      <c r="DK12" s="35">
        <v>0.161148828504529</v>
      </c>
      <c r="DL12" s="36">
        <v>2460428172</v>
      </c>
      <c r="DM12" s="35">
        <v>0.16702976744158754</v>
      </c>
      <c r="DN12" s="39">
        <v>0.36362890946446208</v>
      </c>
      <c r="DO12" s="12"/>
      <c r="DP12" s="38">
        <v>851788422</v>
      </c>
      <c r="DQ12" s="57">
        <v>0.15645117078896403</v>
      </c>
      <c r="DR12" s="36">
        <v>2702028211</v>
      </c>
      <c r="DS12" s="57">
        <v>0.17932233873229961</v>
      </c>
      <c r="DT12" s="39">
        <v>0.31524038813967808</v>
      </c>
      <c r="DU12" s="12"/>
      <c r="DV12" s="38">
        <v>747147418</v>
      </c>
      <c r="DW12" s="35">
        <v>0.15081475248269449</v>
      </c>
      <c r="DX12" s="36">
        <v>2632354284</v>
      </c>
      <c r="DY12" s="35">
        <v>0.1706565401405673</v>
      </c>
      <c r="DZ12" s="39">
        <v>0.28383239389215892</v>
      </c>
      <c r="EA12" s="12"/>
      <c r="EB12" s="38">
        <v>688082136</v>
      </c>
      <c r="EC12" s="57">
        <v>0.13175570391856378</v>
      </c>
      <c r="ED12" s="36">
        <v>2812663347</v>
      </c>
      <c r="EE12" s="57">
        <v>0.16723407653424496</v>
      </c>
      <c r="EF12" s="39">
        <v>0.24463721786466611</v>
      </c>
      <c r="EG12" s="12"/>
      <c r="EH12" s="38">
        <v>718052835</v>
      </c>
      <c r="EI12" s="35">
        <v>0.12783151841700749</v>
      </c>
      <c r="EJ12" s="36">
        <v>3085262608</v>
      </c>
      <c r="EK12" s="35">
        <v>0.17108237743381069</v>
      </c>
      <c r="EL12" s="39">
        <v>0.23273637489985746</v>
      </c>
      <c r="EM12" s="12"/>
      <c r="EN12" s="38">
        <v>788166019</v>
      </c>
      <c r="EO12" s="35">
        <v>0.12903821801215068</v>
      </c>
      <c r="EP12" s="36">
        <v>3366223357</v>
      </c>
      <c r="EQ12" s="35">
        <v>0.17493727184645289</v>
      </c>
      <c r="ER12" s="39">
        <v>0.23413954910657464</v>
      </c>
      <c r="ES12" s="12"/>
      <c r="ET12" s="38">
        <v>893548334</v>
      </c>
      <c r="EU12" s="35">
        <v>0.13292507128885428</v>
      </c>
      <c r="EV12" s="36">
        <v>3619948700</v>
      </c>
      <c r="EW12" s="35">
        <v>0.17862378244429133</v>
      </c>
      <c r="EX12" s="39">
        <v>0.24684005439082604</v>
      </c>
      <c r="EY12" s="12"/>
      <c r="EZ12" s="38">
        <v>891429884</v>
      </c>
      <c r="FA12" s="57">
        <v>0.13234378105345351</v>
      </c>
      <c r="FB12" s="36">
        <v>3822947393</v>
      </c>
      <c r="FC12" s="57">
        <v>0.18328257028806397</v>
      </c>
      <c r="FD12" s="39">
        <v>0.23317869495987595</v>
      </c>
      <c r="FE12" s="12"/>
      <c r="FF12" s="38">
        <v>717615003</v>
      </c>
      <c r="FG12" s="57">
        <v>0.1255883943085836</v>
      </c>
      <c r="FH12" s="36">
        <v>3839712914</v>
      </c>
      <c r="FI12" s="57">
        <v>0.18553902261511909</v>
      </c>
      <c r="FJ12" s="39">
        <v>0.18689287951281452</v>
      </c>
      <c r="FK12" s="12"/>
      <c r="FL12" s="38">
        <v>568870814</v>
      </c>
      <c r="FM12" s="57">
        <v>0.11142077979672448</v>
      </c>
      <c r="FN12" s="36">
        <v>4051324682</v>
      </c>
      <c r="FO12" s="57">
        <v>0.19187913853577901</v>
      </c>
      <c r="FP12" s="39">
        <v>0.14041600183946945</v>
      </c>
      <c r="FQ12" s="12"/>
      <c r="FR12" s="38">
        <v>544245891</v>
      </c>
      <c r="FS12" s="57">
        <v>9.9796934762919579E-2</v>
      </c>
      <c r="FT12" s="36">
        <v>4210881050</v>
      </c>
      <c r="FU12" s="57">
        <v>0.19226607008306676</v>
      </c>
      <c r="FV12" s="39">
        <v>0.12924751009055457</v>
      </c>
      <c r="FW12" s="12"/>
      <c r="FX12" s="38">
        <v>564663181</v>
      </c>
      <c r="FY12" s="57">
        <v>9.2766400558722581E-2</v>
      </c>
      <c r="FZ12" s="36">
        <v>4330507290</v>
      </c>
      <c r="GA12" s="57">
        <v>0.18848506317197661</v>
      </c>
      <c r="GB12" s="39">
        <v>0.13039192482227643</v>
      </c>
      <c r="GC12" s="12"/>
      <c r="GD12" s="38">
        <v>593400357</v>
      </c>
      <c r="GE12" s="57">
        <v>9.3066430683213228E-2</v>
      </c>
      <c r="GF12" s="36">
        <v>4429581454</v>
      </c>
      <c r="GG12" s="57">
        <v>0.19646415953051</v>
      </c>
      <c r="GH12" s="39">
        <v>0.13396307600668403</v>
      </c>
      <c r="GI12" s="12"/>
      <c r="GJ12" s="38">
        <v>609519226</v>
      </c>
      <c r="GK12" s="57">
        <v>9.1526438855453335E-2</v>
      </c>
      <c r="GL12" s="36">
        <v>4858147694</v>
      </c>
      <c r="GM12" s="57">
        <v>0.20574820039371122</v>
      </c>
      <c r="GN12" s="39">
        <v>0.12546329679371004</v>
      </c>
      <c r="GO12" s="12"/>
      <c r="GP12" s="38">
        <v>603771331</v>
      </c>
      <c r="GQ12" s="57">
        <v>8.5699479614111923E-2</v>
      </c>
      <c r="GR12" s="36">
        <v>4673898745</v>
      </c>
      <c r="GS12" s="57">
        <v>0.19084889429432902</v>
      </c>
      <c r="GT12" s="39">
        <v>0.12917937763326534</v>
      </c>
      <c r="GU12" s="12"/>
      <c r="GV12" s="38">
        <v>619725916</v>
      </c>
      <c r="GW12" s="57">
        <v>8.176311810805352E-2</v>
      </c>
      <c r="GX12" s="36">
        <v>4799682371</v>
      </c>
      <c r="GY12" s="57">
        <v>0.18629815169135372</v>
      </c>
      <c r="GZ12" s="39">
        <v>0.12911810992836217</v>
      </c>
      <c r="HA12" s="12"/>
      <c r="HB12" s="38">
        <v>641893567</v>
      </c>
      <c r="HC12" s="57">
        <v>8.0770906258918598E-2</v>
      </c>
      <c r="HD12" s="36">
        <v>4888290297</v>
      </c>
      <c r="HE12" s="57">
        <v>0.18211249845181809</v>
      </c>
      <c r="HF12" s="39">
        <v>0.13131248923451569</v>
      </c>
      <c r="HG12" s="12"/>
      <c r="HH12" s="38">
        <v>675235953</v>
      </c>
      <c r="HI12" s="57">
        <v>8.2157250018041E-2</v>
      </c>
      <c r="HJ12" s="36">
        <v>4941250013</v>
      </c>
      <c r="HK12" s="57">
        <v>0.17816118427897024</v>
      </c>
      <c r="HL12" s="39">
        <v>0.13665286136575011</v>
      </c>
      <c r="HM12" s="12"/>
      <c r="HN12" s="38">
        <v>746871606</v>
      </c>
      <c r="HO12" s="57">
        <v>8.5483638961991612E-2</v>
      </c>
      <c r="HP12" s="36">
        <v>5388763524</v>
      </c>
      <c r="HQ12" s="57">
        <v>0.18631485961082411</v>
      </c>
      <c r="HR12" s="39">
        <v>0.13859795529598748</v>
      </c>
      <c r="HS12" s="12"/>
      <c r="HT12" s="38">
        <v>746871607</v>
      </c>
      <c r="HU12" s="57">
        <v>8.5350687373664968E-2</v>
      </c>
      <c r="HV12" s="36">
        <v>5388763525</v>
      </c>
      <c r="HW12" s="57">
        <v>0.18666118964547332</v>
      </c>
      <c r="HX12" s="39">
        <v>0.138597955455839</v>
      </c>
      <c r="HY12" s="12"/>
      <c r="HZ12" s="38">
        <v>800452070</v>
      </c>
      <c r="IA12" s="57">
        <v>8.6342886474069208E-2</v>
      </c>
      <c r="IB12" s="36">
        <v>5584063169</v>
      </c>
      <c r="IC12" s="57">
        <v>0.18359661272976396</v>
      </c>
      <c r="ID12" s="39">
        <v>0.1433458121397552</v>
      </c>
      <c r="IE12" s="12"/>
      <c r="IF12" s="38">
        <v>909203568</v>
      </c>
      <c r="IG12" s="57">
        <v>8.7919304532600703E-2</v>
      </c>
      <c r="IH12" s="36">
        <v>5966452443</v>
      </c>
      <c r="II12" s="57">
        <v>0.17195948161934904</v>
      </c>
      <c r="IJ12" s="39">
        <v>0.15238595743215916</v>
      </c>
      <c r="IL12" s="38">
        <v>1121528822</v>
      </c>
      <c r="IM12" s="57">
        <v>9.638051865330402E-2</v>
      </c>
      <c r="IN12" s="36">
        <v>6422530130</v>
      </c>
      <c r="IO12" s="57">
        <v>0.16881520707179604</v>
      </c>
      <c r="IP12" s="39">
        <v>0.17462414333586007</v>
      </c>
    </row>
    <row r="13" spans="1:250" x14ac:dyDescent="0.25">
      <c r="A13" s="22" t="s">
        <v>126</v>
      </c>
      <c r="B13" s="38">
        <v>814993874</v>
      </c>
      <c r="C13" s="57">
        <v>0.39799408477309206</v>
      </c>
      <c r="D13" s="36">
        <v>1015242925</v>
      </c>
      <c r="E13" s="57">
        <v>0.26019772785718281</v>
      </c>
      <c r="F13" s="39">
        <v>0.80275750160977477</v>
      </c>
      <c r="G13" s="12"/>
      <c r="H13" s="38">
        <v>839338568</v>
      </c>
      <c r="I13" s="57">
        <v>0.39555980398169044</v>
      </c>
      <c r="J13" s="36">
        <v>1040768629</v>
      </c>
      <c r="K13" s="57">
        <v>0.2530214953067238</v>
      </c>
      <c r="L13" s="39">
        <v>0.80646028772644718</v>
      </c>
      <c r="M13" s="12"/>
      <c r="N13" s="38">
        <v>897593861</v>
      </c>
      <c r="O13" s="57">
        <v>0.38199318235728624</v>
      </c>
      <c r="P13" s="36">
        <v>1330270903</v>
      </c>
      <c r="Q13" s="57">
        <v>0.27455976571508112</v>
      </c>
      <c r="R13" s="39">
        <v>0.67474516579725563</v>
      </c>
      <c r="S13" s="12"/>
      <c r="T13" s="38">
        <v>962356738</v>
      </c>
      <c r="U13" s="57">
        <v>0.37011241152676855</v>
      </c>
      <c r="V13" s="36">
        <v>1398243365</v>
      </c>
      <c r="W13" s="57">
        <v>0.26494492664149882</v>
      </c>
      <c r="X13" s="39">
        <v>0.68826125843979957</v>
      </c>
      <c r="Y13" s="12"/>
      <c r="Z13" s="38">
        <v>999051012</v>
      </c>
      <c r="AA13" s="57">
        <v>0.36182796074200774</v>
      </c>
      <c r="AB13" s="36">
        <v>1459055178</v>
      </c>
      <c r="AC13" s="39">
        <v>0.68472462663780076</v>
      </c>
      <c r="AD13" s="12"/>
      <c r="AE13" s="38">
        <v>997776116</v>
      </c>
      <c r="AF13" s="57">
        <v>0.34966335655908803</v>
      </c>
      <c r="AG13" s="36">
        <v>1478224866</v>
      </c>
      <c r="AH13" s="72">
        <v>0.67498263555796523</v>
      </c>
      <c r="AI13" s="12"/>
      <c r="AJ13" s="38">
        <v>1074197169</v>
      </c>
      <c r="AK13" s="57">
        <v>0.34720954248888986</v>
      </c>
      <c r="AL13" s="36">
        <v>1591762581</v>
      </c>
      <c r="AM13" s="57">
        <v>0.24220516550229668</v>
      </c>
      <c r="AN13" s="39">
        <v>0.67484760718847425</v>
      </c>
      <c r="AO13" s="12"/>
      <c r="AP13" s="36">
        <v>1137793191</v>
      </c>
      <c r="AQ13" s="35">
        <v>0.33859354397600244</v>
      </c>
      <c r="AR13" s="36">
        <v>1683335272</v>
      </c>
      <c r="AS13" s="35">
        <v>0.22985783659655529</v>
      </c>
      <c r="AT13" s="37">
        <v>0.67591596868766857</v>
      </c>
      <c r="AU13" s="12"/>
      <c r="AV13" s="38">
        <v>1212981524</v>
      </c>
      <c r="AW13" s="57">
        <v>0.33821125164846272</v>
      </c>
      <c r="AX13" s="36">
        <v>1791756046</v>
      </c>
      <c r="AY13" s="57">
        <v>0.22417397382274085</v>
      </c>
      <c r="AZ13" s="39">
        <v>0.67697917175048283</v>
      </c>
      <c r="BA13" s="12"/>
      <c r="BB13" s="38">
        <v>1244861654</v>
      </c>
      <c r="BC13" s="57">
        <v>0.34748279781487768</v>
      </c>
      <c r="BD13" s="36">
        <v>1873975858</v>
      </c>
      <c r="BE13" s="57">
        <v>0.21070173966868744</v>
      </c>
      <c r="BF13" s="39">
        <v>0.66428905617203526</v>
      </c>
      <c r="BG13" s="12"/>
      <c r="BH13" s="38">
        <v>1271470932</v>
      </c>
      <c r="BI13" s="57">
        <v>0.34096959488040246</v>
      </c>
      <c r="BJ13" s="36">
        <v>1958190001</v>
      </c>
      <c r="BK13" s="57">
        <v>0.20824708498637784</v>
      </c>
      <c r="BL13" s="39">
        <v>0.64930927609204969</v>
      </c>
      <c r="BM13" s="12"/>
      <c r="BN13" s="38">
        <v>1288644829</v>
      </c>
      <c r="BO13" s="57">
        <v>0.33959988953399656</v>
      </c>
      <c r="BP13" s="36">
        <v>2010383822</v>
      </c>
      <c r="BQ13" s="57">
        <v>0.20311770273365629</v>
      </c>
      <c r="BR13" s="39">
        <v>0.64099442847585753</v>
      </c>
      <c r="BS13" s="12"/>
      <c r="BT13" s="38">
        <v>1321144789</v>
      </c>
      <c r="BU13" s="57">
        <v>0.33604032118633448</v>
      </c>
      <c r="BV13" s="36">
        <v>2090525772</v>
      </c>
      <c r="BW13" s="57">
        <v>0.19628961653833529</v>
      </c>
      <c r="BX13" s="39">
        <v>0.63196771199623369</v>
      </c>
      <c r="BY13" s="12"/>
      <c r="BZ13" s="38">
        <v>1347295398</v>
      </c>
      <c r="CA13" s="57">
        <v>0.32805721612636402</v>
      </c>
      <c r="CB13" s="36">
        <v>2166364702</v>
      </c>
      <c r="CC13" s="57">
        <v>0.19333903562958582</v>
      </c>
      <c r="CD13" s="39">
        <v>0.62191532051651754</v>
      </c>
      <c r="CE13" s="12"/>
      <c r="CF13" s="38">
        <v>1424107697</v>
      </c>
      <c r="CG13" s="57">
        <v>0.32532723954686066</v>
      </c>
      <c r="CH13" s="36">
        <v>2309888143</v>
      </c>
      <c r="CI13" s="57">
        <v>0.19353590205899432</v>
      </c>
      <c r="CJ13" s="39">
        <v>0.61652669256547632</v>
      </c>
      <c r="CK13" s="12"/>
      <c r="CL13" s="38">
        <v>1512215078</v>
      </c>
      <c r="CM13" s="57">
        <v>0.32354407269937063</v>
      </c>
      <c r="CN13" s="36">
        <v>2431292204</v>
      </c>
      <c r="CO13" s="57">
        <v>0.19619424849691414</v>
      </c>
      <c r="CP13" s="39">
        <v>0.62197998065065152</v>
      </c>
      <c r="CQ13" s="12"/>
      <c r="CR13" s="38">
        <v>1620222259</v>
      </c>
      <c r="CS13" s="57">
        <v>0.35106435266951352</v>
      </c>
      <c r="CT13" s="36">
        <v>2559675580</v>
      </c>
      <c r="CU13" s="57">
        <v>0.20085346470019647</v>
      </c>
      <c r="CV13" s="39">
        <v>0.63297953524250916</v>
      </c>
      <c r="CW13" s="12"/>
      <c r="CX13" s="38">
        <v>1783233279</v>
      </c>
      <c r="CY13" s="57">
        <v>0.36062331603763448</v>
      </c>
      <c r="CZ13" s="36">
        <v>2744723061</v>
      </c>
      <c r="DA13" s="57">
        <v>0.21106547860794844</v>
      </c>
      <c r="DB13" s="39">
        <v>0.64969515662185051</v>
      </c>
      <c r="DC13" s="12"/>
      <c r="DD13" s="38">
        <v>1913135969</v>
      </c>
      <c r="DE13" s="35">
        <v>0.36070229997030662</v>
      </c>
      <c r="DF13" s="36">
        <v>2984531386</v>
      </c>
      <c r="DG13" s="35">
        <v>0.21508233770556207</v>
      </c>
      <c r="DH13" s="39">
        <v>0.6410172055734582</v>
      </c>
      <c r="DI13" s="12"/>
      <c r="DJ13" s="38">
        <v>2016094789</v>
      </c>
      <c r="DK13" s="35">
        <v>0.3631357489835178</v>
      </c>
      <c r="DL13" s="36">
        <v>3119454023</v>
      </c>
      <c r="DM13" s="35">
        <v>0.21176870186089489</v>
      </c>
      <c r="DN13" s="39">
        <v>0.64629732451100785</v>
      </c>
      <c r="DO13" s="12"/>
      <c r="DP13" s="38">
        <v>1996120864</v>
      </c>
      <c r="DQ13" s="57">
        <v>0.36663499778009245</v>
      </c>
      <c r="DR13" s="36">
        <v>3201302420</v>
      </c>
      <c r="DS13" s="57">
        <v>0.21245708486933723</v>
      </c>
      <c r="DT13" s="39">
        <v>0.62353398776989022</v>
      </c>
      <c r="DU13" s="12"/>
      <c r="DV13" s="38">
        <v>1816662915</v>
      </c>
      <c r="DW13" s="35">
        <v>0.36670081602318438</v>
      </c>
      <c r="DX13" s="36">
        <v>3213901881</v>
      </c>
      <c r="DY13" s="35">
        <v>0.2083584944080123</v>
      </c>
      <c r="DZ13" s="39">
        <v>0.56525151739689961</v>
      </c>
      <c r="EA13" s="12"/>
      <c r="EB13" s="38">
        <v>1893041763</v>
      </c>
      <c r="EC13" s="57">
        <v>0.36248441426083466</v>
      </c>
      <c r="ED13" s="36">
        <v>3495569001</v>
      </c>
      <c r="EE13" s="57">
        <v>0.20783797480330596</v>
      </c>
      <c r="EF13" s="39">
        <v>0.54155468321708</v>
      </c>
      <c r="EG13" s="12"/>
      <c r="EH13" s="38">
        <v>2069430013</v>
      </c>
      <c r="EI13" s="35">
        <v>0.36841074629211312</v>
      </c>
      <c r="EJ13" s="36">
        <v>3737115907</v>
      </c>
      <c r="EK13" s="35">
        <v>0.20722860752839739</v>
      </c>
      <c r="EL13" s="39">
        <v>0.55375055644480975</v>
      </c>
      <c r="EM13" s="12"/>
      <c r="EN13" s="38">
        <v>2203825430</v>
      </c>
      <c r="EO13" s="35">
        <v>0.36080939731183936</v>
      </c>
      <c r="EP13" s="36">
        <v>3963806663</v>
      </c>
      <c r="EQ13" s="35">
        <v>0.20599272544112773</v>
      </c>
      <c r="ER13" s="39">
        <v>0.55598711475297802</v>
      </c>
      <c r="ES13" s="12"/>
      <c r="ET13" s="38">
        <v>2392856333</v>
      </c>
      <c r="EU13" s="35">
        <v>0.35596350700376483</v>
      </c>
      <c r="EV13" s="36">
        <v>4213241164</v>
      </c>
      <c r="EW13" s="35">
        <v>0.20789937522144133</v>
      </c>
      <c r="EX13" s="39">
        <v>0.56793718656452397</v>
      </c>
      <c r="EY13" s="12"/>
      <c r="EZ13" s="38">
        <v>2516693168</v>
      </c>
      <c r="FA13" s="57">
        <v>0.37363419780137674</v>
      </c>
      <c r="FB13" s="36">
        <v>4296666107</v>
      </c>
      <c r="FC13" s="57">
        <v>0.20599394310330488</v>
      </c>
      <c r="FD13" s="39">
        <v>0.58573161267985863</v>
      </c>
      <c r="FE13" s="12"/>
      <c r="FF13" s="38">
        <v>2174816983</v>
      </c>
      <c r="FG13" s="57">
        <v>0.38061045500467072</v>
      </c>
      <c r="FH13" s="36">
        <v>3845216122</v>
      </c>
      <c r="FI13" s="57">
        <v>0.18580494349421522</v>
      </c>
      <c r="FJ13" s="39">
        <v>0.56559031118095371</v>
      </c>
      <c r="FK13" s="12"/>
      <c r="FL13" s="38">
        <v>1879298422</v>
      </c>
      <c r="FM13" s="57">
        <v>0.36808514428373151</v>
      </c>
      <c r="FN13" s="36">
        <v>3567576153</v>
      </c>
      <c r="FO13" s="57">
        <v>0.16896780500951925</v>
      </c>
      <c r="FP13" s="39">
        <v>0.52677177484205484</v>
      </c>
      <c r="FQ13" s="12"/>
      <c r="FR13" s="38">
        <v>1995287399</v>
      </c>
      <c r="FS13" s="57">
        <v>0.36587059210572614</v>
      </c>
      <c r="FT13" s="36">
        <v>3776423690</v>
      </c>
      <c r="FU13" s="57">
        <v>0.17242903165001386</v>
      </c>
      <c r="FV13" s="39">
        <v>0.52835369195557613</v>
      </c>
      <c r="FW13" s="12"/>
      <c r="FX13" s="38">
        <v>2168848380</v>
      </c>
      <c r="FY13" s="57">
        <v>0.35631198268302988</v>
      </c>
      <c r="FZ13" s="36">
        <v>4176916304</v>
      </c>
      <c r="GA13" s="57">
        <v>0.18180002496277958</v>
      </c>
      <c r="GB13" s="39">
        <v>0.5192463104714391</v>
      </c>
      <c r="GC13" s="12"/>
      <c r="GD13" s="38">
        <v>2351188723</v>
      </c>
      <c r="GE13" s="57">
        <v>0.36875060779957053</v>
      </c>
      <c r="GF13" s="36">
        <v>4364904558</v>
      </c>
      <c r="GG13" s="57">
        <v>0.19359556073722947</v>
      </c>
      <c r="GH13" s="39">
        <v>0.53865753345986445</v>
      </c>
      <c r="GI13" s="12"/>
      <c r="GJ13" s="38">
        <v>2545531141</v>
      </c>
      <c r="GK13" s="57">
        <v>0.38224126556327664</v>
      </c>
      <c r="GL13" s="36">
        <v>4349770166</v>
      </c>
      <c r="GM13" s="57">
        <v>0.18421782130791564</v>
      </c>
      <c r="GN13" s="39">
        <v>0.58521049247547763</v>
      </c>
      <c r="GO13" s="12"/>
      <c r="GP13" s="38">
        <v>2680865981</v>
      </c>
      <c r="GQ13" s="57">
        <v>0.38052290277902523</v>
      </c>
      <c r="GR13" s="36">
        <v>4803013028</v>
      </c>
      <c r="GS13" s="57">
        <v>0.19612100639870778</v>
      </c>
      <c r="GT13" s="39">
        <v>0.55816337898136548</v>
      </c>
      <c r="GU13" s="12"/>
      <c r="GV13" s="38">
        <v>2965125177</v>
      </c>
      <c r="GW13" s="57">
        <v>0.39120177774236264</v>
      </c>
      <c r="GX13" s="36">
        <v>5250809632</v>
      </c>
      <c r="GY13" s="57">
        <v>0.20380851350397769</v>
      </c>
      <c r="GZ13" s="39">
        <v>0.56469866264616464</v>
      </c>
      <c r="HA13" s="12"/>
      <c r="HB13" s="38">
        <v>3036235302</v>
      </c>
      <c r="HC13" s="57">
        <v>0.38205629338837321</v>
      </c>
      <c r="HD13" s="36">
        <v>5363741532</v>
      </c>
      <c r="HE13" s="57">
        <v>0.19982536062593878</v>
      </c>
      <c r="HF13" s="39">
        <v>0.56606666892613422</v>
      </c>
      <c r="HG13" s="12"/>
      <c r="HH13" s="38">
        <v>3175904317</v>
      </c>
      <c r="HI13" s="57">
        <v>0.38641835323769369</v>
      </c>
      <c r="HJ13" s="36">
        <v>5616675690</v>
      </c>
      <c r="HK13" s="57">
        <v>0.20251426056334268</v>
      </c>
      <c r="HL13" s="39">
        <v>0.56544199670535011</v>
      </c>
      <c r="HM13" s="12"/>
      <c r="HN13" s="38">
        <v>3402959856</v>
      </c>
      <c r="HO13" s="57">
        <v>0.38948781744482996</v>
      </c>
      <c r="HP13" s="36">
        <v>5913139222</v>
      </c>
      <c r="HQ13" s="57">
        <v>0.20444498985704382</v>
      </c>
      <c r="HR13" s="39">
        <v>0.57549124555349429</v>
      </c>
      <c r="HS13" s="12"/>
      <c r="HT13" s="38">
        <v>3402959856</v>
      </c>
      <c r="HU13" s="57">
        <v>0.38888205160353351</v>
      </c>
      <c r="HV13" s="36">
        <v>5895639222</v>
      </c>
      <c r="HW13" s="57">
        <v>0.20421883903302895</v>
      </c>
      <c r="HX13" s="39">
        <v>0.57719947368923319</v>
      </c>
      <c r="HY13" s="12"/>
      <c r="HZ13" s="38">
        <v>3557429748</v>
      </c>
      <c r="IA13" s="57">
        <v>0.38373159915876115</v>
      </c>
      <c r="IB13" s="36">
        <v>6590631738</v>
      </c>
      <c r="IC13" s="57">
        <v>0.21669125620990573</v>
      </c>
      <c r="ID13" s="39">
        <v>0.53977067592605943</v>
      </c>
      <c r="IE13" s="12"/>
      <c r="IF13" s="38">
        <v>3788304200</v>
      </c>
      <c r="IG13" s="57">
        <v>0.36632618078543466</v>
      </c>
      <c r="IH13" s="36">
        <v>8495499242</v>
      </c>
      <c r="II13" s="57">
        <v>0.24484929021194793</v>
      </c>
      <c r="IJ13" s="39">
        <v>0.44591896156866256</v>
      </c>
      <c r="IL13" s="38">
        <v>4011742845</v>
      </c>
      <c r="IM13" s="57">
        <v>0.34475605844464108</v>
      </c>
      <c r="IN13" s="36">
        <v>8585427762</v>
      </c>
      <c r="IO13" s="57">
        <v>0.22566663543888682</v>
      </c>
      <c r="IP13" s="39">
        <v>0.46727349599939477</v>
      </c>
    </row>
    <row r="14" spans="1:250" x14ac:dyDescent="0.25">
      <c r="A14" s="22" t="s">
        <v>127</v>
      </c>
      <c r="B14" s="38">
        <v>336404586</v>
      </c>
      <c r="C14" s="57">
        <v>0.16427980576273749</v>
      </c>
      <c r="D14" s="36">
        <v>1049547414</v>
      </c>
      <c r="E14" s="57">
        <v>0.26898966314016126</v>
      </c>
      <c r="F14" s="39">
        <v>0.32052347660779429</v>
      </c>
      <c r="G14" s="12"/>
      <c r="H14" s="38">
        <v>334789813</v>
      </c>
      <c r="I14" s="57">
        <v>0.15777827667433816</v>
      </c>
      <c r="J14" s="36">
        <v>1094999557</v>
      </c>
      <c r="K14" s="57">
        <v>0.26620558840108943</v>
      </c>
      <c r="L14" s="39">
        <v>0.30574424515497772</v>
      </c>
      <c r="M14" s="12"/>
      <c r="N14" s="38">
        <v>376315924</v>
      </c>
      <c r="O14" s="57">
        <v>0.16015051308431649</v>
      </c>
      <c r="P14" s="36">
        <v>1298799144</v>
      </c>
      <c r="Q14" s="57">
        <v>0.26806418743986304</v>
      </c>
      <c r="R14" s="39">
        <v>0.28974143210553271</v>
      </c>
      <c r="S14" s="12"/>
      <c r="T14" s="38">
        <v>432637259</v>
      </c>
      <c r="U14" s="57">
        <v>0.16638779874664436</v>
      </c>
      <c r="V14" s="36">
        <v>1460354441</v>
      </c>
      <c r="W14" s="57">
        <v>0.27671398980057527</v>
      </c>
      <c r="X14" s="39">
        <v>0.29625496855663686</v>
      </c>
      <c r="Y14" s="12"/>
      <c r="Z14" s="38">
        <v>468577224</v>
      </c>
      <c r="AA14" s="57">
        <v>0.16970538978851557</v>
      </c>
      <c r="AB14" s="36">
        <v>1555074508</v>
      </c>
      <c r="AC14" s="39">
        <v>0.30132139752110193</v>
      </c>
      <c r="AD14" s="12"/>
      <c r="AE14" s="38">
        <v>486575909</v>
      </c>
      <c r="AF14" s="57">
        <v>0.17051697553535083</v>
      </c>
      <c r="AG14" s="36">
        <v>1616629416</v>
      </c>
      <c r="AH14" s="72">
        <v>0.30098172418755492</v>
      </c>
      <c r="AI14" s="12"/>
      <c r="AJ14" s="38">
        <v>538446054</v>
      </c>
      <c r="AK14" s="57">
        <v>0.17404030978626428</v>
      </c>
      <c r="AL14" s="36">
        <v>1746155654</v>
      </c>
      <c r="AM14" s="57">
        <v>0.26569786488142172</v>
      </c>
      <c r="AN14" s="39">
        <v>0.30836085704419108</v>
      </c>
      <c r="AO14" s="12"/>
      <c r="AP14" s="36">
        <v>609323231</v>
      </c>
      <c r="AQ14" s="35">
        <v>0.18132725159821983</v>
      </c>
      <c r="AR14" s="36">
        <v>2093134095</v>
      </c>
      <c r="AS14" s="35">
        <v>0.2858154776330194</v>
      </c>
      <c r="AT14" s="37">
        <v>0.29110568331743697</v>
      </c>
      <c r="AU14" s="12"/>
      <c r="AV14" s="38">
        <v>665023348</v>
      </c>
      <c r="AW14" s="57">
        <v>0.18542605509837196</v>
      </c>
      <c r="AX14" s="36">
        <v>2379056752</v>
      </c>
      <c r="AY14" s="57">
        <v>0.29765358249315088</v>
      </c>
      <c r="AZ14" s="39">
        <v>0.27953235980643809</v>
      </c>
      <c r="BA14" s="12"/>
      <c r="BB14" s="38">
        <v>698214348</v>
      </c>
      <c r="BC14" s="57">
        <v>0.19489513098740741</v>
      </c>
      <c r="BD14" s="36">
        <v>3032188171</v>
      </c>
      <c r="BE14" s="57">
        <v>0.34092612234309555</v>
      </c>
      <c r="BF14" s="39">
        <v>0.23026748625885329</v>
      </c>
      <c r="BG14" s="12"/>
      <c r="BH14" s="38">
        <v>716619653</v>
      </c>
      <c r="BI14" s="57">
        <v>0.19217546120570264</v>
      </c>
      <c r="BJ14" s="36">
        <v>3189693362</v>
      </c>
      <c r="BK14" s="57">
        <v>0.33921342887957034</v>
      </c>
      <c r="BL14" s="39">
        <v>0.22466725533474649</v>
      </c>
      <c r="BM14" s="12"/>
      <c r="BN14" s="38">
        <v>756076394</v>
      </c>
      <c r="BO14" s="57">
        <v>0.1992507587066587</v>
      </c>
      <c r="BP14" s="36">
        <v>3462097479</v>
      </c>
      <c r="BQ14" s="57">
        <v>0.34979056182161361</v>
      </c>
      <c r="BR14" s="39">
        <v>0.21838680123425838</v>
      </c>
      <c r="BS14" s="12"/>
      <c r="BT14" s="38">
        <v>785789981</v>
      </c>
      <c r="BU14" s="57">
        <v>0.19986993083484331</v>
      </c>
      <c r="BV14" s="36">
        <v>3941596814</v>
      </c>
      <c r="BW14" s="57">
        <v>0.37009566566050639</v>
      </c>
      <c r="BX14" s="39">
        <v>0.19935828499987213</v>
      </c>
      <c r="BY14" s="12"/>
      <c r="BZ14" s="38">
        <v>804077271</v>
      </c>
      <c r="CA14" s="57">
        <v>0.19578731692123241</v>
      </c>
      <c r="CB14" s="36">
        <v>3976602947</v>
      </c>
      <c r="CC14" s="57">
        <v>0.35489526677800765</v>
      </c>
      <c r="CD14" s="39">
        <v>0.20220205077467091</v>
      </c>
      <c r="CE14" s="12"/>
      <c r="CF14" s="38">
        <v>848762922</v>
      </c>
      <c r="CG14" s="57">
        <v>0.1938938319241367</v>
      </c>
      <c r="CH14" s="36">
        <v>4340275530</v>
      </c>
      <c r="CI14" s="57">
        <v>0.36365360046922829</v>
      </c>
      <c r="CJ14" s="39">
        <v>0.19555507850442849</v>
      </c>
      <c r="CK14" s="12"/>
      <c r="CL14" s="38">
        <v>896580366</v>
      </c>
      <c r="CM14" s="57">
        <v>0.19182672315474183</v>
      </c>
      <c r="CN14" s="36">
        <v>4483321042</v>
      </c>
      <c r="CO14" s="57">
        <v>0.36178366432404024</v>
      </c>
      <c r="CP14" s="39">
        <v>0.19998129904166698</v>
      </c>
      <c r="CQ14" s="12"/>
      <c r="CR14" s="38">
        <v>937207447</v>
      </c>
      <c r="CS14" s="57">
        <v>0.20307098231150916</v>
      </c>
      <c r="CT14" s="36">
        <v>4702071108</v>
      </c>
      <c r="CU14" s="57">
        <v>0.36896366113259232</v>
      </c>
      <c r="CV14" s="39">
        <v>0.1993180080593541</v>
      </c>
      <c r="CW14" s="12"/>
      <c r="CX14" s="38">
        <v>970300252</v>
      </c>
      <c r="CY14" s="57">
        <v>0.19622384718202218</v>
      </c>
      <c r="CZ14" s="36">
        <v>4614350086</v>
      </c>
      <c r="DA14" s="57">
        <v>0.35483725961459323</v>
      </c>
      <c r="DB14" s="39">
        <v>0.21027885485843478</v>
      </c>
      <c r="DC14" s="12"/>
      <c r="DD14" s="38">
        <v>1022374529</v>
      </c>
      <c r="DE14" s="35">
        <v>0.19275830365267621</v>
      </c>
      <c r="DF14" s="36">
        <v>5195751127</v>
      </c>
      <c r="DG14" s="35">
        <v>0.3744354318984765</v>
      </c>
      <c r="DH14" s="39">
        <v>0.19677126636939477</v>
      </c>
      <c r="DI14" s="12"/>
      <c r="DJ14" s="38">
        <v>1099735681</v>
      </c>
      <c r="DK14" s="35">
        <v>0.19808262110628075</v>
      </c>
      <c r="DL14" s="36">
        <v>5602159604</v>
      </c>
      <c r="DM14" s="35">
        <v>0.38031080381678223</v>
      </c>
      <c r="DN14" s="39">
        <v>0.1963056675884024</v>
      </c>
      <c r="DO14" s="12"/>
      <c r="DP14" s="38">
        <v>1145344415</v>
      </c>
      <c r="DQ14" s="57">
        <v>0.21036969986350801</v>
      </c>
      <c r="DR14" s="36">
        <v>5726507021</v>
      </c>
      <c r="DS14" s="57">
        <v>0.38004437836443222</v>
      </c>
      <c r="DT14" s="39">
        <v>0.20000751082638024</v>
      </c>
      <c r="DU14" s="12"/>
      <c r="DV14" s="38">
        <v>1085045301</v>
      </c>
      <c r="DW14" s="35">
        <v>0.21902081779371915</v>
      </c>
      <c r="DX14" s="36">
        <v>6125149366</v>
      </c>
      <c r="DY14" s="35">
        <v>0.39709578797933165</v>
      </c>
      <c r="DZ14" s="39">
        <v>0.17714593329314737</v>
      </c>
      <c r="EA14" s="12"/>
      <c r="EB14" s="38">
        <v>1206314882</v>
      </c>
      <c r="EC14" s="57">
        <v>0.2309882179899366</v>
      </c>
      <c r="ED14" s="36">
        <v>6784625046</v>
      </c>
      <c r="EE14" s="57">
        <v>0.40339719483638553</v>
      </c>
      <c r="EF14" s="39">
        <v>0.1778012600285413</v>
      </c>
      <c r="EG14" s="12"/>
      <c r="EH14" s="38">
        <v>1326742067</v>
      </c>
      <c r="EI14" s="35">
        <v>0.23619355666540762</v>
      </c>
      <c r="EJ14" s="36">
        <v>7294812172</v>
      </c>
      <c r="EK14" s="35">
        <v>0.40450813038825134</v>
      </c>
      <c r="EL14" s="39">
        <v>0.18187473998199608</v>
      </c>
      <c r="EM14" s="12"/>
      <c r="EN14" s="38">
        <v>1532662680</v>
      </c>
      <c r="EO14" s="35">
        <v>0.25092690660763839</v>
      </c>
      <c r="EP14" s="36">
        <v>7772916874</v>
      </c>
      <c r="EQ14" s="35">
        <v>0.40394612241020666</v>
      </c>
      <c r="ER14" s="39">
        <v>0.1971798624434897</v>
      </c>
      <c r="ES14" s="12"/>
      <c r="ET14" s="38">
        <v>1662466044</v>
      </c>
      <c r="EU14" s="35">
        <v>0.24730997642260674</v>
      </c>
      <c r="EV14" s="36">
        <v>8332985952</v>
      </c>
      <c r="EW14" s="35">
        <v>0.41118523856467465</v>
      </c>
      <c r="EX14" s="39">
        <v>0.19950424176594123</v>
      </c>
      <c r="EY14" s="12"/>
      <c r="EZ14" s="38">
        <v>1657423167</v>
      </c>
      <c r="FA14" s="57">
        <v>0.24606494875638421</v>
      </c>
      <c r="FB14" s="36">
        <v>8639243576</v>
      </c>
      <c r="FC14" s="57">
        <v>0.4141890026666985</v>
      </c>
      <c r="FD14" s="39">
        <v>0.1918481812000713</v>
      </c>
      <c r="FE14" s="12"/>
      <c r="FF14" s="38">
        <v>1401794510</v>
      </c>
      <c r="FG14" s="57">
        <v>0.24532530803496555</v>
      </c>
      <c r="FH14" s="36">
        <v>9073429320</v>
      </c>
      <c r="FI14" s="57">
        <v>0.43843778050750504</v>
      </c>
      <c r="FJ14" s="39">
        <v>0.15449445414316623</v>
      </c>
      <c r="FK14" s="12"/>
      <c r="FL14" s="38">
        <v>1206725193</v>
      </c>
      <c r="FM14" s="57">
        <v>0.23635289189649453</v>
      </c>
      <c r="FN14" s="36">
        <v>9195283935</v>
      </c>
      <c r="FO14" s="57">
        <v>0.43550771624866974</v>
      </c>
      <c r="FP14" s="39">
        <v>0.13123305397964311</v>
      </c>
      <c r="FQ14" s="12"/>
      <c r="FR14" s="38">
        <v>1438808493</v>
      </c>
      <c r="FS14" s="57">
        <v>0.26383052162033804</v>
      </c>
      <c r="FT14" s="36">
        <v>9758569685</v>
      </c>
      <c r="FU14" s="57">
        <v>0.44556989871910557</v>
      </c>
      <c r="FV14" s="39">
        <v>0.14744051018169269</v>
      </c>
      <c r="FW14" s="12"/>
      <c r="FX14" s="38">
        <v>1646983790</v>
      </c>
      <c r="FY14" s="57">
        <v>0.27057680245112886</v>
      </c>
      <c r="FZ14" s="36">
        <v>9832221340</v>
      </c>
      <c r="GA14" s="57">
        <v>0.42794682846285115</v>
      </c>
      <c r="GB14" s="39">
        <v>0.16750881952785657</v>
      </c>
      <c r="GC14" s="12"/>
      <c r="GD14" s="38">
        <v>1692799615</v>
      </c>
      <c r="GE14" s="57">
        <v>0.26549161316053532</v>
      </c>
      <c r="GF14" s="36">
        <v>8951860305</v>
      </c>
      <c r="GG14" s="57">
        <v>0.39703970438746555</v>
      </c>
      <c r="GH14" s="39">
        <v>0.18910031628336496</v>
      </c>
      <c r="GI14" s="12"/>
      <c r="GJ14" s="38">
        <v>1760531548</v>
      </c>
      <c r="GK14" s="57">
        <v>0.26436439772142412</v>
      </c>
      <c r="GL14" s="36">
        <v>9433153614</v>
      </c>
      <c r="GM14" s="57">
        <v>0.39950501762533142</v>
      </c>
      <c r="GN14" s="39">
        <v>0.18663234163675096</v>
      </c>
      <c r="GO14" s="12"/>
      <c r="GP14" s="38">
        <v>1818034584</v>
      </c>
      <c r="GQ14" s="57">
        <v>0.25805236149786392</v>
      </c>
      <c r="GR14" s="36">
        <v>9663888120</v>
      </c>
      <c r="GS14" s="57">
        <v>0.39460468934187454</v>
      </c>
      <c r="GT14" s="39">
        <v>0.18812661750889559</v>
      </c>
      <c r="GU14" s="12"/>
      <c r="GV14" s="38">
        <v>2025719005</v>
      </c>
      <c r="GW14" s="57">
        <v>0.2672618620318335</v>
      </c>
      <c r="GX14" s="36">
        <v>10137835232</v>
      </c>
      <c r="GY14" s="57">
        <v>0.39349686497683578</v>
      </c>
      <c r="GZ14" s="39">
        <v>0.19981770847940331</v>
      </c>
      <c r="HA14" s="12"/>
      <c r="HB14" s="38">
        <v>2127425924</v>
      </c>
      <c r="HC14" s="57">
        <v>0.26769877237326678</v>
      </c>
      <c r="HD14" s="36">
        <v>10470471708</v>
      </c>
      <c r="HE14" s="57">
        <v>0.39007580296186228</v>
      </c>
      <c r="HF14" s="39">
        <v>0.20318338880325065</v>
      </c>
      <c r="HG14" s="12"/>
      <c r="HH14" s="38">
        <v>2219782481</v>
      </c>
      <c r="HI14" s="57">
        <v>0.27008518054604291</v>
      </c>
      <c r="HJ14" s="36">
        <v>10678283706</v>
      </c>
      <c r="HK14" s="57">
        <v>0.38501506018165355</v>
      </c>
      <c r="HL14" s="39">
        <v>0.20787820797013762</v>
      </c>
      <c r="HM14" s="12"/>
      <c r="HN14" s="38">
        <v>2345746885</v>
      </c>
      <c r="HO14" s="57">
        <v>0.26848387085899805</v>
      </c>
      <c r="HP14" s="36">
        <v>10901583988</v>
      </c>
      <c r="HQ14" s="57">
        <v>0.37691895018472665</v>
      </c>
      <c r="HR14" s="39">
        <v>0.21517486702685576</v>
      </c>
      <c r="HS14" s="12"/>
      <c r="HT14" s="38">
        <v>2345846885</v>
      </c>
      <c r="HU14" s="57">
        <v>0.26807772879779701</v>
      </c>
      <c r="HV14" s="36">
        <v>10855002906</v>
      </c>
      <c r="HW14" s="57">
        <v>0.37600606273384951</v>
      </c>
      <c r="HX14" s="39">
        <v>0.21610743961232431</v>
      </c>
      <c r="HY14" s="12"/>
      <c r="HZ14" s="38">
        <v>2422136662</v>
      </c>
      <c r="IA14" s="57">
        <v>0.2612701980166619</v>
      </c>
      <c r="IB14" s="36">
        <v>11311067080</v>
      </c>
      <c r="IC14" s="57">
        <v>0.37189292803416385</v>
      </c>
      <c r="ID14" s="39">
        <v>0.2141386524250018</v>
      </c>
      <c r="IE14" s="12"/>
      <c r="IF14" s="38">
        <v>2728948191</v>
      </c>
      <c r="IG14" s="57">
        <v>0.26388724758966053</v>
      </c>
      <c r="IH14" s="36">
        <v>12062384753</v>
      </c>
      <c r="II14" s="57">
        <v>0.34765071020595745</v>
      </c>
      <c r="IJ14" s="39">
        <v>0.22623620841818126</v>
      </c>
      <c r="IL14" s="38">
        <v>3059113238</v>
      </c>
      <c r="IM14" s="57">
        <v>0.26289018589094115</v>
      </c>
      <c r="IN14" s="36">
        <v>14919218097</v>
      </c>
      <c r="IO14" s="57">
        <v>0.39214933078007091</v>
      </c>
      <c r="IP14" s="39">
        <v>0.20504514500093912</v>
      </c>
    </row>
    <row r="15" spans="1:250" x14ac:dyDescent="0.25">
      <c r="A15" s="22" t="s">
        <v>128</v>
      </c>
      <c r="B15" s="38" t="s">
        <v>129</v>
      </c>
      <c r="C15" s="57"/>
      <c r="D15" s="36"/>
      <c r="E15" s="57"/>
      <c r="F15" s="39"/>
      <c r="G15" s="12"/>
      <c r="H15" s="38" t="s">
        <v>129</v>
      </c>
      <c r="I15" s="57"/>
      <c r="J15" s="36"/>
      <c r="K15" s="57"/>
      <c r="L15" s="39"/>
      <c r="M15" s="12"/>
      <c r="N15" s="38" t="s">
        <v>129</v>
      </c>
      <c r="O15" s="57"/>
      <c r="P15" s="36"/>
      <c r="Q15" s="57"/>
      <c r="R15" s="39"/>
      <c r="S15" s="12"/>
      <c r="T15" s="38" t="s">
        <v>129</v>
      </c>
      <c r="U15" s="57"/>
      <c r="V15" s="36"/>
      <c r="W15" s="57"/>
      <c r="X15" s="39"/>
      <c r="Y15" s="12"/>
      <c r="Z15" s="38" t="s">
        <v>129</v>
      </c>
      <c r="AA15" s="57"/>
      <c r="AB15" s="36"/>
      <c r="AC15" s="39"/>
      <c r="AD15" s="12"/>
      <c r="AE15" s="38" t="s">
        <v>129</v>
      </c>
      <c r="AF15" s="57"/>
      <c r="AG15" s="36"/>
      <c r="AH15" s="72"/>
      <c r="AI15" s="12"/>
      <c r="AJ15" s="38" t="s">
        <v>129</v>
      </c>
      <c r="AK15" s="57"/>
      <c r="AL15" s="36"/>
      <c r="AM15" s="57"/>
      <c r="AN15" s="39"/>
      <c r="AO15" s="12"/>
      <c r="AP15" s="36" t="s">
        <v>129</v>
      </c>
      <c r="AQ15" s="35"/>
      <c r="AR15" s="36"/>
      <c r="AS15" s="35"/>
      <c r="AT15" s="37"/>
      <c r="AU15" s="12"/>
      <c r="AV15" s="38" t="s">
        <v>129</v>
      </c>
      <c r="AW15" s="57"/>
      <c r="AX15" s="36"/>
      <c r="AY15" s="57"/>
      <c r="AZ15" s="39"/>
      <c r="BA15" s="12"/>
      <c r="BB15" s="38" t="s">
        <v>129</v>
      </c>
      <c r="BC15" s="57"/>
      <c r="BD15" s="36"/>
      <c r="BE15" s="57"/>
      <c r="BF15" s="39"/>
      <c r="BG15" s="12"/>
      <c r="BH15" s="38" t="s">
        <v>129</v>
      </c>
      <c r="BI15" s="57"/>
      <c r="BJ15" s="36"/>
      <c r="BK15" s="57"/>
      <c r="BL15" s="39"/>
      <c r="BM15" s="12"/>
      <c r="BN15" s="38">
        <v>69531361</v>
      </c>
      <c r="BO15" s="57">
        <v>1.8323778579915007E-2</v>
      </c>
      <c r="BP15" s="36">
        <v>95358412</v>
      </c>
      <c r="BQ15" s="57">
        <v>9.6344694827978587E-3</v>
      </c>
      <c r="BR15" s="39">
        <v>0.72915812608121033</v>
      </c>
      <c r="BS15" s="12"/>
      <c r="BT15" s="38">
        <v>77256907</v>
      </c>
      <c r="BU15" s="57">
        <v>1.965071206297796E-2</v>
      </c>
      <c r="BV15" s="36">
        <v>109653147</v>
      </c>
      <c r="BW15" s="57">
        <v>1.029586645863733E-2</v>
      </c>
      <c r="BX15" s="39">
        <v>0.7045571341422604</v>
      </c>
      <c r="BY15" s="12"/>
      <c r="BZ15" s="38">
        <v>75086392</v>
      </c>
      <c r="CA15" s="57">
        <v>1.8283022984461265E-2</v>
      </c>
      <c r="CB15" s="36">
        <v>113921721</v>
      </c>
      <c r="CC15" s="57">
        <v>1.0167039582517504E-2</v>
      </c>
      <c r="CD15" s="39">
        <v>0.65910514115214258</v>
      </c>
      <c r="CE15" s="12"/>
      <c r="CF15" s="38">
        <v>106046637</v>
      </c>
      <c r="CG15" s="57">
        <v>2.4225597369577294E-2</v>
      </c>
      <c r="CH15" s="36">
        <v>159572451</v>
      </c>
      <c r="CI15" s="57">
        <v>1.3369910721278451E-2</v>
      </c>
      <c r="CJ15" s="39">
        <v>0.66456732559682252</v>
      </c>
      <c r="CK15" s="12"/>
      <c r="CL15" s="38">
        <v>107804473</v>
      </c>
      <c r="CM15" s="57">
        <v>2.3065170263848765E-2</v>
      </c>
      <c r="CN15" s="36">
        <v>167871433</v>
      </c>
      <c r="CO15" s="57">
        <v>1.3546462900407124E-2</v>
      </c>
      <c r="CP15" s="39">
        <v>0.64218474265362346</v>
      </c>
      <c r="CQ15" s="12"/>
      <c r="CR15" s="38">
        <v>111708396</v>
      </c>
      <c r="CS15" s="57">
        <v>2.4204602493051959E-2</v>
      </c>
      <c r="CT15" s="36">
        <v>175469152</v>
      </c>
      <c r="CU15" s="57">
        <v>1.3768771090594774E-2</v>
      </c>
      <c r="CV15" s="39">
        <v>0.63662697817106906</v>
      </c>
      <c r="CW15" s="12"/>
      <c r="CX15" s="38">
        <v>117993640</v>
      </c>
      <c r="CY15" s="57">
        <v>2.386185712730346E-2</v>
      </c>
      <c r="CZ15" s="36">
        <v>167176750</v>
      </c>
      <c r="DA15" s="57">
        <v>1.2855665204348769E-2</v>
      </c>
      <c r="DB15" s="39">
        <v>0.70580173379372435</v>
      </c>
      <c r="DC15" s="12"/>
      <c r="DD15" s="38">
        <v>122565384</v>
      </c>
      <c r="DE15" s="35">
        <v>2.3108454716186364E-2</v>
      </c>
      <c r="DF15" s="36">
        <v>175868179</v>
      </c>
      <c r="DG15" s="35">
        <v>1.267406308567473E-2</v>
      </c>
      <c r="DH15" s="39">
        <v>0.6969162056314917</v>
      </c>
      <c r="DI15" s="12"/>
      <c r="DJ15" s="38">
        <v>115720758</v>
      </c>
      <c r="DK15" s="35">
        <v>2.0843436706720446E-2</v>
      </c>
      <c r="DL15" s="36">
        <v>177575014</v>
      </c>
      <c r="DM15" s="35">
        <v>1.2054939717157754E-2</v>
      </c>
      <c r="DN15" s="39">
        <v>0.65167252640622064</v>
      </c>
      <c r="DO15" s="12"/>
      <c r="DP15" s="38">
        <v>109423386</v>
      </c>
      <c r="DQ15" s="57">
        <v>2.0098203273526929E-2</v>
      </c>
      <c r="DR15" s="36">
        <v>195386730</v>
      </c>
      <c r="DS15" s="57">
        <v>1.2967002060977506E-2</v>
      </c>
      <c r="DT15" s="39">
        <v>0.56003489080348501</v>
      </c>
      <c r="DU15" s="12"/>
      <c r="DV15" s="38">
        <v>90203632</v>
      </c>
      <c r="DW15" s="35">
        <v>1.8207970884160988E-2</v>
      </c>
      <c r="DX15" s="36">
        <v>197700897</v>
      </c>
      <c r="DY15" s="35">
        <v>1.2817025151127667E-2</v>
      </c>
      <c r="DZ15" s="39">
        <v>0.45626313976714028</v>
      </c>
      <c r="EA15" s="12"/>
      <c r="EB15" s="38">
        <v>57029327</v>
      </c>
      <c r="EC15" s="57">
        <v>1.0920119459236993E-2</v>
      </c>
      <c r="ED15" s="36">
        <v>128094405</v>
      </c>
      <c r="EE15" s="57">
        <v>7.6161797152962188E-3</v>
      </c>
      <c r="EF15" s="39">
        <v>0.44521325502077941</v>
      </c>
      <c r="EG15" s="12"/>
      <c r="EH15" s="38">
        <v>64448928</v>
      </c>
      <c r="EI15" s="35">
        <v>1.1473534989369396E-2</v>
      </c>
      <c r="EJ15" s="36">
        <v>134973874</v>
      </c>
      <c r="EK15" s="35">
        <v>7.4845010585146299E-3</v>
      </c>
      <c r="EL15" s="39">
        <v>0.47749187372365115</v>
      </c>
      <c r="EM15" s="12"/>
      <c r="EN15" s="38">
        <v>76936813</v>
      </c>
      <c r="EO15" s="35">
        <v>1.2596063531957559E-2</v>
      </c>
      <c r="EP15" s="36">
        <v>151334578</v>
      </c>
      <c r="EQ15" s="35">
        <v>7.8646172293653383E-3</v>
      </c>
      <c r="ER15" s="39">
        <v>0.5083888561145623</v>
      </c>
      <c r="ES15" s="12"/>
      <c r="ET15" s="38">
        <v>85719414</v>
      </c>
      <c r="EU15" s="35">
        <v>1.27516987981859E-2</v>
      </c>
      <c r="EV15" s="36">
        <v>156647599</v>
      </c>
      <c r="EW15" s="35">
        <v>7.7296638607603991E-3</v>
      </c>
      <c r="EX15" s="39">
        <v>0.54721179607738513</v>
      </c>
      <c r="EY15" s="12"/>
      <c r="EZ15" s="38">
        <v>85623915</v>
      </c>
      <c r="FA15" s="57">
        <v>1.2711928176394313E-2</v>
      </c>
      <c r="FB15" s="36">
        <v>158530039</v>
      </c>
      <c r="FC15" s="57">
        <v>7.6003643338094515E-3</v>
      </c>
      <c r="FD15" s="39">
        <v>0.54011161253798723</v>
      </c>
      <c r="FE15" s="12"/>
      <c r="FF15" s="38">
        <v>60516746</v>
      </c>
      <c r="FG15" s="57">
        <v>1.0590917033712573E-2</v>
      </c>
      <c r="FH15" s="36">
        <v>134283433</v>
      </c>
      <c r="FI15" s="57">
        <v>6.4887186803421594E-3</v>
      </c>
      <c r="FJ15" s="39">
        <v>0.45066427516788315</v>
      </c>
      <c r="FK15" s="12"/>
      <c r="FL15" s="38">
        <v>65880728</v>
      </c>
      <c r="FM15" s="57">
        <v>1.2903601145788261E-2</v>
      </c>
      <c r="FN15" s="36">
        <v>176691119</v>
      </c>
      <c r="FO15" s="57">
        <v>8.368457816100263E-3</v>
      </c>
      <c r="FP15" s="39">
        <v>0.37285817404325794</v>
      </c>
      <c r="FQ15" s="12"/>
      <c r="FR15" s="38">
        <v>65774585</v>
      </c>
      <c r="FS15" s="57">
        <v>1.2060912313443832E-2</v>
      </c>
      <c r="FT15" s="36">
        <v>151020050</v>
      </c>
      <c r="FU15" s="57">
        <v>6.8954765457571515E-3</v>
      </c>
      <c r="FV15" s="39">
        <v>0.43553544711447256</v>
      </c>
      <c r="FW15" s="12"/>
      <c r="FX15" s="38">
        <v>67855207</v>
      </c>
      <c r="FY15" s="57">
        <v>1.1147677986387139E-2</v>
      </c>
      <c r="FZ15" s="36">
        <v>154941120</v>
      </c>
      <c r="GA15" s="57">
        <v>6.7438027084205203E-3</v>
      </c>
      <c r="GB15" s="39">
        <v>0.437941890441995</v>
      </c>
      <c r="GC15" s="12"/>
      <c r="GD15" s="38">
        <v>71759838</v>
      </c>
      <c r="GE15" s="57">
        <v>1.1254512927543809E-2</v>
      </c>
      <c r="GF15" s="36">
        <v>161742387</v>
      </c>
      <c r="GG15" s="57">
        <v>7.1737211410162925E-3</v>
      </c>
      <c r="GH15" s="39">
        <v>0.4436674846402508</v>
      </c>
      <c r="GI15" s="12"/>
      <c r="GJ15" s="38">
        <v>75651869</v>
      </c>
      <c r="GK15" s="57">
        <v>1.1360012723092127E-2</v>
      </c>
      <c r="GL15" s="36">
        <v>153311301</v>
      </c>
      <c r="GM15" s="57">
        <v>6.4929117572374443E-3</v>
      </c>
      <c r="GN15" s="39">
        <v>0.49345265813118366</v>
      </c>
      <c r="GO15" s="12"/>
      <c r="GP15" s="38">
        <v>81489262</v>
      </c>
      <c r="GQ15" s="57">
        <v>1.1566609722875407E-2</v>
      </c>
      <c r="GR15" s="36">
        <v>161815852</v>
      </c>
      <c r="GS15" s="57">
        <v>6.6074123806237469E-3</v>
      </c>
      <c r="GT15" s="39">
        <v>0.50359257756774045</v>
      </c>
      <c r="GU15" s="12"/>
      <c r="GV15" s="38">
        <v>84148710</v>
      </c>
      <c r="GW15" s="57">
        <v>1.1102102940568882E-2</v>
      </c>
      <c r="GX15" s="36">
        <v>173707300</v>
      </c>
      <c r="GY15" s="57">
        <v>6.7423938552319436E-3</v>
      </c>
      <c r="GZ15" s="39">
        <v>0.48442817313952841</v>
      </c>
      <c r="HA15" s="12"/>
      <c r="HB15" s="38">
        <v>88887252</v>
      </c>
      <c r="HC15" s="57">
        <v>1.1184882148701881E-2</v>
      </c>
      <c r="HD15" s="36">
        <v>187820236</v>
      </c>
      <c r="HE15" s="57">
        <v>6.9972138231564826E-3</v>
      </c>
      <c r="HF15" s="39">
        <v>0.47325705628439313</v>
      </c>
      <c r="HG15" s="12"/>
      <c r="HH15" s="38">
        <v>92638428</v>
      </c>
      <c r="HI15" s="57">
        <v>1.1271494737002384E-2</v>
      </c>
      <c r="HJ15" s="36">
        <v>162659279</v>
      </c>
      <c r="HK15" s="57">
        <v>5.8648256421676096E-3</v>
      </c>
      <c r="HL15" s="39">
        <v>0.56952439829762191</v>
      </c>
      <c r="HM15" s="12"/>
      <c r="HN15" s="38">
        <v>98705783</v>
      </c>
      <c r="HO15" s="57">
        <v>1.1297429771928817E-2</v>
      </c>
      <c r="HP15" s="36">
        <v>169274579</v>
      </c>
      <c r="HQ15" s="57">
        <v>5.852617076552635E-3</v>
      </c>
      <c r="HR15" s="39">
        <v>0.58311049174134999</v>
      </c>
      <c r="HS15" s="12"/>
      <c r="HT15" s="38">
        <v>98705783</v>
      </c>
      <c r="HU15" s="57">
        <v>1.127985901170536E-2</v>
      </c>
      <c r="HV15" s="36">
        <v>169274579</v>
      </c>
      <c r="HW15" s="57">
        <v>5.8634961705573549E-3</v>
      </c>
      <c r="HX15" s="39">
        <v>0.58311049174134999</v>
      </c>
      <c r="HY15" s="12"/>
      <c r="HZ15" s="38">
        <v>107629565</v>
      </c>
      <c r="IA15" s="57">
        <v>1.1609748616239386E-2</v>
      </c>
      <c r="IB15" s="36">
        <v>192950237</v>
      </c>
      <c r="IC15" s="57">
        <v>6.3439486385590297E-3</v>
      </c>
      <c r="ID15" s="39">
        <v>0.55780996527099369</v>
      </c>
      <c r="IE15" s="12"/>
      <c r="IF15" s="38">
        <v>121338806</v>
      </c>
      <c r="IG15" s="57">
        <v>1.1733371724225523E-2</v>
      </c>
      <c r="IH15" s="36">
        <v>206659478</v>
      </c>
      <c r="II15" s="57">
        <v>5.9561451378529438E-3</v>
      </c>
      <c r="IJ15" s="39">
        <v>0.58714367796864364</v>
      </c>
      <c r="IL15" s="38">
        <v>165635987</v>
      </c>
      <c r="IM15" s="57">
        <v>1.4234214958687813E-2</v>
      </c>
      <c r="IN15" s="36">
        <v>253541639</v>
      </c>
      <c r="IO15" s="57">
        <v>6.6643026070330883E-3</v>
      </c>
      <c r="IP15" s="39">
        <v>0.65328909150106107</v>
      </c>
    </row>
    <row r="16" spans="1:250" x14ac:dyDescent="0.25">
      <c r="A16" s="22" t="s">
        <v>130</v>
      </c>
      <c r="B16" s="38">
        <v>82129887</v>
      </c>
      <c r="C16" s="57">
        <v>4.0107306633672284E-2</v>
      </c>
      <c r="D16" s="36">
        <v>93728153</v>
      </c>
      <c r="E16" s="57">
        <v>2.4021691603367139E-2</v>
      </c>
      <c r="F16" s="39">
        <v>0.87625632610086746</v>
      </c>
      <c r="G16" s="12"/>
      <c r="H16" s="38">
        <v>94349867</v>
      </c>
      <c r="I16" s="57">
        <v>4.4464792062573928E-2</v>
      </c>
      <c r="J16" s="36">
        <v>107490955</v>
      </c>
      <c r="K16" s="57">
        <v>2.6132150228413312E-2</v>
      </c>
      <c r="L16" s="39">
        <v>0.87774703462258752</v>
      </c>
      <c r="M16" s="12"/>
      <c r="N16" s="38">
        <v>110651160</v>
      </c>
      <c r="O16" s="57">
        <v>4.7090327347866362E-2</v>
      </c>
      <c r="P16" s="36">
        <v>129560643</v>
      </c>
      <c r="Q16" s="57">
        <v>2.6740523082744792E-2</v>
      </c>
      <c r="R16" s="39">
        <v>0.85404917294212568</v>
      </c>
      <c r="S16" s="12"/>
      <c r="T16" s="38">
        <v>131941934</v>
      </c>
      <c r="U16" s="57">
        <v>5.074349817068121E-2</v>
      </c>
      <c r="V16" s="36">
        <v>154550721</v>
      </c>
      <c r="W16" s="57">
        <v>2.9284908809659005E-2</v>
      </c>
      <c r="X16" s="39">
        <v>0.85371283385989505</v>
      </c>
      <c r="Y16" s="12"/>
      <c r="Z16" s="38">
        <v>157471743</v>
      </c>
      <c r="AA16" s="57">
        <v>5.7031802140028787E-2</v>
      </c>
      <c r="AB16" s="36">
        <v>187426600</v>
      </c>
      <c r="AC16" s="39">
        <v>0.84017819775848257</v>
      </c>
      <c r="AD16" s="12"/>
      <c r="AE16" s="38">
        <v>173286402</v>
      </c>
      <c r="AF16" s="57">
        <v>6.0726954672231763E-2</v>
      </c>
      <c r="AG16" s="36">
        <v>210228289</v>
      </c>
      <c r="AH16" s="72">
        <v>0.82427727887753488</v>
      </c>
      <c r="AI16" s="12"/>
      <c r="AJ16" s="38">
        <v>196815118</v>
      </c>
      <c r="AK16" s="57">
        <v>6.3615962737355591E-2</v>
      </c>
      <c r="AL16" s="36">
        <v>240702274</v>
      </c>
      <c r="AM16" s="57">
        <v>3.6625646818713074E-2</v>
      </c>
      <c r="AN16" s="39">
        <v>0.81767037232062045</v>
      </c>
      <c r="AO16" s="12"/>
      <c r="AP16" s="36">
        <v>221968291</v>
      </c>
      <c r="AQ16" s="35">
        <v>6.6055088828516823E-2</v>
      </c>
      <c r="AR16" s="36">
        <v>279541218</v>
      </c>
      <c r="AS16" s="35">
        <v>3.817108848001733E-2</v>
      </c>
      <c r="AT16" s="37">
        <v>0.79404494474228127</v>
      </c>
      <c r="AU16" s="12"/>
      <c r="AV16" s="38">
        <v>244384579</v>
      </c>
      <c r="AW16" s="57">
        <v>6.8140868357672205E-2</v>
      </c>
      <c r="AX16" s="36">
        <v>310157659</v>
      </c>
      <c r="AY16" s="57">
        <v>3.8805101333303151E-2</v>
      </c>
      <c r="AZ16" s="39">
        <v>0.78793662483762816</v>
      </c>
      <c r="BA16" s="12"/>
      <c r="BB16" s="38">
        <v>254511071</v>
      </c>
      <c r="BC16" s="57">
        <v>7.1042608423008732E-2</v>
      </c>
      <c r="BD16" s="36">
        <v>326674430</v>
      </c>
      <c r="BE16" s="57">
        <v>3.6729859892505004E-2</v>
      </c>
      <c r="BF16" s="39">
        <v>0.77909700799049375</v>
      </c>
      <c r="BG16" s="12"/>
      <c r="BH16" s="38">
        <v>256289758</v>
      </c>
      <c r="BI16" s="57">
        <v>6.8729070211458354E-2</v>
      </c>
      <c r="BJ16" s="36">
        <v>329680131</v>
      </c>
      <c r="BK16" s="57">
        <v>3.5060400790330244E-2</v>
      </c>
      <c r="BL16" s="39">
        <v>0.77738915360962413</v>
      </c>
      <c r="BM16" s="12"/>
      <c r="BN16" s="38">
        <v>257754592</v>
      </c>
      <c r="BO16" s="57">
        <v>6.7926731245262578E-2</v>
      </c>
      <c r="BP16" s="36">
        <v>322987275</v>
      </c>
      <c r="BQ16" s="57">
        <v>3.2632790113152677E-2</v>
      </c>
      <c r="BR16" s="39">
        <v>0.79803327236343913</v>
      </c>
      <c r="BS16" s="12"/>
      <c r="BT16" s="38">
        <v>276274182</v>
      </c>
      <c r="BU16" s="57">
        <v>7.0271832147211999E-2</v>
      </c>
      <c r="BV16" s="36">
        <v>351737341</v>
      </c>
      <c r="BW16" s="57">
        <v>3.3026327018705455E-2</v>
      </c>
      <c r="BX16" s="39">
        <v>0.78545593485907428</v>
      </c>
      <c r="BY16" s="12"/>
      <c r="BZ16" s="38">
        <v>296160336</v>
      </c>
      <c r="CA16" s="57">
        <v>7.2113016565954743E-2</v>
      </c>
      <c r="CB16" s="36">
        <v>380922412</v>
      </c>
      <c r="CC16" s="57">
        <v>3.3995740291458909E-2</v>
      </c>
      <c r="CD16" s="39">
        <v>0.77748204534628429</v>
      </c>
      <c r="CE16" s="12"/>
      <c r="CF16" s="38">
        <v>333093741</v>
      </c>
      <c r="CG16" s="57">
        <v>7.6092887846997539E-2</v>
      </c>
      <c r="CH16" s="36">
        <v>424770559</v>
      </c>
      <c r="CI16" s="57">
        <v>3.558975509411421E-2</v>
      </c>
      <c r="CJ16" s="39">
        <v>0.78417332355654146</v>
      </c>
      <c r="CK16" s="12"/>
      <c r="CL16" s="38">
        <v>369934068</v>
      </c>
      <c r="CM16" s="57">
        <v>7.914877766545185E-2</v>
      </c>
      <c r="CN16" s="36">
        <v>455549203</v>
      </c>
      <c r="CO16" s="57">
        <v>3.6760753556857609E-2</v>
      </c>
      <c r="CP16" s="39">
        <v>0.81206171707428054</v>
      </c>
      <c r="CQ16" s="12"/>
      <c r="CR16" s="38">
        <v>383141690</v>
      </c>
      <c r="CS16" s="57">
        <v>8.3017862909482112E-2</v>
      </c>
      <c r="CT16" s="36">
        <v>488484197</v>
      </c>
      <c r="CU16" s="57">
        <v>3.8330538520332066E-2</v>
      </c>
      <c r="CV16" s="39">
        <v>0.78434817820728808</v>
      </c>
      <c r="CW16" s="12"/>
      <c r="CX16" s="38">
        <v>397289948</v>
      </c>
      <c r="CY16" s="57">
        <v>8.0343957329308768E-2</v>
      </c>
      <c r="CZ16" s="36">
        <v>501481718</v>
      </c>
      <c r="DA16" s="57">
        <v>3.8563263568107659E-2</v>
      </c>
      <c r="DB16" s="39">
        <v>0.79223216667691165</v>
      </c>
      <c r="DC16" s="12"/>
      <c r="DD16" s="38">
        <v>420341737</v>
      </c>
      <c r="DE16" s="35">
        <v>7.9251152958388457E-2</v>
      </c>
      <c r="DF16" s="36">
        <v>533488177</v>
      </c>
      <c r="DG16" s="35">
        <v>3.8446197880741155E-2</v>
      </c>
      <c r="DH16" s="39">
        <v>0.78791200090644187</v>
      </c>
      <c r="DI16" s="12"/>
      <c r="DJ16" s="38">
        <v>386319819</v>
      </c>
      <c r="DK16" s="35">
        <v>6.9583304111075717E-2</v>
      </c>
      <c r="DL16" s="36">
        <v>503735659</v>
      </c>
      <c r="DM16" s="35">
        <v>3.4196832458803776E-2</v>
      </c>
      <c r="DN16" s="39">
        <v>0.76690981092525756</v>
      </c>
      <c r="DO16" s="12"/>
      <c r="DP16" s="38">
        <v>371521755</v>
      </c>
      <c r="DQ16" s="57">
        <v>6.8238792688497779E-2</v>
      </c>
      <c r="DR16" s="36">
        <v>495771112</v>
      </c>
      <c r="DS16" s="57">
        <v>3.2902260205066688E-2</v>
      </c>
      <c r="DT16" s="39">
        <v>0.74938161181121821</v>
      </c>
      <c r="DU16" s="12"/>
      <c r="DV16" s="38">
        <v>345301492</v>
      </c>
      <c r="DW16" s="35">
        <v>6.9700513972578718E-2</v>
      </c>
      <c r="DX16" s="36">
        <v>474244723</v>
      </c>
      <c r="DY16" s="35">
        <v>3.074546769750151E-2</v>
      </c>
      <c r="DZ16" s="39">
        <v>0.72810824296720744</v>
      </c>
      <c r="EA16" s="12"/>
      <c r="EB16" s="38">
        <v>356435749</v>
      </c>
      <c r="EC16" s="57">
        <v>6.8251216757697533E-2</v>
      </c>
      <c r="ED16" s="36">
        <v>479855574</v>
      </c>
      <c r="EE16" s="57">
        <v>2.8531037627838811E-2</v>
      </c>
      <c r="EF16" s="39">
        <v>0.74279797570924955</v>
      </c>
      <c r="EG16" s="12"/>
      <c r="EH16" s="38">
        <v>387193174</v>
      </c>
      <c r="EI16" s="35">
        <v>6.8930152407406881E-2</v>
      </c>
      <c r="EJ16" s="36">
        <v>505479364</v>
      </c>
      <c r="EK16" s="35">
        <v>2.8029578782893215E-2</v>
      </c>
      <c r="EL16" s="39">
        <v>0.76599204947959065</v>
      </c>
      <c r="EM16" s="12"/>
      <c r="EN16" s="38">
        <v>424124546</v>
      </c>
      <c r="EO16" s="35">
        <v>6.9437497065009124E-2</v>
      </c>
      <c r="EP16" s="36">
        <v>549029810</v>
      </c>
      <c r="EQ16" s="35">
        <v>2.8532205661294264E-2</v>
      </c>
      <c r="ER16" s="39">
        <v>0.77249821098056592</v>
      </c>
      <c r="ES16" s="12"/>
      <c r="ET16" s="38">
        <v>447884689</v>
      </c>
      <c r="EU16" s="35">
        <v>6.6627737917657318E-2</v>
      </c>
      <c r="EV16" s="36">
        <v>588575156</v>
      </c>
      <c r="EW16" s="35">
        <v>2.9042820584020659E-2</v>
      </c>
      <c r="EX16" s="39">
        <v>0.7609643126017368</v>
      </c>
      <c r="EY16" s="12"/>
      <c r="EZ16" s="38">
        <v>460275534</v>
      </c>
      <c r="FA16" s="57">
        <v>6.8333590324146459E-2</v>
      </c>
      <c r="FB16" s="36">
        <v>604825509</v>
      </c>
      <c r="FC16" s="57">
        <v>2.8996991710711351E-2</v>
      </c>
      <c r="FD16" s="39">
        <v>0.76100549191618172</v>
      </c>
      <c r="FE16" s="12"/>
      <c r="FF16" s="38">
        <v>438769481</v>
      </c>
      <c r="FG16" s="57">
        <v>7.6788186367392014E-2</v>
      </c>
      <c r="FH16" s="36">
        <v>575563824</v>
      </c>
      <c r="FI16" s="57">
        <v>2.7811857748066115E-2</v>
      </c>
      <c r="FJ16" s="39">
        <v>0.76232984545602711</v>
      </c>
      <c r="FK16" s="12"/>
      <c r="FL16" s="38">
        <v>402621026</v>
      </c>
      <c r="FM16" s="57">
        <v>7.8858587179122322E-2</v>
      </c>
      <c r="FN16" s="36">
        <v>525969957</v>
      </c>
      <c r="FO16" s="57">
        <v>2.4911027914711264E-2</v>
      </c>
      <c r="FP16" s="39">
        <v>0.76548293422774338</v>
      </c>
      <c r="FQ16" s="12"/>
      <c r="FR16" s="38">
        <v>464926423</v>
      </c>
      <c r="FS16" s="57">
        <v>8.525233294905768E-2</v>
      </c>
      <c r="FT16" s="36">
        <v>594200054</v>
      </c>
      <c r="FU16" s="57">
        <v>2.7130785189414471E-2</v>
      </c>
      <c r="FV16" s="39">
        <v>0.78244089658059846</v>
      </c>
      <c r="FW16" s="12"/>
      <c r="FX16" s="38">
        <v>469421866</v>
      </c>
      <c r="FY16" s="57">
        <v>7.7119561391021524E-2</v>
      </c>
      <c r="FZ16" s="36">
        <v>597132475</v>
      </c>
      <c r="GA16" s="57">
        <v>2.5990154209488407E-2</v>
      </c>
      <c r="GB16" s="39">
        <v>0.78612684061438798</v>
      </c>
      <c r="GC16" s="12"/>
      <c r="GD16" s="38">
        <v>494773150</v>
      </c>
      <c r="GE16" s="57">
        <v>7.7598151947842628E-2</v>
      </c>
      <c r="GF16" s="36">
        <v>617612329</v>
      </c>
      <c r="GG16" s="57">
        <v>2.7392810899344585E-2</v>
      </c>
      <c r="GH16" s="39">
        <v>0.80110633607510129</v>
      </c>
      <c r="GI16" s="12"/>
      <c r="GJ16" s="38">
        <v>507286474</v>
      </c>
      <c r="GK16" s="57">
        <v>7.617499574124921E-2</v>
      </c>
      <c r="GL16" s="36">
        <v>634404632</v>
      </c>
      <c r="GM16" s="57">
        <v>2.6867773393682792E-2</v>
      </c>
      <c r="GN16" s="39">
        <v>0.79962605632425454</v>
      </c>
      <c r="GO16" s="12"/>
      <c r="GP16" s="38">
        <v>516983858</v>
      </c>
      <c r="GQ16" s="57">
        <v>7.3380840269635025E-2</v>
      </c>
      <c r="GR16" s="36">
        <v>646380316</v>
      </c>
      <c r="GS16" s="57">
        <v>2.6393590304921978E-2</v>
      </c>
      <c r="GT16" s="39">
        <v>0.79981373999637695</v>
      </c>
      <c r="GU16" s="12"/>
      <c r="GV16" s="38">
        <v>555445691</v>
      </c>
      <c r="GW16" s="57">
        <v>7.3282350250852502E-2</v>
      </c>
      <c r="GX16" s="36">
        <v>672272164</v>
      </c>
      <c r="GY16" s="57">
        <v>2.6094031209955376E-2</v>
      </c>
      <c r="GZ16" s="39">
        <v>0.82622146318704337</v>
      </c>
      <c r="HA16" s="12"/>
      <c r="HB16" s="38">
        <v>571459158</v>
      </c>
      <c r="HC16" s="57">
        <v>7.1907986704622257E-2</v>
      </c>
      <c r="HD16" s="36">
        <v>689566464</v>
      </c>
      <c r="HE16" s="57">
        <v>2.5689691891804124E-2</v>
      </c>
      <c r="HF16" s="39">
        <v>0.82872237533871718</v>
      </c>
      <c r="HG16" s="12"/>
      <c r="HH16" s="38">
        <v>590796547</v>
      </c>
      <c r="HI16" s="57">
        <v>7.1883345971173879E-2</v>
      </c>
      <c r="HJ16" s="36">
        <v>709126847</v>
      </c>
      <c r="HK16" s="57">
        <v>2.5568202081081813E-2</v>
      </c>
      <c r="HL16" s="39">
        <v>0.83313239302587005</v>
      </c>
      <c r="HM16" s="12"/>
      <c r="HN16" s="38">
        <v>626958764</v>
      </c>
      <c r="HO16" s="57">
        <v>7.1758942494638767E-2</v>
      </c>
      <c r="HP16" s="36">
        <v>747590874</v>
      </c>
      <c r="HQ16" s="57">
        <v>2.5847727055621914E-2</v>
      </c>
      <c r="HR16" s="39">
        <v>0.83863886760072992</v>
      </c>
      <c r="HS16" s="12"/>
      <c r="HT16" s="38">
        <v>626958764</v>
      </c>
      <c r="HU16" s="57">
        <v>7.1647336651724389E-2</v>
      </c>
      <c r="HV16" s="36">
        <v>747590874</v>
      </c>
      <c r="HW16" s="57">
        <v>2.5895773912056969E-2</v>
      </c>
      <c r="HX16" s="39">
        <v>0.83863886760072992</v>
      </c>
      <c r="HY16" s="12"/>
      <c r="HZ16" s="38">
        <v>650270022</v>
      </c>
      <c r="IA16" s="57">
        <v>7.0143101369000746E-2</v>
      </c>
      <c r="IB16" s="36">
        <v>771030132</v>
      </c>
      <c r="IC16" s="57">
        <v>2.5350451143469645E-2</v>
      </c>
      <c r="ID16" s="39">
        <v>0.84337822221453729</v>
      </c>
      <c r="IE16" s="12"/>
      <c r="IF16" s="38">
        <v>706785082</v>
      </c>
      <c r="IG16" s="57">
        <v>6.8345588436425006E-2</v>
      </c>
      <c r="IH16" s="36">
        <v>827744653</v>
      </c>
      <c r="II16" s="57">
        <v>2.3856477999764047E-2</v>
      </c>
      <c r="IJ16" s="39">
        <v>0.85386849608559179</v>
      </c>
      <c r="IL16" s="38">
        <v>908940423</v>
      </c>
      <c r="IM16" s="57">
        <v>7.8111366979825639E-2</v>
      </c>
      <c r="IN16" s="36">
        <v>1096466388</v>
      </c>
      <c r="IO16" s="57">
        <v>2.8820448731391821E-2</v>
      </c>
      <c r="IP16" s="39">
        <v>0.82897244543715098</v>
      </c>
    </row>
    <row r="17" spans="1:250" x14ac:dyDescent="0.25">
      <c r="A17" s="22" t="s">
        <v>131</v>
      </c>
      <c r="B17" s="38">
        <v>66702796</v>
      </c>
      <c r="C17" s="57">
        <v>3.2573641462520078E-2</v>
      </c>
      <c r="D17" s="36">
        <v>113675833</v>
      </c>
      <c r="E17" s="57">
        <v>2.91341044892015E-2</v>
      </c>
      <c r="F17" s="39">
        <v>0.58678079799072158</v>
      </c>
      <c r="G17" s="12"/>
      <c r="H17" s="38">
        <v>68284347</v>
      </c>
      <c r="I17" s="57">
        <v>3.2180747965268923E-2</v>
      </c>
      <c r="J17" s="36">
        <v>116598915</v>
      </c>
      <c r="K17" s="57">
        <v>2.8346388431007934E-2</v>
      </c>
      <c r="L17" s="39">
        <v>0.58563449754227992</v>
      </c>
      <c r="M17" s="12"/>
      <c r="N17" s="38">
        <v>77330199</v>
      </c>
      <c r="O17" s="57">
        <v>3.2909771436518583E-2</v>
      </c>
      <c r="P17" s="36">
        <v>138706145</v>
      </c>
      <c r="Q17" s="57">
        <v>2.8628098674155594E-2</v>
      </c>
      <c r="R17" s="39">
        <v>0.55751098121860432</v>
      </c>
      <c r="S17" s="12"/>
      <c r="T17" s="38">
        <v>89974240</v>
      </c>
      <c r="U17" s="57">
        <v>3.4603158711076887E-2</v>
      </c>
      <c r="V17" s="36">
        <v>152442123</v>
      </c>
      <c r="W17" s="57">
        <v>2.8885362953472223E-2</v>
      </c>
      <c r="X17" s="39">
        <v>0.59021901708886593</v>
      </c>
      <c r="Y17" s="12"/>
      <c r="Z17" s="38">
        <v>99792802</v>
      </c>
      <c r="AA17" s="57">
        <v>3.6142124486823447E-2</v>
      </c>
      <c r="AB17" s="36">
        <v>158965053</v>
      </c>
      <c r="AC17" s="39">
        <v>0.62776566368961606</v>
      </c>
      <c r="AD17" s="12"/>
      <c r="AE17" s="38">
        <v>101408346</v>
      </c>
      <c r="AF17" s="57">
        <v>3.5537814622799979E-2</v>
      </c>
      <c r="AG17" s="36">
        <v>161675031</v>
      </c>
      <c r="AH17" s="72">
        <v>0.62723566757813087</v>
      </c>
      <c r="AI17" s="12"/>
      <c r="AJ17" s="38">
        <v>110072991</v>
      </c>
      <c r="AK17" s="57">
        <v>3.5578564111346758E-2</v>
      </c>
      <c r="AL17" s="36">
        <v>175285880</v>
      </c>
      <c r="AM17" s="57">
        <v>2.6671782640438707E-2</v>
      </c>
      <c r="AN17" s="39">
        <v>0.62796268016568135</v>
      </c>
      <c r="AO17" s="12"/>
      <c r="AP17" s="36">
        <v>118705929</v>
      </c>
      <c r="AQ17" s="35">
        <v>3.5325454141405317E-2</v>
      </c>
      <c r="AR17" s="36">
        <v>189804928</v>
      </c>
      <c r="AS17" s="35">
        <v>2.5917683096849491E-2</v>
      </c>
      <c r="AT17" s="37">
        <v>0.62541015268054578</v>
      </c>
      <c r="AU17" s="12"/>
      <c r="AV17" s="38">
        <v>124942933</v>
      </c>
      <c r="AW17" s="57">
        <v>3.4837386158373188E-2</v>
      </c>
      <c r="AX17" s="36">
        <v>203290923</v>
      </c>
      <c r="AY17" s="57">
        <v>2.5434564126484229E-2</v>
      </c>
      <c r="AZ17" s="39">
        <v>0.61460163177083904</v>
      </c>
      <c r="BA17" s="12"/>
      <c r="BB17" s="38">
        <v>122617241</v>
      </c>
      <c r="BC17" s="57">
        <v>3.4226600061231488E-2</v>
      </c>
      <c r="BD17" s="36">
        <v>216409929</v>
      </c>
      <c r="BE17" s="57">
        <v>2.4332196344589798E-2</v>
      </c>
      <c r="BF17" s="39">
        <v>0.5665971130187839</v>
      </c>
      <c r="BG17" s="12"/>
      <c r="BH17" s="38">
        <v>119124962</v>
      </c>
      <c r="BI17" s="57">
        <v>3.1945669390484613E-2</v>
      </c>
      <c r="BJ17" s="36">
        <v>220744665</v>
      </c>
      <c r="BK17" s="57">
        <v>2.3475471220396917E-2</v>
      </c>
      <c r="BL17" s="39">
        <v>0.539650469015865</v>
      </c>
      <c r="BM17" s="12"/>
      <c r="BN17" s="38">
        <v>114590493</v>
      </c>
      <c r="BO17" s="57">
        <v>3.0198327645208908E-2</v>
      </c>
      <c r="BP17" s="36">
        <v>233821872</v>
      </c>
      <c r="BQ17" s="57">
        <v>2.3624026899636996E-2</v>
      </c>
      <c r="BR17" s="39">
        <v>0.49007602248604015</v>
      </c>
      <c r="BS17" s="12"/>
      <c r="BT17" s="38">
        <v>105844869</v>
      </c>
      <c r="BU17" s="57">
        <v>2.6922214787379748E-2</v>
      </c>
      <c r="BV17" s="36">
        <v>229948043</v>
      </c>
      <c r="BW17" s="57">
        <v>2.1590938408297525E-2</v>
      </c>
      <c r="BX17" s="39">
        <v>0.46029906416729105</v>
      </c>
      <c r="BY17" s="12"/>
      <c r="BZ17" s="38">
        <v>105292105</v>
      </c>
      <c r="CA17" s="57">
        <v>2.5637907542518611E-2</v>
      </c>
      <c r="CB17" s="36">
        <v>293787763</v>
      </c>
      <c r="CC17" s="57">
        <v>2.6219335426650298E-2</v>
      </c>
      <c r="CD17" s="39">
        <v>0.35839513506217752</v>
      </c>
      <c r="CE17" s="12"/>
      <c r="CF17" s="38">
        <v>110253137</v>
      </c>
      <c r="CG17" s="57">
        <v>2.5186542272857222E-2</v>
      </c>
      <c r="CH17" s="36">
        <v>303632324</v>
      </c>
      <c r="CI17" s="57">
        <v>2.5440087173783474E-2</v>
      </c>
      <c r="CJ17" s="39">
        <v>0.36311396477010133</v>
      </c>
      <c r="CK17" s="12"/>
      <c r="CL17" s="38">
        <v>113685435</v>
      </c>
      <c r="CM17" s="57">
        <v>2.4323424082734597E-2</v>
      </c>
      <c r="CN17" s="36">
        <v>310708369</v>
      </c>
      <c r="CO17" s="57">
        <v>2.507275549083153E-2</v>
      </c>
      <c r="CP17" s="39">
        <v>0.36589112602885826</v>
      </c>
      <c r="CQ17" s="12"/>
      <c r="CR17" s="38">
        <v>117579835</v>
      </c>
      <c r="CS17" s="57">
        <v>2.547680630356234E-2</v>
      </c>
      <c r="CT17" s="36">
        <v>318756061</v>
      </c>
      <c r="CU17" s="57">
        <v>2.501225536012543E-2</v>
      </c>
      <c r="CV17" s="39">
        <v>0.36887089968149656</v>
      </c>
      <c r="CW17" s="12"/>
      <c r="CX17" s="38">
        <v>149347493</v>
      </c>
      <c r="CY17" s="57">
        <v>3.0202547699070503E-2</v>
      </c>
      <c r="CZ17" s="36">
        <v>323354252</v>
      </c>
      <c r="DA17" s="57">
        <v>2.4865503164253542E-2</v>
      </c>
      <c r="DB17" s="39">
        <v>0.46186958135314699</v>
      </c>
      <c r="DC17" s="12"/>
      <c r="DD17" s="38">
        <v>158583753</v>
      </c>
      <c r="DE17" s="35">
        <v>2.9899351312140329E-2</v>
      </c>
      <c r="DF17" s="36">
        <v>336657584</v>
      </c>
      <c r="DG17" s="35">
        <v>2.4261463797193464E-2</v>
      </c>
      <c r="DH17" s="39">
        <v>0.47105355868056131</v>
      </c>
      <c r="DI17" s="12"/>
      <c r="DJ17" s="38">
        <v>149782842</v>
      </c>
      <c r="DK17" s="35">
        <v>2.6978644462212292E-2</v>
      </c>
      <c r="DL17" s="36">
        <v>328903261</v>
      </c>
      <c r="DM17" s="35">
        <v>2.2328079242790334E-2</v>
      </c>
      <c r="DN17" s="39">
        <v>0.45540090282048007</v>
      </c>
      <c r="DO17" s="12"/>
      <c r="DP17" s="38">
        <v>146462873</v>
      </c>
      <c r="DQ17" s="57">
        <v>2.6901384623381687E-2</v>
      </c>
      <c r="DR17" s="36">
        <v>355059463</v>
      </c>
      <c r="DS17" s="57">
        <v>2.3563815150038935E-2</v>
      </c>
      <c r="DT17" s="39">
        <v>0.4125023785100469</v>
      </c>
      <c r="DU17" s="12"/>
      <c r="DV17" s="38">
        <v>120775401</v>
      </c>
      <c r="DW17" s="35">
        <v>2.4379007099524196E-2</v>
      </c>
      <c r="DX17" s="36">
        <v>334432365</v>
      </c>
      <c r="DY17" s="35">
        <v>2.1681378782798886E-2</v>
      </c>
      <c r="DZ17" s="39">
        <v>0.36113550493236501</v>
      </c>
      <c r="EA17" s="12"/>
      <c r="EB17" s="38">
        <v>113365349</v>
      </c>
      <c r="EC17" s="57">
        <v>2.1707483127375728E-2</v>
      </c>
      <c r="ED17" s="36">
        <v>306642759</v>
      </c>
      <c r="EE17" s="57">
        <v>1.8232227714694231E-2</v>
      </c>
      <c r="EF17" s="39">
        <v>0.36969843791419837</v>
      </c>
      <c r="EG17" s="12"/>
      <c r="EH17" s="38">
        <v>125223322</v>
      </c>
      <c r="EI17" s="35">
        <v>2.2292910231991297E-2</v>
      </c>
      <c r="EJ17" s="36">
        <v>353805373</v>
      </c>
      <c r="EK17" s="35">
        <v>1.961903152254979E-2</v>
      </c>
      <c r="EL17" s="39">
        <v>0.35393278778725612</v>
      </c>
      <c r="EM17" s="12"/>
      <c r="EN17" s="38">
        <v>141594033</v>
      </c>
      <c r="EO17" s="35">
        <v>2.3181717124338062E-2</v>
      </c>
      <c r="EP17" s="36">
        <v>432918364</v>
      </c>
      <c r="EQ17" s="35">
        <v>2.2498078558246318E-2</v>
      </c>
      <c r="ER17" s="39">
        <v>0.32706866877100182</v>
      </c>
      <c r="ES17" s="12"/>
      <c r="ET17" s="38">
        <v>158232148</v>
      </c>
      <c r="EU17" s="35">
        <v>2.3538759743340913E-2</v>
      </c>
      <c r="EV17" s="36">
        <v>459292173</v>
      </c>
      <c r="EW17" s="35">
        <v>2.2663444150000749E-2</v>
      </c>
      <c r="EX17" s="39">
        <v>0.34451305139049254</v>
      </c>
      <c r="EY17" s="12"/>
      <c r="EZ17" s="38">
        <v>153047852</v>
      </c>
      <c r="FA17" s="57">
        <v>2.2721844734329501E-2</v>
      </c>
      <c r="FB17" s="36">
        <v>490094774</v>
      </c>
      <c r="FC17" s="57">
        <v>2.3496485990872704E-2</v>
      </c>
      <c r="FD17" s="39">
        <v>0.31228215463485026</v>
      </c>
      <c r="FE17" s="12"/>
      <c r="FF17" s="38">
        <v>109975956</v>
      </c>
      <c r="FG17" s="57">
        <v>1.924667637779507E-2</v>
      </c>
      <c r="FH17" s="36">
        <v>464583485</v>
      </c>
      <c r="FI17" s="57">
        <v>2.2449169419864037E-2</v>
      </c>
      <c r="FJ17" s="39">
        <v>0.23671946926826296</v>
      </c>
      <c r="FK17" s="12"/>
      <c r="FL17" s="38">
        <v>80347211</v>
      </c>
      <c r="FM17" s="57">
        <v>1.5737050809767783E-2</v>
      </c>
      <c r="FN17" s="36">
        <v>345701989</v>
      </c>
      <c r="FO17" s="57">
        <v>1.6373163112337625E-2</v>
      </c>
      <c r="FP17" s="39">
        <v>0.23241755487845919</v>
      </c>
      <c r="FQ17" s="12"/>
      <c r="FR17" s="38">
        <v>78370236</v>
      </c>
      <c r="FS17" s="57">
        <v>1.4370543643565353E-2</v>
      </c>
      <c r="FT17" s="36">
        <v>343750943</v>
      </c>
      <c r="FU17" s="57">
        <v>1.5695442857014043E-2</v>
      </c>
      <c r="FV17" s="39">
        <v>0.22798551566446176</v>
      </c>
      <c r="FW17" s="12"/>
      <c r="FX17" s="38">
        <v>118854149</v>
      </c>
      <c r="FY17" s="57">
        <v>1.9526103286341415E-2</v>
      </c>
      <c r="FZ17" s="36">
        <v>365467593</v>
      </c>
      <c r="GA17" s="57">
        <v>1.5906954483827975E-2</v>
      </c>
      <c r="GB17" s="39">
        <v>0.3252111850037549</v>
      </c>
      <c r="GC17" s="12"/>
      <c r="GD17" s="38">
        <v>132600448</v>
      </c>
      <c r="GE17" s="57">
        <v>2.0796499794412865E-2</v>
      </c>
      <c r="GF17" s="36">
        <v>416227321</v>
      </c>
      <c r="GG17" s="57">
        <v>1.8460830135555464E-2</v>
      </c>
      <c r="GH17" s="39">
        <v>0.3185769922104657</v>
      </c>
      <c r="GI17" s="12"/>
      <c r="GJ17" s="38">
        <v>144172147</v>
      </c>
      <c r="GK17" s="57">
        <v>2.1649133668270752E-2</v>
      </c>
      <c r="GL17" s="36">
        <v>434163573</v>
      </c>
      <c r="GM17" s="57">
        <v>1.8387331849045604E-2</v>
      </c>
      <c r="GN17" s="39">
        <v>0.33206873161604461</v>
      </c>
      <c r="GO17" s="12"/>
      <c r="GP17" s="38">
        <v>234044445</v>
      </c>
      <c r="GQ17" s="57">
        <v>3.3220337093272219E-2</v>
      </c>
      <c r="GR17" s="36">
        <v>546202413</v>
      </c>
      <c r="GS17" s="57">
        <v>2.2303034847183975E-2</v>
      </c>
      <c r="GT17" s="39">
        <v>0.42849397847680326</v>
      </c>
      <c r="GU17" s="12"/>
      <c r="GV17" s="38">
        <v>190349301</v>
      </c>
      <c r="GW17" s="57">
        <v>2.5113605833854507E-2</v>
      </c>
      <c r="GX17" s="36">
        <v>514152417</v>
      </c>
      <c r="GY17" s="57">
        <v>1.9956663289530444E-2</v>
      </c>
      <c r="GZ17" s="39">
        <v>0.37021959774235585</v>
      </c>
      <c r="HA17" s="12"/>
      <c r="HB17" s="38">
        <v>211453460</v>
      </c>
      <c r="HC17" s="57">
        <v>2.6607662818007326E-2</v>
      </c>
      <c r="HD17" s="36">
        <v>581689389</v>
      </c>
      <c r="HE17" s="57">
        <v>2.1670748158863183E-2</v>
      </c>
      <c r="HF17" s="39">
        <v>0.36351610326520845</v>
      </c>
      <c r="HG17" s="12"/>
      <c r="HH17" s="38">
        <v>240681964</v>
      </c>
      <c r="HI17" s="57">
        <v>2.9284234945323093E-2</v>
      </c>
      <c r="HJ17" s="36">
        <v>659509218</v>
      </c>
      <c r="HK17" s="57">
        <v>2.3779194133599399E-2</v>
      </c>
      <c r="HL17" s="39">
        <v>0.36494101588129735</v>
      </c>
      <c r="HM17" s="12"/>
      <c r="HN17" s="38">
        <v>260059351</v>
      </c>
      <c r="HO17" s="57">
        <v>2.9765249463204059E-2</v>
      </c>
      <c r="HP17" s="36">
        <v>593605821</v>
      </c>
      <c r="HQ17" s="57">
        <v>2.0523740689531691E-2</v>
      </c>
      <c r="HR17" s="39">
        <v>0.43810107953776284</v>
      </c>
      <c r="HS17" s="12"/>
      <c r="HT17" s="38">
        <v>259434351</v>
      </c>
      <c r="HU17" s="57">
        <v>2.9647532425463682E-2</v>
      </c>
      <c r="HV17" s="36">
        <v>592980821</v>
      </c>
      <c r="HW17" s="57">
        <v>2.0540241740299683E-2</v>
      </c>
      <c r="HX17" s="39">
        <v>0.43750883976734889</v>
      </c>
      <c r="HY17" s="12"/>
      <c r="HZ17" s="38">
        <v>271230476</v>
      </c>
      <c r="IA17" s="57">
        <v>2.9256994984816206E-2</v>
      </c>
      <c r="IB17" s="36">
        <v>639983652</v>
      </c>
      <c r="IC17" s="57">
        <v>2.1041816174630749E-2</v>
      </c>
      <c r="ID17" s="39">
        <v>0.42380844440695181</v>
      </c>
      <c r="IE17" s="12"/>
      <c r="IF17" s="38">
        <v>299537558</v>
      </c>
      <c r="IG17" s="57">
        <v>2.8965057669850174E-2</v>
      </c>
      <c r="IH17" s="36">
        <v>680757342</v>
      </c>
      <c r="II17" s="57">
        <v>1.9620147945070266E-2</v>
      </c>
      <c r="IJ17" s="39">
        <v>0.44000635692005508</v>
      </c>
      <c r="IL17" s="38">
        <v>333002233</v>
      </c>
      <c r="IM17" s="57">
        <v>2.8617122716484582E-2</v>
      </c>
      <c r="IN17" s="36">
        <v>735250039</v>
      </c>
      <c r="IO17" s="57">
        <v>1.9325933093494278E-2</v>
      </c>
      <c r="IP17" s="39">
        <v>0.45291018746889178</v>
      </c>
    </row>
    <row r="18" spans="1:250" x14ac:dyDescent="0.25">
      <c r="A18" s="22" t="s">
        <v>132</v>
      </c>
      <c r="B18" s="38">
        <v>38621707</v>
      </c>
      <c r="C18" s="57">
        <v>1.8860523275343689E-2</v>
      </c>
      <c r="D18" s="36">
        <v>87277275</v>
      </c>
      <c r="E18" s="57">
        <v>2.2368388973079033E-2</v>
      </c>
      <c r="F18" s="39">
        <v>0.44251733340666283</v>
      </c>
      <c r="G18" s="12"/>
      <c r="H18" s="38">
        <v>39311003</v>
      </c>
      <c r="I18" s="57">
        <v>1.852631730966001E-2</v>
      </c>
      <c r="J18" s="36">
        <v>83986515</v>
      </c>
      <c r="K18" s="57">
        <v>2.0417980537440459E-2</v>
      </c>
      <c r="L18" s="39">
        <v>0.46806327182405416</v>
      </c>
      <c r="M18" s="12"/>
      <c r="N18" s="38">
        <v>42777908</v>
      </c>
      <c r="O18" s="57">
        <v>1.8205192706311539E-2</v>
      </c>
      <c r="P18" s="36">
        <v>88889345</v>
      </c>
      <c r="Q18" s="57">
        <v>1.8346216310323231E-2</v>
      </c>
      <c r="R18" s="39">
        <v>0.48124899559109136</v>
      </c>
      <c r="S18" s="12"/>
      <c r="T18" s="38">
        <v>49241198</v>
      </c>
      <c r="U18" s="57">
        <v>1.8937653594157194E-2</v>
      </c>
      <c r="V18" s="36">
        <v>98787680</v>
      </c>
      <c r="W18" s="57">
        <v>1.871869753566387E-2</v>
      </c>
      <c r="X18" s="39">
        <v>0.49845484781098209</v>
      </c>
      <c r="Y18" s="12"/>
      <c r="Z18" s="38">
        <v>56399407</v>
      </c>
      <c r="AA18" s="57">
        <v>2.0426266703855275E-2</v>
      </c>
      <c r="AB18" s="36">
        <v>110338402</v>
      </c>
      <c r="AC18" s="39">
        <v>0.51114939112495028</v>
      </c>
      <c r="AD18" s="12"/>
      <c r="AE18" s="38">
        <v>61132235</v>
      </c>
      <c r="AF18" s="57">
        <v>2.1423345519385992E-2</v>
      </c>
      <c r="AG18" s="36">
        <v>114461418</v>
      </c>
      <c r="AH18" s="72">
        <v>0.53408594850712054</v>
      </c>
      <c r="AI18" s="12"/>
      <c r="AJ18" s="38">
        <v>67240471</v>
      </c>
      <c r="AK18" s="57">
        <v>2.1733936605308132E-2</v>
      </c>
      <c r="AL18" s="36">
        <v>126496271</v>
      </c>
      <c r="AM18" s="57">
        <v>1.9247876925043993E-2</v>
      </c>
      <c r="AN18" s="39">
        <v>0.53156089478716728</v>
      </c>
      <c r="AO18" s="12"/>
      <c r="AP18" s="36">
        <v>70191147</v>
      </c>
      <c r="AQ18" s="35">
        <v>2.0888039589674914E-2</v>
      </c>
      <c r="AR18" s="36">
        <v>134333424</v>
      </c>
      <c r="AS18" s="35">
        <v>1.8343101779458096E-2</v>
      </c>
      <c r="AT18" s="37">
        <v>0.52251438927068516</v>
      </c>
      <c r="AU18" s="12"/>
      <c r="AV18" s="38">
        <v>74505223</v>
      </c>
      <c r="AW18" s="57">
        <v>2.0774021884588764E-2</v>
      </c>
      <c r="AX18" s="36">
        <v>171982717</v>
      </c>
      <c r="AY18" s="57">
        <v>2.1517465608552964E-2</v>
      </c>
      <c r="AZ18" s="39">
        <v>0.4332134315566139</v>
      </c>
      <c r="BA18" s="12"/>
      <c r="BB18" s="38">
        <v>73733026</v>
      </c>
      <c r="BC18" s="57">
        <v>2.0581369892398598E-2</v>
      </c>
      <c r="BD18" s="36">
        <v>175356843</v>
      </c>
      <c r="BE18" s="57">
        <v>1.9716364928170218E-2</v>
      </c>
      <c r="BF18" s="39">
        <v>0.42047418702673611</v>
      </c>
      <c r="BG18" s="12"/>
      <c r="BH18" s="38">
        <v>73863194</v>
      </c>
      <c r="BI18" s="57">
        <v>1.9807848296725807E-2</v>
      </c>
      <c r="BJ18" s="36">
        <v>165807113</v>
      </c>
      <c r="BK18" s="57">
        <v>1.7633042725488289E-2</v>
      </c>
      <c r="BL18" s="39">
        <v>0.44547663042658492</v>
      </c>
      <c r="BM18" s="12"/>
      <c r="BN18" s="38">
        <v>83693149</v>
      </c>
      <c r="BO18" s="57">
        <v>2.2055871032523513E-2</v>
      </c>
      <c r="BP18" s="36">
        <v>212849552</v>
      </c>
      <c r="BQ18" s="57">
        <v>2.1505103431999226E-2</v>
      </c>
      <c r="BR18" s="39">
        <v>0.39320331292029215</v>
      </c>
      <c r="BS18" s="12"/>
      <c r="BT18" s="38">
        <v>82725054</v>
      </c>
      <c r="BU18" s="57">
        <v>2.1041564821489722E-2</v>
      </c>
      <c r="BV18" s="36">
        <v>230413943</v>
      </c>
      <c r="BW18" s="57">
        <v>2.1634684021755196E-2</v>
      </c>
      <c r="BX18" s="39">
        <v>0.35902798642701933</v>
      </c>
      <c r="BY18" s="12"/>
      <c r="BZ18" s="38">
        <v>81140525</v>
      </c>
      <c r="CA18" s="57">
        <v>1.9757162969639745E-2</v>
      </c>
      <c r="CB18" s="36">
        <v>250653300</v>
      </c>
      <c r="CC18" s="57">
        <v>2.2369764082028173E-2</v>
      </c>
      <c r="CD18" s="39">
        <v>0.32371616491783672</v>
      </c>
      <c r="CE18" s="12"/>
      <c r="CF18" s="38">
        <v>55893921</v>
      </c>
      <c r="CG18" s="57">
        <v>1.2768567338471667E-2</v>
      </c>
      <c r="CH18" s="36">
        <v>197653231</v>
      </c>
      <c r="CI18" s="57">
        <v>1.6560540592575255E-2</v>
      </c>
      <c r="CJ18" s="39">
        <v>0.2827877931325089</v>
      </c>
      <c r="CK18" s="12"/>
      <c r="CL18" s="38">
        <v>54684359</v>
      </c>
      <c r="CM18" s="57">
        <v>1.1699923166494498E-2</v>
      </c>
      <c r="CN18" s="36">
        <v>202051565</v>
      </c>
      <c r="CO18" s="57">
        <v>1.6304644455150976E-2</v>
      </c>
      <c r="CP18" s="39">
        <v>0.27064556020637603</v>
      </c>
      <c r="CQ18" s="12"/>
      <c r="CR18" s="38">
        <v>55041983</v>
      </c>
      <c r="CS18" s="57">
        <v>1.1926313210551546E-2</v>
      </c>
      <c r="CT18" s="36">
        <v>223010198</v>
      </c>
      <c r="CU18" s="57">
        <v>1.7499237513441773E-2</v>
      </c>
      <c r="CV18" s="39">
        <v>0.24681374884927909</v>
      </c>
      <c r="CW18" s="12"/>
      <c r="CX18" s="38">
        <v>56865986</v>
      </c>
      <c r="CY18" s="57">
        <v>1.1500009944054939E-2</v>
      </c>
      <c r="CZ18" s="36">
        <v>230981634</v>
      </c>
      <c r="DA18" s="57">
        <v>1.7762174196217013E-2</v>
      </c>
      <c r="DB18" s="39">
        <v>0.24619267348329521</v>
      </c>
      <c r="DC18" s="12"/>
      <c r="DD18" s="38">
        <v>58522257</v>
      </c>
      <c r="DE18" s="35">
        <v>1.1033775456319056E-2</v>
      </c>
      <c r="DF18" s="36">
        <v>180557969</v>
      </c>
      <c r="DG18" s="35">
        <v>1.3012036075766169E-2</v>
      </c>
      <c r="DH18" s="39">
        <v>0.32411893711542578</v>
      </c>
      <c r="DI18" s="12"/>
      <c r="DJ18" s="38">
        <v>51893199</v>
      </c>
      <c r="DK18" s="35">
        <v>9.3469194944760785E-3</v>
      </c>
      <c r="DL18" s="36">
        <v>218733686</v>
      </c>
      <c r="DM18" s="35">
        <v>1.484905640408235E-2</v>
      </c>
      <c r="DN18" s="39">
        <v>0.23724374580328703</v>
      </c>
      <c r="DO18" s="12"/>
      <c r="DP18" s="38">
        <v>51712634</v>
      </c>
      <c r="DQ18" s="57">
        <v>9.498253233924784E-3</v>
      </c>
      <c r="DR18" s="36">
        <v>223956585</v>
      </c>
      <c r="DS18" s="57">
        <v>1.486306413575008E-2</v>
      </c>
      <c r="DT18" s="39">
        <v>0.23090472646740884</v>
      </c>
      <c r="DU18" s="12"/>
      <c r="DV18" s="38">
        <v>43807433</v>
      </c>
      <c r="DW18" s="35">
        <v>8.8427089562627941E-3</v>
      </c>
      <c r="DX18" s="36">
        <v>222356229</v>
      </c>
      <c r="DY18" s="35">
        <v>1.4415439802495702E-2</v>
      </c>
      <c r="DZ18" s="39">
        <v>0.19701464266152849</v>
      </c>
      <c r="EA18" s="12"/>
      <c r="EB18" s="38">
        <v>69624794</v>
      </c>
      <c r="EC18" s="57">
        <v>1.3331931267657551E-2</v>
      </c>
      <c r="ED18" s="36">
        <v>316840289</v>
      </c>
      <c r="EE18" s="57">
        <v>1.8838547882480829E-2</v>
      </c>
      <c r="EF18" s="39">
        <v>0.21974728725234813</v>
      </c>
      <c r="EG18" s="12"/>
      <c r="EH18" s="38">
        <v>61867742</v>
      </c>
      <c r="EI18" s="35">
        <v>1.1014018767702057E-2</v>
      </c>
      <c r="EJ18" s="36">
        <v>324206304</v>
      </c>
      <c r="EK18" s="35">
        <v>1.7977719343412458E-2</v>
      </c>
      <c r="EL18" s="39">
        <v>0.19082831282639093</v>
      </c>
      <c r="EM18" s="12"/>
      <c r="EN18" s="38">
        <v>54304140</v>
      </c>
      <c r="EO18" s="35">
        <v>8.8906515725874664E-3</v>
      </c>
      <c r="EP18" s="36">
        <v>276320102</v>
      </c>
      <c r="EQ18" s="35">
        <v>1.4359916046478073E-2</v>
      </c>
      <c r="ER18" s="39">
        <v>0.19652620134021231</v>
      </c>
      <c r="ES18" s="12"/>
      <c r="ET18" s="38">
        <v>57178067</v>
      </c>
      <c r="EU18" s="35">
        <v>8.5058617904981582E-3</v>
      </c>
      <c r="EV18" s="36">
        <v>306616657</v>
      </c>
      <c r="EW18" s="35">
        <v>1.5129779887146991E-2</v>
      </c>
      <c r="EX18" s="39">
        <v>0.18648062880680355</v>
      </c>
      <c r="EY18" s="12"/>
      <c r="EZ18" s="38">
        <v>55816590</v>
      </c>
      <c r="FA18" s="57">
        <v>8.2866624719419701E-3</v>
      </c>
      <c r="FB18" s="36">
        <v>326493247</v>
      </c>
      <c r="FC18" s="57">
        <v>1.5652980629926164E-2</v>
      </c>
      <c r="FD18" s="39">
        <v>0.17095786976568003</v>
      </c>
      <c r="FE18" s="12"/>
      <c r="FF18" s="38">
        <v>45723022</v>
      </c>
      <c r="FG18" s="57">
        <v>8.0018964095097695E-3</v>
      </c>
      <c r="FH18" s="36">
        <v>330639458</v>
      </c>
      <c r="FI18" s="57">
        <v>1.5976851199379204E-2</v>
      </c>
      <c r="FJ18" s="39">
        <v>0.13828664696153717</v>
      </c>
      <c r="FK18" s="12"/>
      <c r="FL18" s="38">
        <v>47550276</v>
      </c>
      <c r="FM18" s="57">
        <v>9.3133426800649198E-3</v>
      </c>
      <c r="FN18" s="36">
        <v>459552109</v>
      </c>
      <c r="FO18" s="57">
        <v>2.176534089676805E-2</v>
      </c>
      <c r="FP18" s="39">
        <v>0.10347091237046199</v>
      </c>
      <c r="FQ18" s="12"/>
      <c r="FR18" s="38">
        <v>47423375</v>
      </c>
      <c r="FS18" s="57">
        <v>8.695899297313155E-3</v>
      </c>
      <c r="FT18" s="36">
        <v>438193186</v>
      </c>
      <c r="FU18" s="57">
        <v>2.0007613800774142E-2</v>
      </c>
      <c r="FV18" s="39">
        <v>0.108224811601703</v>
      </c>
      <c r="FW18" s="12"/>
      <c r="FX18" s="38">
        <v>80468813</v>
      </c>
      <c r="FY18" s="57">
        <v>1.3219920105332567E-2</v>
      </c>
      <c r="FZ18" s="36">
        <v>479598419</v>
      </c>
      <c r="GA18" s="57">
        <v>2.0874491658550032E-2</v>
      </c>
      <c r="GB18" s="39">
        <v>0.16778373283169642</v>
      </c>
      <c r="GC18" s="12"/>
      <c r="GD18" s="38">
        <v>52174493</v>
      </c>
      <c r="GE18" s="57">
        <v>8.1828293140313937E-3</v>
      </c>
      <c r="GF18" s="36">
        <v>424711362</v>
      </c>
      <c r="GG18" s="57">
        <v>1.883712076296502E-2</v>
      </c>
      <c r="GH18" s="39">
        <v>0.12284694422655922</v>
      </c>
      <c r="GI18" s="12"/>
      <c r="GJ18" s="38">
        <v>57335051</v>
      </c>
      <c r="GK18" s="57">
        <v>8.6095283229438244E-3</v>
      </c>
      <c r="GL18" s="36">
        <v>447716724</v>
      </c>
      <c r="GM18" s="57">
        <v>1.8961323543731663E-2</v>
      </c>
      <c r="GN18" s="39">
        <v>0.12806099912408006</v>
      </c>
      <c r="GO18" s="12"/>
      <c r="GP18" s="38">
        <v>58163603</v>
      </c>
      <c r="GQ18" s="57">
        <v>8.2557588505006371E-3</v>
      </c>
      <c r="GR18" s="36">
        <v>484293148</v>
      </c>
      <c r="GS18" s="57">
        <v>1.9775099302053848E-2</v>
      </c>
      <c r="GT18" s="39">
        <v>0.12009999158608785</v>
      </c>
      <c r="GU18" s="12"/>
      <c r="GV18" s="38">
        <v>147115016</v>
      </c>
      <c r="GW18" s="57">
        <v>1.9409519786285946E-2</v>
      </c>
      <c r="GX18" s="36">
        <v>471382977</v>
      </c>
      <c r="GY18" s="57">
        <v>1.8296581016374904E-2</v>
      </c>
      <c r="GZ18" s="39">
        <v>0.31209233930397107</v>
      </c>
      <c r="HA18" s="12"/>
      <c r="HB18" s="38">
        <v>146877048</v>
      </c>
      <c r="HC18" s="57">
        <v>1.8481868156180924E-2</v>
      </c>
      <c r="HD18" s="36">
        <v>476953300</v>
      </c>
      <c r="HE18" s="57">
        <v>1.7768821373220407E-2</v>
      </c>
      <c r="HF18" s="39">
        <v>0.30794848887721293</v>
      </c>
      <c r="HG18" s="12"/>
      <c r="HH18" s="38">
        <v>149661009</v>
      </c>
      <c r="HI18" s="57">
        <v>1.8209541242193428E-2</v>
      </c>
      <c r="HJ18" s="36">
        <v>458975453</v>
      </c>
      <c r="HK18" s="57">
        <v>1.6548770057439481E-2</v>
      </c>
      <c r="HL18" s="39">
        <v>0.326076281469458</v>
      </c>
      <c r="HM18" s="12"/>
      <c r="HN18" s="38">
        <v>155673339</v>
      </c>
      <c r="HO18" s="57">
        <v>1.781768566401188E-2</v>
      </c>
      <c r="HP18" s="36">
        <v>471561852</v>
      </c>
      <c r="HQ18" s="57">
        <v>1.6304107586443833E-2</v>
      </c>
      <c r="HR18" s="39">
        <v>0.33012284250677681</v>
      </c>
      <c r="HS18" s="12"/>
      <c r="HT18" s="38">
        <v>155673339</v>
      </c>
      <c r="HU18" s="57">
        <v>1.7789974026156233E-2</v>
      </c>
      <c r="HV18" s="36">
        <v>470469852</v>
      </c>
      <c r="HW18" s="57">
        <v>1.6296588606873368E-2</v>
      </c>
      <c r="HX18" s="39">
        <v>0.33088908532230454</v>
      </c>
      <c r="HY18" s="12"/>
      <c r="HZ18" s="38">
        <v>169798839</v>
      </c>
      <c r="IA18" s="57">
        <v>1.8315802318064782E-2</v>
      </c>
      <c r="IB18" s="36">
        <v>504202173</v>
      </c>
      <c r="IC18" s="57">
        <v>1.6577500700151276E-2</v>
      </c>
      <c r="ID18" s="39">
        <v>0.33676736851350303</v>
      </c>
      <c r="IE18" s="12"/>
      <c r="IF18" s="38">
        <v>182537688</v>
      </c>
      <c r="IG18" s="57">
        <v>1.7651257809349966E-2</v>
      </c>
      <c r="IH18" s="36">
        <v>529347217</v>
      </c>
      <c r="II18" s="57">
        <v>1.5256347704364846E-2</v>
      </c>
      <c r="IJ18" s="39">
        <v>0.34483545419300843</v>
      </c>
      <c r="IL18" s="38">
        <v>199665805</v>
      </c>
      <c r="IM18" s="57">
        <v>1.7158626212487531E-2</v>
      </c>
      <c r="IN18" s="36">
        <v>551763789</v>
      </c>
      <c r="IO18" s="57">
        <v>1.4503025506982523E-2</v>
      </c>
      <c r="IP18" s="39">
        <v>0.36186826497235031</v>
      </c>
    </row>
    <row r="19" spans="1:250" x14ac:dyDescent="0.25">
      <c r="A19" s="22" t="s">
        <v>133</v>
      </c>
      <c r="B19" s="38">
        <v>107702186</v>
      </c>
      <c r="C19" s="57">
        <v>5.2595282385068984E-2</v>
      </c>
      <c r="D19" s="36">
        <v>107702186</v>
      </c>
      <c r="E19" s="57">
        <v>2.7603111917723223E-2</v>
      </c>
      <c r="F19" s="39">
        <v>1</v>
      </c>
      <c r="G19" s="12"/>
      <c r="H19" s="38">
        <v>112131686</v>
      </c>
      <c r="I19" s="57">
        <v>5.2844929835627982E-2</v>
      </c>
      <c r="J19" s="36">
        <v>112131686</v>
      </c>
      <c r="K19" s="57">
        <v>2.7260359384817724E-2</v>
      </c>
      <c r="L19" s="39">
        <v>1</v>
      </c>
      <c r="M19" s="12"/>
      <c r="N19" s="38">
        <v>108618119</v>
      </c>
      <c r="O19" s="57">
        <v>4.6225116660498659E-2</v>
      </c>
      <c r="P19" s="36">
        <v>108618119</v>
      </c>
      <c r="Q19" s="57">
        <v>2.241811441398775E-2</v>
      </c>
      <c r="R19" s="39">
        <v>1</v>
      </c>
      <c r="S19" s="12"/>
      <c r="T19" s="38">
        <v>109378483</v>
      </c>
      <c r="U19" s="57">
        <v>4.2065829139827413E-2</v>
      </c>
      <c r="V19" s="36">
        <v>109378483</v>
      </c>
      <c r="W19" s="57">
        <v>2.0725486621274561E-2</v>
      </c>
      <c r="X19" s="39">
        <v>1</v>
      </c>
      <c r="Y19" s="12"/>
      <c r="Z19" s="38">
        <v>107578483</v>
      </c>
      <c r="AA19" s="57">
        <v>3.8961877477792638E-2</v>
      </c>
      <c r="AB19" s="36">
        <v>107578483</v>
      </c>
      <c r="AC19" s="39">
        <v>1</v>
      </c>
      <c r="AD19" s="12"/>
      <c r="AE19" s="38">
        <v>109388519</v>
      </c>
      <c r="AF19" s="57">
        <v>3.8334407999166389E-2</v>
      </c>
      <c r="AG19" s="36">
        <v>109388519</v>
      </c>
      <c r="AH19" s="72">
        <v>1</v>
      </c>
      <c r="AI19" s="12"/>
      <c r="AJ19" s="38">
        <v>102535296</v>
      </c>
      <c r="AK19" s="57">
        <v>3.314217747032891E-2</v>
      </c>
      <c r="AL19" s="36">
        <v>102535296</v>
      </c>
      <c r="AM19" s="57">
        <v>1.5601936264832311E-2</v>
      </c>
      <c r="AN19" s="39">
        <v>1</v>
      </c>
      <c r="AO19" s="12"/>
      <c r="AP19" s="36">
        <v>109843211</v>
      </c>
      <c r="AQ19" s="35">
        <v>3.2688016054574734E-2</v>
      </c>
      <c r="AR19" s="36">
        <v>109843211</v>
      </c>
      <c r="AS19" s="35">
        <v>1.4998986396382565E-2</v>
      </c>
      <c r="AT19" s="37">
        <v>1</v>
      </c>
      <c r="AU19" s="12"/>
      <c r="AV19" s="38">
        <v>118166510</v>
      </c>
      <c r="AW19" s="57">
        <v>3.2947940639886104E-2</v>
      </c>
      <c r="AX19" s="36">
        <v>118166510</v>
      </c>
      <c r="AY19" s="57">
        <v>1.4784298442079678E-2</v>
      </c>
      <c r="AZ19" s="39">
        <v>1</v>
      </c>
      <c r="BA19" s="12"/>
      <c r="BB19" s="38">
        <v>119350067</v>
      </c>
      <c r="BC19" s="57">
        <v>3.3314621803390454E-2</v>
      </c>
      <c r="BD19" s="36">
        <v>119350067</v>
      </c>
      <c r="BE19" s="57">
        <v>1.3419205289716386E-2</v>
      </c>
      <c r="BF19" s="39">
        <v>1</v>
      </c>
      <c r="BG19" s="12"/>
      <c r="BH19" s="38">
        <v>159699327</v>
      </c>
      <c r="BI19" s="57">
        <v>4.2826472441811925E-2</v>
      </c>
      <c r="BJ19" s="36">
        <v>159699327</v>
      </c>
      <c r="BK19" s="57">
        <v>1.6983499714048611E-2</v>
      </c>
      <c r="BL19" s="39">
        <v>1</v>
      </c>
      <c r="BM19" s="12"/>
      <c r="BN19" s="38">
        <v>138433028</v>
      </c>
      <c r="BO19" s="57">
        <v>3.648161227879855E-2</v>
      </c>
      <c r="BP19" s="36">
        <v>138433028</v>
      </c>
      <c r="BQ19" s="57">
        <v>1.398648274131601E-2</v>
      </c>
      <c r="BR19" s="39">
        <v>1</v>
      </c>
      <c r="BS19" s="12"/>
      <c r="BT19" s="38">
        <v>144661522</v>
      </c>
      <c r="BU19" s="57">
        <v>3.6795440379384481E-2</v>
      </c>
      <c r="BV19" s="36">
        <v>144661522</v>
      </c>
      <c r="BW19" s="57">
        <v>1.3582972791608309E-2</v>
      </c>
      <c r="BX19" s="39">
        <v>1</v>
      </c>
      <c r="BY19" s="12"/>
      <c r="BZ19" s="38">
        <v>138203622</v>
      </c>
      <c r="CA19" s="57">
        <v>3.365163687132279E-2</v>
      </c>
      <c r="CB19" s="36">
        <v>138203622</v>
      </c>
      <c r="CC19" s="57">
        <v>1.2334098212238971E-2</v>
      </c>
      <c r="CD19" s="39">
        <v>1</v>
      </c>
      <c r="CE19" s="12"/>
      <c r="CF19" s="38">
        <v>157459779</v>
      </c>
      <c r="CG19" s="57">
        <v>3.5970562724743659E-2</v>
      </c>
      <c r="CH19" s="36">
        <v>157459779</v>
      </c>
      <c r="CI19" s="57">
        <v>1.3192898738029884E-2</v>
      </c>
      <c r="CJ19" s="39">
        <v>1</v>
      </c>
      <c r="CK19" s="12"/>
      <c r="CL19" s="38">
        <v>149892148</v>
      </c>
      <c r="CM19" s="57">
        <v>3.2069985767974749E-2</v>
      </c>
      <c r="CN19" s="36">
        <v>149892148</v>
      </c>
      <c r="CO19" s="57">
        <v>1.2095616184704481E-2</v>
      </c>
      <c r="CP19" s="39">
        <v>1</v>
      </c>
      <c r="CQ19" s="12"/>
      <c r="CR19" s="38">
        <v>152392148</v>
      </c>
      <c r="CS19" s="57">
        <v>3.3019822121538145E-2</v>
      </c>
      <c r="CT19" s="36">
        <v>152392148</v>
      </c>
      <c r="CU19" s="57">
        <v>1.1957957156002213E-2</v>
      </c>
      <c r="CV19" s="39">
        <v>1</v>
      </c>
      <c r="CW19" s="12"/>
      <c r="CX19" s="38">
        <v>135293844</v>
      </c>
      <c r="CY19" s="57">
        <v>2.7360477867550168E-2</v>
      </c>
      <c r="CZ19" s="36">
        <v>135293844</v>
      </c>
      <c r="DA19" s="57">
        <v>1.0403913000302916E-2</v>
      </c>
      <c r="DB19" s="39">
        <v>1</v>
      </c>
      <c r="DC19" s="12"/>
      <c r="DD19" s="38">
        <v>168559011</v>
      </c>
      <c r="DE19" s="35">
        <v>3.178008460120077E-2</v>
      </c>
      <c r="DF19" s="36">
        <v>168559011</v>
      </c>
      <c r="DG19" s="35">
        <v>1.2147322791537751E-2</v>
      </c>
      <c r="DH19" s="39">
        <v>1</v>
      </c>
      <c r="DI19" s="12"/>
      <c r="DJ19" s="38">
        <v>187901406</v>
      </c>
      <c r="DK19" s="35">
        <v>3.3844498867392325E-2</v>
      </c>
      <c r="DL19" s="36">
        <v>187901406</v>
      </c>
      <c r="DM19" s="35">
        <v>1.2755961951376698E-2</v>
      </c>
      <c r="DN19" s="39">
        <v>1</v>
      </c>
      <c r="DO19" s="12"/>
      <c r="DP19" s="38">
        <v>226993036</v>
      </c>
      <c r="DQ19" s="57">
        <v>4.169266137681954E-2</v>
      </c>
      <c r="DR19" s="36">
        <v>226993036</v>
      </c>
      <c r="DS19" s="57">
        <v>1.5064580719681123E-2</v>
      </c>
      <c r="DT19" s="39">
        <v>1</v>
      </c>
      <c r="DU19" s="12"/>
      <c r="DV19" s="38">
        <v>217219468</v>
      </c>
      <c r="DW19" s="35">
        <v>4.3846635231017519E-2</v>
      </c>
      <c r="DX19" s="36">
        <v>217219468</v>
      </c>
      <c r="DY19" s="35">
        <v>1.4082421612232601E-2</v>
      </c>
      <c r="DZ19" s="39">
        <v>1</v>
      </c>
      <c r="EA19" s="12"/>
      <c r="EB19" s="38">
        <v>227973608</v>
      </c>
      <c r="EC19" s="57">
        <v>4.3652961798291361E-2</v>
      </c>
      <c r="ED19" s="36">
        <v>227973608</v>
      </c>
      <c r="EE19" s="57">
        <v>1.3554752597293315E-2</v>
      </c>
      <c r="EF19" s="39">
        <v>1</v>
      </c>
      <c r="EG19" s="12"/>
      <c r="EH19" s="38">
        <v>228393608</v>
      </c>
      <c r="EI19" s="35">
        <v>4.065982374037809E-2</v>
      </c>
      <c r="EJ19" s="36">
        <v>228393608</v>
      </c>
      <c r="EK19" s="35">
        <v>1.2664763558864551E-2</v>
      </c>
      <c r="EL19" s="39">
        <v>1</v>
      </c>
      <c r="EM19" s="12"/>
      <c r="EN19" s="38">
        <v>228393608</v>
      </c>
      <c r="EO19" s="35">
        <v>3.7392508013829609E-2</v>
      </c>
      <c r="EP19" s="36">
        <v>228393608</v>
      </c>
      <c r="EQ19" s="35">
        <v>1.1869252409411108E-2</v>
      </c>
      <c r="ER19" s="39">
        <v>1</v>
      </c>
      <c r="ES19" s="12"/>
      <c r="ET19" s="38">
        <v>227913540</v>
      </c>
      <c r="EU19" s="35">
        <v>3.3904627650724418E-2</v>
      </c>
      <c r="EV19" s="36">
        <v>227913540</v>
      </c>
      <c r="EW19" s="35">
        <v>1.1246230805720615E-2</v>
      </c>
      <c r="EX19" s="39">
        <v>1</v>
      </c>
      <c r="EY19" s="12"/>
      <c r="EZ19" s="38">
        <v>219082840</v>
      </c>
      <c r="FA19" s="57">
        <v>3.2525554650946378E-2</v>
      </c>
      <c r="FB19" s="36">
        <v>219082840</v>
      </c>
      <c r="FC19" s="57">
        <v>1.0503431487111931E-2</v>
      </c>
      <c r="FD19" s="39">
        <v>1</v>
      </c>
      <c r="FE19" s="12"/>
      <c r="FF19" s="38">
        <v>190480976</v>
      </c>
      <c r="FG19" s="57">
        <v>3.3335702043804462E-2</v>
      </c>
      <c r="FH19" s="36">
        <v>190480976</v>
      </c>
      <c r="FI19" s="57">
        <v>9.2042438862953904E-3</v>
      </c>
      <c r="FJ19" s="39">
        <v>1</v>
      </c>
      <c r="FK19" s="12"/>
      <c r="FL19" s="38">
        <v>210236963</v>
      </c>
      <c r="FM19" s="57">
        <v>4.117765542381141E-2</v>
      </c>
      <c r="FN19" s="36">
        <v>210236963</v>
      </c>
      <c r="FO19" s="57">
        <v>9.9572585549731682E-3</v>
      </c>
      <c r="FP19" s="39">
        <v>1</v>
      </c>
      <c r="FQ19" s="12"/>
      <c r="FR19" s="38">
        <v>199210870</v>
      </c>
      <c r="FS19" s="57">
        <v>3.6528772244703002E-2</v>
      </c>
      <c r="FT19" s="36">
        <v>199210870</v>
      </c>
      <c r="FU19" s="57">
        <v>9.0958378158719783E-3</v>
      </c>
      <c r="FV19" s="39">
        <v>1</v>
      </c>
      <c r="FW19" s="12"/>
      <c r="FX19" s="38">
        <v>187229698</v>
      </c>
      <c r="FY19" s="57">
        <v>3.0759266312348175E-2</v>
      </c>
      <c r="FZ19" s="36">
        <v>187229698</v>
      </c>
      <c r="GA19" s="57">
        <v>8.1491610778930482E-3</v>
      </c>
      <c r="GB19" s="39">
        <v>1</v>
      </c>
      <c r="GC19" s="12"/>
      <c r="GD19" s="38">
        <v>190229698</v>
      </c>
      <c r="GE19" s="57">
        <v>2.9834830387211221E-2</v>
      </c>
      <c r="GF19" s="36">
        <v>190229698</v>
      </c>
      <c r="GG19" s="57">
        <v>8.4372119856976312E-3</v>
      </c>
      <c r="GH19" s="39">
        <v>1</v>
      </c>
      <c r="GI19" s="12"/>
      <c r="GJ19" s="38">
        <v>175205298</v>
      </c>
      <c r="GK19" s="57">
        <v>2.6309124159683978E-2</v>
      </c>
      <c r="GL19" s="36">
        <v>175205298</v>
      </c>
      <c r="GM19" s="57">
        <v>7.4201479727478807E-3</v>
      </c>
      <c r="GN19" s="39">
        <v>1</v>
      </c>
      <c r="GO19" s="12"/>
      <c r="GP19" s="38">
        <v>191630298</v>
      </c>
      <c r="GQ19" s="57">
        <v>2.7200060641662353E-2</v>
      </c>
      <c r="GR19" s="36">
        <v>191630298</v>
      </c>
      <c r="GS19" s="57">
        <v>7.8248230186237742E-3</v>
      </c>
      <c r="GT19" s="39">
        <v>1</v>
      </c>
      <c r="GU19" s="12"/>
      <c r="GV19" s="38">
        <v>191630298</v>
      </c>
      <c r="GW19" s="57">
        <v>2.5282613303613224E-2</v>
      </c>
      <c r="GX19" s="36">
        <v>191630298</v>
      </c>
      <c r="GY19" s="57">
        <v>7.4380693483317413E-3</v>
      </c>
      <c r="GZ19" s="39">
        <v>1</v>
      </c>
      <c r="HA19" s="12"/>
      <c r="HB19" s="38">
        <v>191630298</v>
      </c>
      <c r="HC19" s="57">
        <v>2.4113269912434933E-2</v>
      </c>
      <c r="HD19" s="36">
        <v>191630298</v>
      </c>
      <c r="HE19" s="57">
        <v>7.1391570932814504E-3</v>
      </c>
      <c r="HF19" s="39">
        <v>1</v>
      </c>
      <c r="HG19" s="12"/>
      <c r="HH19" s="38">
        <v>191630298</v>
      </c>
      <c r="HI19" s="57">
        <v>2.3316024915245738E-2</v>
      </c>
      <c r="HJ19" s="36">
        <v>191630298</v>
      </c>
      <c r="HK19" s="57">
        <v>6.9094016181309916E-3</v>
      </c>
      <c r="HL19" s="39">
        <v>1</v>
      </c>
      <c r="HM19" s="12"/>
      <c r="HN19" s="38">
        <v>191630298</v>
      </c>
      <c r="HO19" s="57">
        <v>2.1933161037067012E-2</v>
      </c>
      <c r="HP19" s="36">
        <v>191630298</v>
      </c>
      <c r="HQ19" s="57">
        <v>6.6255592604939828E-3</v>
      </c>
      <c r="HR19" s="39">
        <v>1</v>
      </c>
      <c r="HS19" s="12"/>
      <c r="HT19" s="38">
        <v>191630298</v>
      </c>
      <c r="HU19" s="57">
        <v>2.1899048648558756E-2</v>
      </c>
      <c r="HV19" s="36">
        <v>191630298</v>
      </c>
      <c r="HW19" s="57">
        <v>6.6378751323656511E-3</v>
      </c>
      <c r="HX19" s="39">
        <v>1</v>
      </c>
      <c r="HY19" s="12"/>
      <c r="HZ19" s="38">
        <v>191630298</v>
      </c>
      <c r="IA19" s="57">
        <v>2.0670710571347575E-2</v>
      </c>
      <c r="IB19" s="36">
        <v>191630298</v>
      </c>
      <c r="IC19" s="57">
        <v>6.3005507897031564E-3</v>
      </c>
      <c r="ID19" s="39">
        <v>1</v>
      </c>
      <c r="IE19" s="12"/>
      <c r="IF19" s="38">
        <v>191630298</v>
      </c>
      <c r="IG19" s="57">
        <v>1.8530506390990124E-2</v>
      </c>
      <c r="IH19" s="36">
        <v>191630298</v>
      </c>
      <c r="II19" s="57">
        <v>5.5229882449331002E-3</v>
      </c>
      <c r="IJ19" s="39">
        <v>1</v>
      </c>
      <c r="IL19" s="38">
        <v>153914766</v>
      </c>
      <c r="IM19" s="57">
        <v>1.3226931563852332E-2</v>
      </c>
      <c r="IN19" s="36">
        <v>153914766</v>
      </c>
      <c r="IO19" s="57">
        <v>4.0456257219142122E-3</v>
      </c>
      <c r="IP19" s="39">
        <v>1</v>
      </c>
    </row>
    <row r="20" spans="1:250" x14ac:dyDescent="0.25">
      <c r="A20" s="22" t="s">
        <v>134</v>
      </c>
      <c r="B20" s="38">
        <v>124691961</v>
      </c>
      <c r="C20" s="57">
        <v>6.0892068615422609E-2</v>
      </c>
      <c r="D20" s="36">
        <v>124691961</v>
      </c>
      <c r="E20" s="57">
        <v>3.1957440072046261E-2</v>
      </c>
      <c r="F20" s="39">
        <v>1</v>
      </c>
      <c r="G20" s="12"/>
      <c r="H20" s="38">
        <v>124808528</v>
      </c>
      <c r="I20" s="57">
        <v>5.881921640817931E-2</v>
      </c>
      <c r="J20" s="36">
        <v>124808528</v>
      </c>
      <c r="K20" s="57">
        <v>3.0342229292530977E-2</v>
      </c>
      <c r="L20" s="39">
        <v>1</v>
      </c>
      <c r="M20" s="12"/>
      <c r="N20" s="38">
        <v>157428107</v>
      </c>
      <c r="O20" s="57">
        <v>6.6997409628465995E-2</v>
      </c>
      <c r="P20" s="36">
        <v>157428107</v>
      </c>
      <c r="Q20" s="57">
        <v>3.2492196948314907E-2</v>
      </c>
      <c r="R20" s="39">
        <v>1</v>
      </c>
      <c r="S20" s="12"/>
      <c r="T20" s="38">
        <v>161784643</v>
      </c>
      <c r="U20" s="57">
        <v>6.2220694264757501E-2</v>
      </c>
      <c r="V20" s="36">
        <v>161784643</v>
      </c>
      <c r="W20" s="57">
        <v>3.0655622221640991E-2</v>
      </c>
      <c r="X20" s="39">
        <v>1</v>
      </c>
      <c r="Y20" s="12"/>
      <c r="Z20" s="38">
        <v>180002876</v>
      </c>
      <c r="AA20" s="57">
        <v>6.5191939919456765E-2</v>
      </c>
      <c r="AB20" s="36">
        <v>180002876</v>
      </c>
      <c r="AC20" s="39">
        <v>1</v>
      </c>
      <c r="AD20" s="12"/>
      <c r="AE20" s="38">
        <v>205879980</v>
      </c>
      <c r="AF20" s="57">
        <v>7.2149136164648298E-2</v>
      </c>
      <c r="AG20" s="36">
        <v>205879980</v>
      </c>
      <c r="AH20" s="72">
        <v>1</v>
      </c>
      <c r="AI20" s="12"/>
      <c r="AJ20" s="38">
        <v>226354482</v>
      </c>
      <c r="AK20" s="57">
        <v>7.3163883133944146E-2</v>
      </c>
      <c r="AL20" s="36">
        <v>226354482</v>
      </c>
      <c r="AM20" s="57">
        <v>3.4442463611975456E-2</v>
      </c>
      <c r="AN20" s="39">
        <v>1</v>
      </c>
      <c r="AO20" s="12"/>
      <c r="AP20" s="36">
        <v>236914297</v>
      </c>
      <c r="AQ20" s="35">
        <v>7.050284012449605E-2</v>
      </c>
      <c r="AR20" s="36">
        <v>236914297</v>
      </c>
      <c r="AS20" s="35">
        <v>3.235042280229352E-2</v>
      </c>
      <c r="AT20" s="37">
        <v>1</v>
      </c>
      <c r="AU20" s="12"/>
      <c r="AV20" s="38">
        <v>244695977</v>
      </c>
      <c r="AW20" s="57">
        <v>6.8227694335856542E-2</v>
      </c>
      <c r="AX20" s="36">
        <v>244695977</v>
      </c>
      <c r="AY20" s="57">
        <v>3.0614920856546112E-2</v>
      </c>
      <c r="AZ20" s="39">
        <v>1</v>
      </c>
      <c r="BA20" s="12"/>
      <c r="BB20" s="38">
        <v>228732065</v>
      </c>
      <c r="BC20" s="57">
        <v>6.3846819958496739E-2</v>
      </c>
      <c r="BD20" s="36">
        <v>228732065</v>
      </c>
      <c r="BE20" s="57">
        <v>2.5717644017541709E-2</v>
      </c>
      <c r="BF20" s="39">
        <v>1</v>
      </c>
      <c r="BG20" s="12"/>
      <c r="BH20" s="38">
        <v>239000955</v>
      </c>
      <c r="BI20" s="57">
        <v>6.4092742312397047E-2</v>
      </c>
      <c r="BJ20" s="36">
        <v>239000955</v>
      </c>
      <c r="BK20" s="57">
        <v>2.5416967792856415E-2</v>
      </c>
      <c r="BL20" s="39">
        <v>1</v>
      </c>
      <c r="BM20" s="12"/>
      <c r="BN20" s="38">
        <v>241740228</v>
      </c>
      <c r="BO20" s="57">
        <v>6.3706424669728104E-2</v>
      </c>
      <c r="BP20" s="36">
        <v>244490578</v>
      </c>
      <c r="BQ20" s="57">
        <v>2.4701932039017278E-2</v>
      </c>
      <c r="BR20" s="39">
        <v>0.98875069124340653</v>
      </c>
      <c r="BS20" s="12"/>
      <c r="BT20" s="38">
        <v>239132552</v>
      </c>
      <c r="BU20" s="57">
        <v>6.0824657712961562E-2</v>
      </c>
      <c r="BV20" s="36">
        <v>239132552</v>
      </c>
      <c r="BW20" s="57">
        <v>2.2453316559215095E-2</v>
      </c>
      <c r="BX20" s="39">
        <v>1</v>
      </c>
      <c r="BY20" s="12"/>
      <c r="BZ20" s="38">
        <v>377879844</v>
      </c>
      <c r="CA20" s="57">
        <v>9.201115793680216E-2</v>
      </c>
      <c r="CB20" s="36">
        <v>377879844</v>
      </c>
      <c r="CC20" s="57">
        <v>3.3724203757275924E-2</v>
      </c>
      <c r="CD20" s="39">
        <v>1</v>
      </c>
      <c r="CE20" s="12"/>
      <c r="CF20" s="38">
        <v>395472526</v>
      </c>
      <c r="CG20" s="57">
        <v>9.0342876083903415E-2</v>
      </c>
      <c r="CH20" s="36">
        <v>395472526</v>
      </c>
      <c r="CI20" s="57">
        <v>3.3134994995711826E-2</v>
      </c>
      <c r="CJ20" s="39">
        <v>1</v>
      </c>
      <c r="CK20" s="12"/>
      <c r="CL20" s="38">
        <v>487834498</v>
      </c>
      <c r="CM20" s="57">
        <v>0.10437401569551932</v>
      </c>
      <c r="CN20" s="36">
        <v>487834498</v>
      </c>
      <c r="CO20" s="57">
        <v>3.9366030363818562E-2</v>
      </c>
      <c r="CP20" s="39">
        <v>1</v>
      </c>
      <c r="CQ20" s="12"/>
      <c r="CR20" s="38">
        <v>185692884</v>
      </c>
      <c r="CS20" s="57">
        <v>4.0235314479033502E-2</v>
      </c>
      <c r="CT20" s="36">
        <v>185692884</v>
      </c>
      <c r="CU20" s="57">
        <v>1.4571010253405504E-2</v>
      </c>
      <c r="CV20" s="39">
        <v>1</v>
      </c>
      <c r="CW20" s="12"/>
      <c r="CX20" s="38">
        <v>228711439</v>
      </c>
      <c r="CY20" s="57">
        <v>4.6252320725066028E-2</v>
      </c>
      <c r="CZ20" s="36">
        <v>228711439</v>
      </c>
      <c r="DA20" s="57">
        <v>1.7587599281531887E-2</v>
      </c>
      <c r="DB20" s="39">
        <v>1</v>
      </c>
      <c r="DC20" s="12"/>
      <c r="DD20" s="38">
        <v>239100925</v>
      </c>
      <c r="DE20" s="35">
        <v>4.5080043954015367E-2</v>
      </c>
      <c r="DF20" s="36">
        <v>249100925</v>
      </c>
      <c r="DG20" s="35">
        <v>1.7951632046806658E-2</v>
      </c>
      <c r="DH20" s="39">
        <v>0.95985562879784569</v>
      </c>
      <c r="DI20" s="12"/>
      <c r="DJ20" s="38">
        <v>248648713</v>
      </c>
      <c r="DK20" s="35">
        <v>4.4786206046308452E-2</v>
      </c>
      <c r="DL20" s="36">
        <v>248648713</v>
      </c>
      <c r="DM20" s="35">
        <v>1.6879881794427787E-2</v>
      </c>
      <c r="DN20" s="39">
        <v>1</v>
      </c>
      <c r="DO20" s="12"/>
      <c r="DP20" s="38">
        <v>238469783</v>
      </c>
      <c r="DQ20" s="57">
        <v>4.3800638497220844E-2</v>
      </c>
      <c r="DR20" s="36">
        <v>238469783</v>
      </c>
      <c r="DS20" s="57">
        <v>1.5826244533811783E-2</v>
      </c>
      <c r="DT20" s="39">
        <v>1</v>
      </c>
      <c r="DU20" s="12"/>
      <c r="DV20" s="38">
        <v>230070056</v>
      </c>
      <c r="DW20" s="35">
        <v>4.6440578811341962E-2</v>
      </c>
      <c r="DX20" s="36">
        <v>230070056</v>
      </c>
      <c r="DY20" s="35">
        <v>1.4915530172194165E-2</v>
      </c>
      <c r="DZ20" s="39">
        <v>1</v>
      </c>
      <c r="EA20" s="12"/>
      <c r="EB20" s="38">
        <v>231364973</v>
      </c>
      <c r="EC20" s="57">
        <v>4.4302348927300887E-2</v>
      </c>
      <c r="ED20" s="36">
        <v>231364973</v>
      </c>
      <c r="EE20" s="57">
        <v>1.3756394857313694E-2</v>
      </c>
      <c r="EF20" s="39">
        <v>1</v>
      </c>
      <c r="EG20" s="12"/>
      <c r="EH20" s="38">
        <v>244501708</v>
      </c>
      <c r="EI20" s="35">
        <v>4.3527471887485535E-2</v>
      </c>
      <c r="EJ20" s="36">
        <v>244501708</v>
      </c>
      <c r="EK20" s="35">
        <v>1.3557981541928886E-2</v>
      </c>
      <c r="EL20" s="39">
        <v>1</v>
      </c>
      <c r="EM20" s="12"/>
      <c r="EN20" s="38">
        <v>264055548</v>
      </c>
      <c r="EO20" s="35">
        <v>4.3231066233194101E-2</v>
      </c>
      <c r="EP20" s="36">
        <v>264055548</v>
      </c>
      <c r="EQ20" s="35">
        <v>1.3722546689298636E-2</v>
      </c>
      <c r="ER20" s="39">
        <v>1</v>
      </c>
      <c r="ES20" s="12"/>
      <c r="ET20" s="38">
        <v>294970746</v>
      </c>
      <c r="EU20" s="35">
        <v>4.3880119237261678E-2</v>
      </c>
      <c r="EV20" s="36">
        <v>294970746</v>
      </c>
      <c r="EW20" s="35">
        <v>1.4555120728902683E-2</v>
      </c>
      <c r="EX20" s="39">
        <v>1</v>
      </c>
      <c r="EY20" s="12"/>
      <c r="EZ20" s="38">
        <v>314525953</v>
      </c>
      <c r="FA20" s="57">
        <v>4.6695264099381274E-2</v>
      </c>
      <c r="FB20" s="36">
        <v>314525953</v>
      </c>
      <c r="FC20" s="57">
        <v>1.5079235773345313E-2</v>
      </c>
      <c r="FD20" s="39">
        <v>1</v>
      </c>
      <c r="FE20" s="12"/>
      <c r="FF20" s="38">
        <v>270637611</v>
      </c>
      <c r="FG20" s="57">
        <v>4.7363757534206762E-2</v>
      </c>
      <c r="FH20" s="36">
        <v>270637611</v>
      </c>
      <c r="FI20" s="57">
        <v>1.3077497967294854E-2</v>
      </c>
      <c r="FJ20" s="39">
        <v>1</v>
      </c>
      <c r="FK20" s="12"/>
      <c r="FL20" s="38">
        <v>307194075</v>
      </c>
      <c r="FM20" s="57">
        <v>6.0167972311255653E-2</v>
      </c>
      <c r="FN20" s="36">
        <v>307194075</v>
      </c>
      <c r="FO20" s="57">
        <v>1.4549348447974007E-2</v>
      </c>
      <c r="FP20" s="39">
        <v>1</v>
      </c>
      <c r="FQ20" s="12"/>
      <c r="FR20" s="38">
        <v>269067211</v>
      </c>
      <c r="FS20" s="57">
        <v>4.9338145399076092E-2</v>
      </c>
      <c r="FT20" s="36">
        <v>269067211</v>
      </c>
      <c r="FU20" s="57">
        <v>1.2285432581188992E-2</v>
      </c>
      <c r="FV20" s="39">
        <v>1</v>
      </c>
      <c r="FW20" s="12"/>
      <c r="FX20" s="38">
        <v>308531494</v>
      </c>
      <c r="FY20" s="57">
        <v>5.0687484363151902E-2</v>
      </c>
      <c r="FZ20" s="36">
        <v>308531494</v>
      </c>
      <c r="GA20" s="57">
        <v>1.3428814280355205E-2</v>
      </c>
      <c r="GB20" s="39">
        <v>1</v>
      </c>
      <c r="GC20" s="12"/>
      <c r="GD20" s="38">
        <v>320353786</v>
      </c>
      <c r="GE20" s="57">
        <v>5.0242948234144602E-2</v>
      </c>
      <c r="GF20" s="36">
        <v>320353786</v>
      </c>
      <c r="GG20" s="57">
        <v>1.4208574325249751E-2</v>
      </c>
      <c r="GH20" s="39">
        <v>1</v>
      </c>
      <c r="GI20" s="12"/>
      <c r="GJ20" s="38">
        <v>325447715</v>
      </c>
      <c r="GK20" s="57">
        <v>4.8869779847755777E-2</v>
      </c>
      <c r="GL20" s="36">
        <v>325447715</v>
      </c>
      <c r="GM20" s="57">
        <v>1.3783088926298792E-2</v>
      </c>
      <c r="GN20" s="39">
        <v>1</v>
      </c>
      <c r="GO20" s="12"/>
      <c r="GP20" s="38">
        <v>304047450</v>
      </c>
      <c r="GQ20" s="57">
        <v>4.3156584132342177E-2</v>
      </c>
      <c r="GR20" s="36">
        <v>304047450</v>
      </c>
      <c r="GS20" s="57">
        <v>1.2415142648861618E-2</v>
      </c>
      <c r="GT20" s="39">
        <v>1</v>
      </c>
      <c r="GU20" s="12"/>
      <c r="GV20" s="38">
        <v>279234912</v>
      </c>
      <c r="GW20" s="57">
        <v>3.6840668592836336E-2</v>
      </c>
      <c r="GX20" s="36">
        <v>279234912</v>
      </c>
      <c r="GY20" s="57">
        <v>1.0838414705858836E-2</v>
      </c>
      <c r="GZ20" s="39">
        <v>1</v>
      </c>
      <c r="HA20" s="12"/>
      <c r="HB20" s="38">
        <v>268827772</v>
      </c>
      <c r="HC20" s="57">
        <v>3.3827201094236765E-2</v>
      </c>
      <c r="HD20" s="36">
        <v>268827772</v>
      </c>
      <c r="HE20" s="57">
        <v>1.001513703926322E-2</v>
      </c>
      <c r="HF20" s="39">
        <v>1</v>
      </c>
      <c r="HG20" s="12"/>
      <c r="HH20" s="38">
        <v>263573223</v>
      </c>
      <c r="HI20" s="57">
        <v>3.2069458215107621E-2</v>
      </c>
      <c r="HJ20" s="36">
        <v>263573223</v>
      </c>
      <c r="HK20" s="57">
        <v>9.5033680607865077E-3</v>
      </c>
      <c r="HL20" s="39">
        <v>1</v>
      </c>
      <c r="HM20" s="12"/>
      <c r="HN20" s="38">
        <v>274778000</v>
      </c>
      <c r="HO20" s="57">
        <v>3.1449881288830431E-2</v>
      </c>
      <c r="HP20" s="36">
        <v>274778000</v>
      </c>
      <c r="HQ20" s="57">
        <v>9.5003657640819177E-3</v>
      </c>
      <c r="HR20" s="39">
        <v>1</v>
      </c>
      <c r="HS20" s="12"/>
      <c r="HT20" s="38">
        <v>274777999</v>
      </c>
      <c r="HU20" s="57">
        <v>3.1400967542484483E-2</v>
      </c>
      <c r="HV20" s="36">
        <v>274777999</v>
      </c>
      <c r="HW20" s="57">
        <v>9.5180254141403759E-3</v>
      </c>
      <c r="HX20" s="39">
        <v>1</v>
      </c>
      <c r="HY20" s="12"/>
      <c r="HZ20" s="38">
        <v>300926447</v>
      </c>
      <c r="IA20" s="57">
        <v>3.2460229692910909E-2</v>
      </c>
      <c r="IB20" s="36">
        <v>300926447</v>
      </c>
      <c r="IC20" s="57">
        <v>9.8940636375173564E-3</v>
      </c>
      <c r="ID20" s="39">
        <v>1</v>
      </c>
      <c r="IE20" s="12"/>
      <c r="IF20" s="38">
        <v>301402059</v>
      </c>
      <c r="IG20" s="57">
        <v>2.9145353521065245E-2</v>
      </c>
      <c r="IH20" s="36">
        <v>301402059</v>
      </c>
      <c r="II20" s="57">
        <v>8.6867267140378433E-3</v>
      </c>
      <c r="IJ20" s="39">
        <v>1</v>
      </c>
      <c r="IL20" s="38">
        <v>318680612</v>
      </c>
      <c r="IM20" s="57">
        <v>2.738636945106734E-2</v>
      </c>
      <c r="IN20" s="36">
        <v>318680612</v>
      </c>
      <c r="IO20" s="57">
        <v>8.3764703964957013E-3</v>
      </c>
      <c r="IP20" s="39">
        <v>1</v>
      </c>
    </row>
    <row r="21" spans="1:250" x14ac:dyDescent="0.25">
      <c r="A21" s="22" t="s">
        <v>135</v>
      </c>
      <c r="B21" s="38">
        <v>2619325</v>
      </c>
      <c r="C21" s="57">
        <v>1.2791210944712935E-3</v>
      </c>
      <c r="D21" s="36">
        <v>376868253</v>
      </c>
      <c r="E21" s="57">
        <v>9.6587979800111315E-2</v>
      </c>
      <c r="F21" s="39">
        <v>6.9502405128298245E-3</v>
      </c>
      <c r="G21" s="12"/>
      <c r="H21" s="38">
        <v>2653041</v>
      </c>
      <c r="I21" s="57">
        <v>1.2503135420263306E-3</v>
      </c>
      <c r="J21" s="36">
        <v>405307988</v>
      </c>
      <c r="K21" s="57">
        <v>9.8534516054787497E-2</v>
      </c>
      <c r="L21" s="39">
        <v>6.545740717056877E-3</v>
      </c>
      <c r="M21" s="12"/>
      <c r="N21" s="38">
        <v>3568670</v>
      </c>
      <c r="O21" s="57">
        <v>1.5187354429588469E-3</v>
      </c>
      <c r="P21" s="36">
        <v>449235122</v>
      </c>
      <c r="Q21" s="57">
        <v>9.2719377360767449E-2</v>
      </c>
      <c r="R21" s="39">
        <v>7.9438802204783981E-3</v>
      </c>
      <c r="S21" s="12"/>
      <c r="T21" s="38">
        <v>3725831</v>
      </c>
      <c r="U21" s="57">
        <v>1.4329159259767054E-3</v>
      </c>
      <c r="V21" s="36">
        <v>473502054</v>
      </c>
      <c r="W21" s="57">
        <v>8.9721124449340051E-2</v>
      </c>
      <c r="X21" s="39">
        <v>7.8686691399230974E-3</v>
      </c>
      <c r="Y21" s="12"/>
      <c r="Z21" s="38">
        <v>3793959</v>
      </c>
      <c r="AA21" s="57">
        <v>1.3740644187534108E-3</v>
      </c>
      <c r="AB21" s="36">
        <v>507648593</v>
      </c>
      <c r="AC21" s="39">
        <v>7.4735930569199867E-3</v>
      </c>
      <c r="AD21" s="12"/>
      <c r="AE21" s="38">
        <v>3755786</v>
      </c>
      <c r="AF21" s="57">
        <v>1.3161877882408952E-3</v>
      </c>
      <c r="AG21" s="36">
        <v>564914331</v>
      </c>
      <c r="AH21" s="72">
        <v>6.6484169260701588E-3</v>
      </c>
      <c r="AI21" s="12"/>
      <c r="AJ21" s="38">
        <v>3926554</v>
      </c>
      <c r="AK21" s="57">
        <v>1.2691683214610301E-3</v>
      </c>
      <c r="AL21" s="36">
        <v>705073174</v>
      </c>
      <c r="AM21" s="57">
        <v>0.10728507306197294</v>
      </c>
      <c r="AN21" s="39">
        <v>5.5690021189204967E-3</v>
      </c>
      <c r="AO21" s="12"/>
      <c r="AP21" s="36">
        <v>3962993</v>
      </c>
      <c r="AQ21" s="35">
        <v>1.1793389653200076E-3</v>
      </c>
      <c r="AR21" s="36">
        <v>719992791</v>
      </c>
      <c r="AS21" s="35">
        <v>9.8314333488507683E-2</v>
      </c>
      <c r="AT21" s="37">
        <v>5.5042120553676485E-3</v>
      </c>
      <c r="AU21" s="12"/>
      <c r="AV21" s="38">
        <v>4120829</v>
      </c>
      <c r="AW21" s="57">
        <v>1.1489958472931225E-3</v>
      </c>
      <c r="AX21" s="36">
        <v>664145440</v>
      </c>
      <c r="AY21" s="57">
        <v>8.3093969635781931E-2</v>
      </c>
      <c r="AZ21" s="39">
        <v>6.2047087156090388E-3</v>
      </c>
      <c r="BA21" s="12"/>
      <c r="BB21" s="38">
        <v>3939628</v>
      </c>
      <c r="BC21" s="57">
        <v>1.0996828084398774E-3</v>
      </c>
      <c r="BD21" s="36">
        <v>677460488</v>
      </c>
      <c r="BE21" s="57">
        <v>7.6170726943483355E-2</v>
      </c>
      <c r="BF21" s="39">
        <v>5.8152882268168535E-3</v>
      </c>
      <c r="BG21" s="12"/>
      <c r="BH21" s="38">
        <v>3278648</v>
      </c>
      <c r="BI21" s="57">
        <v>8.7923306162963216E-4</v>
      </c>
      <c r="BJ21" s="36">
        <v>730340237</v>
      </c>
      <c r="BK21" s="57">
        <v>7.766928915265682E-2</v>
      </c>
      <c r="BL21" s="39">
        <v>4.489206309469705E-3</v>
      </c>
      <c r="BM21" s="12"/>
      <c r="BN21" s="38">
        <v>592040</v>
      </c>
      <c r="BO21" s="57">
        <v>1.5602182546740141E-4</v>
      </c>
      <c r="BP21" s="36">
        <v>640644610</v>
      </c>
      <c r="BQ21" s="57">
        <v>6.4727073520938413E-2</v>
      </c>
      <c r="BR21" s="39">
        <v>9.2413171165211237E-4</v>
      </c>
      <c r="BS21" s="12"/>
      <c r="BT21" s="38">
        <v>585976</v>
      </c>
      <c r="BU21" s="57">
        <v>1.4904616427131328E-4</v>
      </c>
      <c r="BV21" s="36">
        <v>619039549</v>
      </c>
      <c r="BW21" s="57">
        <v>5.8124629374468204E-2</v>
      </c>
      <c r="BX21" s="39">
        <v>9.465889553366808E-4</v>
      </c>
      <c r="BY21" s="12"/>
      <c r="BZ21" s="38">
        <v>585976</v>
      </c>
      <c r="CA21" s="57">
        <v>1.4268114888704034E-4</v>
      </c>
      <c r="CB21" s="36">
        <v>668798898</v>
      </c>
      <c r="CC21" s="57">
        <v>5.9687518842083558E-2</v>
      </c>
      <c r="CD21" s="39">
        <v>8.7616173075691882E-4</v>
      </c>
      <c r="CE21" s="12"/>
      <c r="CF21" s="38">
        <v>585976</v>
      </c>
      <c r="CG21" s="57">
        <v>1.3386203509909911E-4</v>
      </c>
      <c r="CH21" s="36">
        <v>711723997</v>
      </c>
      <c r="CI21" s="57">
        <v>5.9632387911879921E-2</v>
      </c>
      <c r="CJ21" s="39">
        <v>8.2331915527642386E-4</v>
      </c>
      <c r="CK21" s="12"/>
      <c r="CL21" s="38">
        <v>585976</v>
      </c>
      <c r="CM21" s="57">
        <v>1.2537175716752536E-4</v>
      </c>
      <c r="CN21" s="36">
        <v>735203971</v>
      </c>
      <c r="CO21" s="57">
        <v>5.9327624357525414E-2</v>
      </c>
      <c r="CP21" s="39">
        <v>7.9702507482783981E-4</v>
      </c>
      <c r="CQ21" s="12"/>
      <c r="CR21" s="38">
        <v>578976</v>
      </c>
      <c r="CS21" s="57">
        <v>1.2545058773395378E-4</v>
      </c>
      <c r="CT21" s="36">
        <v>829871424</v>
      </c>
      <c r="CU21" s="57">
        <v>6.5118623652332452E-2</v>
      </c>
      <c r="CV21" s="39">
        <v>6.9766952235723683E-4</v>
      </c>
      <c r="CW21" s="12"/>
      <c r="CX21" s="38">
        <v>578976</v>
      </c>
      <c r="CY21" s="57">
        <v>1.170863327221505E-4</v>
      </c>
      <c r="CZ21" s="36">
        <v>882871146</v>
      </c>
      <c r="DA21" s="57">
        <v>6.7891593008930495E-2</v>
      </c>
      <c r="DB21" s="39">
        <v>6.5578765669616751E-4</v>
      </c>
      <c r="DC21" s="12"/>
      <c r="DD21" s="38">
        <v>578976</v>
      </c>
      <c r="DE21" s="35">
        <v>1.0916002741653969E-4</v>
      </c>
      <c r="DF21" s="36">
        <v>1028264239</v>
      </c>
      <c r="DG21" s="35">
        <v>7.4102580170738661E-2</v>
      </c>
      <c r="DH21" s="39">
        <v>5.6306149532445225E-4</v>
      </c>
      <c r="DI21" s="12"/>
      <c r="DJ21" s="38">
        <v>524415</v>
      </c>
      <c r="DK21" s="35">
        <v>9.4456785882398063E-5</v>
      </c>
      <c r="DL21" s="36">
        <v>1140711272</v>
      </c>
      <c r="DM21" s="35">
        <v>7.7438854199624846E-2</v>
      </c>
      <c r="DN21" s="39">
        <v>4.5972632415610949E-4</v>
      </c>
      <c r="DO21" s="12"/>
      <c r="DP21" s="38">
        <v>485818</v>
      </c>
      <c r="DQ21" s="57">
        <v>8.9232012231263855E-5</v>
      </c>
      <c r="DR21" s="36">
        <v>1082835580</v>
      </c>
      <c r="DS21" s="57">
        <v>7.1863279545953673E-2</v>
      </c>
      <c r="DT21" s="39">
        <v>4.4865352503470563E-4</v>
      </c>
      <c r="DU21" s="12"/>
      <c r="DV21" s="38">
        <v>1000</v>
      </c>
      <c r="DW21" s="35">
        <v>2.0185407705269547E-7</v>
      </c>
      <c r="DX21" s="36">
        <v>1236829982</v>
      </c>
      <c r="DY21" s="35">
        <v>8.0184163185474971E-2</v>
      </c>
      <c r="DZ21" s="39">
        <v>8.0851856322480389E-7</v>
      </c>
      <c r="EA21" s="12"/>
      <c r="EB21" s="38">
        <v>2500990</v>
      </c>
      <c r="EC21" s="57">
        <v>4.7889587696444547E-4</v>
      </c>
      <c r="ED21" s="36">
        <v>1342275462</v>
      </c>
      <c r="EE21" s="57">
        <v>7.9808412756390584E-2</v>
      </c>
      <c r="EF21" s="39">
        <v>1.863246457827298E-3</v>
      </c>
      <c r="EG21" s="12"/>
      <c r="EH21" s="38">
        <v>100990</v>
      </c>
      <c r="EI21" s="35">
        <v>1.7978767599926804E-5</v>
      </c>
      <c r="EJ21" s="36">
        <v>1392809722</v>
      </c>
      <c r="EK21" s="35">
        <v>7.7233360276956028E-2</v>
      </c>
      <c r="EL21" s="39">
        <v>7.2508109618149265E-5</v>
      </c>
      <c r="EM21" s="12"/>
      <c r="EN21" s="38">
        <v>1100990</v>
      </c>
      <c r="EO21" s="35">
        <v>1.8025363213381289E-4</v>
      </c>
      <c r="EP21" s="36">
        <v>1439530223</v>
      </c>
      <c r="EQ21" s="35">
        <v>7.4810095244709565E-2</v>
      </c>
      <c r="ER21" s="39">
        <v>7.6482590112316102E-4</v>
      </c>
      <c r="ES21" s="12"/>
      <c r="ET21" s="38">
        <v>186590</v>
      </c>
      <c r="EU21" s="35">
        <v>2.7757299866206585E-5</v>
      </c>
      <c r="EV21" s="36">
        <v>1156485600</v>
      </c>
      <c r="EW21" s="35">
        <v>5.7065955717647526E-2</v>
      </c>
      <c r="EX21" s="39">
        <v>1.613422596874531E-4</v>
      </c>
      <c r="EY21" s="12"/>
      <c r="EZ21" s="38">
        <v>182185</v>
      </c>
      <c r="FA21" s="57">
        <v>2.7047614382224851E-5</v>
      </c>
      <c r="FB21" s="36">
        <v>1157671695</v>
      </c>
      <c r="FC21" s="57">
        <v>5.5501952288920672E-2</v>
      </c>
      <c r="FD21" s="39">
        <v>1.5737190499418748E-4</v>
      </c>
      <c r="FE21" s="12"/>
      <c r="FF21" s="38">
        <v>121453</v>
      </c>
      <c r="FG21" s="57">
        <v>2.1255251339777803E-5</v>
      </c>
      <c r="FH21" s="36">
        <v>1201486324</v>
      </c>
      <c r="FI21" s="57">
        <v>5.8057100422167732E-2</v>
      </c>
      <c r="FJ21" s="39">
        <v>1.0108562833712288E-4</v>
      </c>
      <c r="FK21" s="12"/>
      <c r="FL21" s="38">
        <v>623534</v>
      </c>
      <c r="FM21" s="77">
        <v>1.2212727881267399E-4</v>
      </c>
      <c r="FN21" s="36">
        <v>1459679822</v>
      </c>
      <c r="FO21" s="77">
        <v>6.9133463439210785E-2</v>
      </c>
      <c r="FP21" s="39">
        <v>4.271717609589591E-4</v>
      </c>
      <c r="FQ21" s="12"/>
      <c r="FR21" s="38">
        <v>593363</v>
      </c>
      <c r="FS21" s="77">
        <v>1.0880340960025779E-4</v>
      </c>
      <c r="FT21" s="36">
        <v>1286726523</v>
      </c>
      <c r="FU21" s="77">
        <v>5.8751090071484879E-2</v>
      </c>
      <c r="FV21" s="39">
        <v>4.6114150085021599E-4</v>
      </c>
      <c r="FW21" s="12"/>
      <c r="FX21" s="38">
        <v>1148731</v>
      </c>
      <c r="FY21" s="77">
        <v>1.8872071646587835E-4</v>
      </c>
      <c r="FZ21" s="36">
        <v>1550010462</v>
      </c>
      <c r="GA21" s="77">
        <v>6.7464109925859203E-2</v>
      </c>
      <c r="GB21" s="39">
        <v>7.4111177192815619E-4</v>
      </c>
      <c r="GC21" s="12"/>
      <c r="GD21" s="38">
        <v>51285029</v>
      </c>
      <c r="GE21" s="77">
        <v>8.0433294995727149E-3</v>
      </c>
      <c r="GF21" s="36">
        <v>1732226052</v>
      </c>
      <c r="GG21" s="77">
        <v>7.6829004942604112E-2</v>
      </c>
      <c r="GH21" s="39">
        <v>2.9606429796380871E-2</v>
      </c>
      <c r="GI21" s="12"/>
      <c r="GJ21" s="38">
        <v>54513466</v>
      </c>
      <c r="GK21" s="77">
        <v>8.1858343425705721E-3</v>
      </c>
      <c r="GL21" s="36">
        <v>1884215622</v>
      </c>
      <c r="GM21" s="77">
        <v>7.9798721199647663E-2</v>
      </c>
      <c r="GN21" s="39">
        <v>2.8931649522222252E-2</v>
      </c>
      <c r="GO21" s="12"/>
      <c r="GP21" s="38">
        <v>112587400</v>
      </c>
      <c r="GQ21" s="77">
        <v>1.5980688541678813E-2</v>
      </c>
      <c r="GR21" s="36">
        <v>2058339864</v>
      </c>
      <c r="GS21" s="77">
        <v>8.404800971492582E-2</v>
      </c>
      <c r="GT21" s="39">
        <v>5.4698158437842898E-2</v>
      </c>
      <c r="GU21" s="12"/>
      <c r="GV21" s="38">
        <v>52125869</v>
      </c>
      <c r="GW21" s="77">
        <v>6.8771911477265467E-3</v>
      </c>
      <c r="GX21" s="36">
        <v>2292990319</v>
      </c>
      <c r="GY21" s="77">
        <v>8.9001693290563691E-2</v>
      </c>
      <c r="GZ21" s="39">
        <v>2.2732703478108317E-2</v>
      </c>
      <c r="HA21" s="12"/>
      <c r="HB21" s="38">
        <v>52136431</v>
      </c>
      <c r="HC21" s="77">
        <v>6.5604439699511394E-3</v>
      </c>
      <c r="HD21" s="36">
        <v>2581407239</v>
      </c>
      <c r="HE21" s="77">
        <v>9.616992716337025E-2</v>
      </c>
      <c r="HF21" s="39">
        <v>2.0196902763857168E-2</v>
      </c>
      <c r="HG21" s="12"/>
      <c r="HH21" s="38">
        <v>2149705</v>
      </c>
      <c r="HI21" s="77">
        <v>2.6155871938595191E-4</v>
      </c>
      <c r="HJ21" s="36">
        <v>2861322630</v>
      </c>
      <c r="HK21" s="77">
        <v>0.10316754404732401</v>
      </c>
      <c r="HL21" s="39">
        <v>7.5129766124975563E-4</v>
      </c>
      <c r="HM21" s="12"/>
      <c r="HN21" s="38">
        <v>2180519</v>
      </c>
      <c r="HO21" s="77">
        <v>2.4957261388480604E-4</v>
      </c>
      <c r="HP21" s="36">
        <v>2931212831</v>
      </c>
      <c r="HQ21" s="77">
        <v>0.10134579197341138</v>
      </c>
      <c r="HR21" s="39">
        <v>7.4389651168936218E-4</v>
      </c>
      <c r="HS21" s="12"/>
      <c r="HT21" s="38">
        <v>2180520</v>
      </c>
      <c r="HU21" s="77">
        <v>2.4918457079869147E-4</v>
      </c>
      <c r="HV21" s="36">
        <v>2931212832</v>
      </c>
      <c r="HW21" s="77">
        <v>0.1015341778845634</v>
      </c>
      <c r="HX21" s="39">
        <v>7.4389685259128942E-4</v>
      </c>
      <c r="HY21" s="12"/>
      <c r="HZ21" s="38">
        <v>2180520</v>
      </c>
      <c r="IA21" s="79">
        <v>2.3520757565713757E-4</v>
      </c>
      <c r="IB21" s="36">
        <v>2766765494</v>
      </c>
      <c r="IC21" s="79">
        <v>9.0967590720675826E-2</v>
      </c>
      <c r="ID21" s="39">
        <v>7.8811160711981902E-4</v>
      </c>
      <c r="IE21" s="12"/>
      <c r="IF21" s="38">
        <v>122212962</v>
      </c>
      <c r="IG21" s="79">
        <v>1.181790195516386E-2</v>
      </c>
      <c r="IH21" s="36">
        <v>2949700011</v>
      </c>
      <c r="II21" s="79">
        <v>8.5013479897797992E-2</v>
      </c>
      <c r="IJ21" s="39">
        <v>4.1432336015270806E-2</v>
      </c>
      <c r="IL21" s="38">
        <v>124457663</v>
      </c>
      <c r="IM21" s="79">
        <v>1.0695484480663776E-2</v>
      </c>
      <c r="IN21" s="36">
        <v>2992688308</v>
      </c>
      <c r="IO21" s="79">
        <v>7.8662347422317647E-2</v>
      </c>
      <c r="IP21" s="39">
        <v>4.1587245376440318E-2</v>
      </c>
    </row>
    <row r="22" spans="1:250" x14ac:dyDescent="0.25">
      <c r="A22" s="22"/>
      <c r="B22" s="28"/>
      <c r="C22" s="67"/>
      <c r="D22" s="27"/>
      <c r="E22" s="67"/>
      <c r="F22" s="42"/>
      <c r="G22" s="12"/>
      <c r="H22" s="28"/>
      <c r="I22" s="67"/>
      <c r="J22" s="27"/>
      <c r="K22" s="67"/>
      <c r="L22" s="42"/>
      <c r="M22" s="12"/>
      <c r="N22" s="28"/>
      <c r="O22" s="67"/>
      <c r="P22" s="27"/>
      <c r="Q22" s="67"/>
      <c r="R22" s="42"/>
      <c r="S22" s="12"/>
      <c r="T22" s="28"/>
      <c r="U22" s="67"/>
      <c r="V22" s="27"/>
      <c r="W22" s="67"/>
      <c r="X22" s="42"/>
      <c r="Y22" s="12"/>
      <c r="Z22" s="28"/>
      <c r="AA22" s="67"/>
      <c r="AB22" s="27"/>
      <c r="AC22" s="42"/>
      <c r="AD22" s="12"/>
      <c r="AE22" s="28"/>
      <c r="AF22" s="67"/>
      <c r="AG22" s="27"/>
      <c r="AH22" s="73"/>
      <c r="AI22" s="12"/>
      <c r="AJ22" s="28"/>
      <c r="AK22" s="67"/>
      <c r="AL22" s="27"/>
      <c r="AM22" s="67"/>
      <c r="AN22" s="42"/>
      <c r="AO22" s="12"/>
      <c r="AP22" s="27"/>
      <c r="AQ22" s="40"/>
      <c r="AR22" s="27"/>
      <c r="AS22" s="40"/>
      <c r="AT22" s="41"/>
      <c r="AU22" s="12"/>
      <c r="AV22" s="28"/>
      <c r="AW22" s="67"/>
      <c r="AX22" s="27"/>
      <c r="AY22" s="67"/>
      <c r="AZ22" s="42"/>
      <c r="BA22" s="12"/>
      <c r="BB22" s="28"/>
      <c r="BC22" s="67"/>
      <c r="BD22" s="27"/>
      <c r="BE22" s="67"/>
      <c r="BF22" s="42"/>
      <c r="BG22" s="12"/>
      <c r="BH22" s="28"/>
      <c r="BI22" s="67"/>
      <c r="BJ22" s="27"/>
      <c r="BK22" s="67"/>
      <c r="BL22" s="42"/>
      <c r="BM22" s="12"/>
      <c r="BN22" s="28"/>
      <c r="BO22" s="67"/>
      <c r="BP22" s="27"/>
      <c r="BQ22" s="67"/>
      <c r="BR22" s="42"/>
      <c r="BS22" s="12"/>
      <c r="BT22" s="28"/>
      <c r="BU22" s="67"/>
      <c r="BV22" s="27"/>
      <c r="BW22" s="67"/>
      <c r="BX22" s="42"/>
      <c r="BY22" s="12"/>
      <c r="BZ22" s="28"/>
      <c r="CA22" s="67"/>
      <c r="CB22" s="27"/>
      <c r="CC22" s="67"/>
      <c r="CD22" s="42"/>
      <c r="CE22" s="12"/>
      <c r="CF22" s="28"/>
      <c r="CG22" s="67"/>
      <c r="CH22" s="27"/>
      <c r="CI22" s="67"/>
      <c r="CJ22" s="42"/>
      <c r="CK22" s="12"/>
      <c r="CL22" s="28"/>
      <c r="CM22" s="67"/>
      <c r="CN22" s="27"/>
      <c r="CO22" s="67"/>
      <c r="CP22" s="42"/>
      <c r="CQ22" s="12"/>
      <c r="CR22" s="28"/>
      <c r="CS22" s="67"/>
      <c r="CT22" s="27"/>
      <c r="CU22" s="67"/>
      <c r="CV22" s="42"/>
      <c r="CW22" s="12"/>
      <c r="CX22" s="28"/>
      <c r="CY22" s="67"/>
      <c r="CZ22" s="27"/>
      <c r="DA22" s="67"/>
      <c r="DB22" s="42"/>
      <c r="DC22" s="12"/>
      <c r="DD22" s="28"/>
      <c r="DE22" s="40"/>
      <c r="DF22" s="27"/>
      <c r="DG22" s="40"/>
      <c r="DH22" s="42"/>
      <c r="DI22" s="12"/>
      <c r="DJ22" s="28"/>
      <c r="DK22" s="40"/>
      <c r="DL22" s="27"/>
      <c r="DM22" s="40"/>
      <c r="DN22" s="42"/>
      <c r="DO22" s="12"/>
      <c r="DP22" s="28"/>
      <c r="DQ22" s="67"/>
      <c r="DR22" s="27"/>
      <c r="DS22" s="67"/>
      <c r="DT22" s="42"/>
      <c r="DU22" s="12"/>
      <c r="DV22" s="28"/>
      <c r="DW22" s="40"/>
      <c r="DX22" s="27"/>
      <c r="DY22" s="40"/>
      <c r="DZ22" s="42"/>
      <c r="EA22" s="12"/>
      <c r="EB22" s="28"/>
      <c r="EC22" s="67"/>
      <c r="ED22" s="27"/>
      <c r="EE22" s="67"/>
      <c r="EF22" s="42"/>
      <c r="EG22" s="12"/>
      <c r="EH22" s="28"/>
      <c r="EI22" s="40"/>
      <c r="EJ22" s="27"/>
      <c r="EK22" s="40"/>
      <c r="EL22" s="42"/>
      <c r="EM22" s="12"/>
      <c r="EN22" s="28"/>
      <c r="EO22" s="40"/>
      <c r="EP22" s="27"/>
      <c r="EQ22" s="40"/>
      <c r="ER22" s="42"/>
      <c r="ES22" s="12"/>
      <c r="ET22" s="28"/>
      <c r="EU22" s="40"/>
      <c r="EV22" s="27"/>
      <c r="EW22" s="40"/>
      <c r="EX22" s="39"/>
      <c r="EY22" s="12"/>
      <c r="EZ22" s="28"/>
      <c r="FA22" s="67"/>
      <c r="FB22" s="27"/>
      <c r="FC22" s="67"/>
      <c r="FD22" s="39"/>
      <c r="FE22" s="12"/>
      <c r="FF22" s="28"/>
      <c r="FG22" s="67"/>
      <c r="FH22" s="27"/>
      <c r="FI22" s="67"/>
      <c r="FJ22" s="39"/>
      <c r="FK22" s="12"/>
      <c r="FL22" s="28"/>
      <c r="FM22" s="67"/>
      <c r="FN22" s="27"/>
      <c r="FO22" s="67"/>
      <c r="FP22" s="39"/>
      <c r="FQ22" s="12"/>
      <c r="FR22" s="28"/>
      <c r="FS22" s="67"/>
      <c r="FT22" s="27"/>
      <c r="FU22" s="67"/>
      <c r="FV22" s="39"/>
      <c r="FW22" s="12"/>
      <c r="FX22" s="28"/>
      <c r="FY22" s="67"/>
      <c r="FZ22" s="27"/>
      <c r="GA22" s="67"/>
      <c r="GB22" s="39"/>
      <c r="GC22" s="12"/>
      <c r="GD22" s="28"/>
      <c r="GE22" s="67"/>
      <c r="GF22" s="27"/>
      <c r="GG22" s="67"/>
      <c r="GH22" s="39"/>
      <c r="GI22" s="12"/>
      <c r="GJ22" s="28"/>
      <c r="GK22" s="67"/>
      <c r="GL22" s="27"/>
      <c r="GM22" s="67"/>
      <c r="GN22" s="39"/>
      <c r="GO22" s="12"/>
      <c r="GP22" s="28"/>
      <c r="GQ22" s="67"/>
      <c r="GR22" s="27"/>
      <c r="GS22" s="67"/>
      <c r="GT22" s="39"/>
      <c r="GU22" s="12"/>
      <c r="GV22" s="28"/>
      <c r="GW22" s="67"/>
      <c r="GX22" s="27"/>
      <c r="GY22" s="67"/>
      <c r="GZ22" s="39"/>
      <c r="HA22" s="12"/>
      <c r="HB22" s="28"/>
      <c r="HC22" s="67"/>
      <c r="HD22" s="27"/>
      <c r="HE22" s="67"/>
      <c r="HF22" s="39"/>
      <c r="HG22" s="12"/>
      <c r="HH22" s="28"/>
      <c r="HI22" s="67"/>
      <c r="HJ22" s="27"/>
      <c r="HK22" s="67"/>
      <c r="HL22" s="39"/>
      <c r="HM22" s="12"/>
      <c r="HN22" s="28"/>
      <c r="HO22" s="67"/>
      <c r="HP22" s="27"/>
      <c r="HQ22" s="67"/>
      <c r="HR22" s="39"/>
      <c r="HS22" s="12"/>
      <c r="HT22" s="28"/>
      <c r="HU22" s="67"/>
      <c r="HV22" s="27"/>
      <c r="HW22" s="67"/>
      <c r="HX22" s="39"/>
      <c r="HY22" s="12"/>
      <c r="HZ22" s="28"/>
      <c r="IA22" s="67"/>
      <c r="IB22" s="27"/>
      <c r="IC22" s="67"/>
      <c r="ID22" s="39"/>
      <c r="IE22" s="12"/>
      <c r="IF22" s="28"/>
      <c r="IG22" s="67"/>
      <c r="IH22" s="27"/>
      <c r="II22" s="67"/>
      <c r="IJ22" s="39"/>
      <c r="IL22" s="28"/>
      <c r="IM22" s="67"/>
      <c r="IN22" s="27"/>
      <c r="IO22" s="67"/>
      <c r="IP22" s="39"/>
    </row>
    <row r="23" spans="1:250" ht="15.6" thickBot="1" x14ac:dyDescent="0.3">
      <c r="A23" s="22" t="s">
        <v>136</v>
      </c>
      <c r="B23" s="44">
        <v>2047753736</v>
      </c>
      <c r="C23" s="67"/>
      <c r="D23" s="43">
        <v>3901813184</v>
      </c>
      <c r="E23" s="67"/>
      <c r="F23" s="39">
        <v>0.5248210612433053</v>
      </c>
      <c r="G23" s="12"/>
      <c r="H23" s="44">
        <v>2121900556</v>
      </c>
      <c r="I23" s="67"/>
      <c r="J23" s="43">
        <v>4113360518</v>
      </c>
      <c r="K23" s="67"/>
      <c r="L23" s="39">
        <v>0.51585572106179289</v>
      </c>
      <c r="M23" s="12"/>
      <c r="N23" s="44">
        <v>2349764086</v>
      </c>
      <c r="O23" s="67"/>
      <c r="P23" s="43">
        <v>4845105034</v>
      </c>
      <c r="Q23" s="67"/>
      <c r="R23" s="39">
        <v>0.48497691371204232</v>
      </c>
      <c r="S23" s="12"/>
      <c r="T23" s="44">
        <v>2600174185</v>
      </c>
      <c r="U23" s="67"/>
      <c r="V23" s="43">
        <v>5277486845</v>
      </c>
      <c r="W23" s="67"/>
      <c r="X23" s="39">
        <v>0.49269174161247958</v>
      </c>
      <c r="Y23" s="12"/>
      <c r="Z23" s="44">
        <v>2761121639</v>
      </c>
      <c r="AA23" s="67"/>
      <c r="AB23" s="43">
        <v>5658539098</v>
      </c>
      <c r="AC23" s="39">
        <v>0.48795662470122603</v>
      </c>
      <c r="AD23" s="12"/>
      <c r="AE23" s="44">
        <v>2853533541</v>
      </c>
      <c r="AF23" s="67"/>
      <c r="AG23" s="43">
        <v>5912074929</v>
      </c>
      <c r="AH23" s="74">
        <v>0.4826619376900661</v>
      </c>
      <c r="AI23" s="12"/>
      <c r="AJ23" s="44">
        <v>3093800825</v>
      </c>
      <c r="AK23" s="67"/>
      <c r="AL23" s="43">
        <v>6571959676</v>
      </c>
      <c r="AM23" s="67"/>
      <c r="AN23" s="39">
        <v>0.47075773095476919</v>
      </c>
      <c r="AO23" s="12"/>
      <c r="AP23" s="43">
        <v>3360351109</v>
      </c>
      <c r="AQ23" s="40"/>
      <c r="AR23" s="43">
        <v>7323375600</v>
      </c>
      <c r="AS23" s="40"/>
      <c r="AT23" s="37">
        <v>0.45885276033090533</v>
      </c>
      <c r="AU23" s="12"/>
      <c r="AV23" s="44">
        <v>3586461178</v>
      </c>
      <c r="AW23" s="67"/>
      <c r="AX23" s="43">
        <v>7992703236</v>
      </c>
      <c r="AY23" s="67"/>
      <c r="AZ23" s="39">
        <v>0.44871691993344515</v>
      </c>
      <c r="BA23" s="12"/>
      <c r="BB23" s="44">
        <v>3582513039</v>
      </c>
      <c r="BC23" s="67"/>
      <c r="BD23" s="43">
        <v>8893974302</v>
      </c>
      <c r="BE23" s="67"/>
      <c r="BF23" s="39">
        <v>0.40280227009362907</v>
      </c>
      <c r="BG23" s="12"/>
      <c r="BH23" s="44">
        <v>3728986253</v>
      </c>
      <c r="BI23" s="67"/>
      <c r="BJ23" s="43">
        <v>9403204857</v>
      </c>
      <c r="BK23" s="67"/>
      <c r="BL23" s="39">
        <v>0.3965654592991284</v>
      </c>
      <c r="BM23" s="12"/>
      <c r="BN23" s="44">
        <v>3794597315</v>
      </c>
      <c r="BO23" s="67"/>
      <c r="BP23" s="43">
        <v>9897629773</v>
      </c>
      <c r="BQ23" s="67"/>
      <c r="BR23" s="39">
        <v>0.38338444678456046</v>
      </c>
      <c r="BS23" s="12"/>
      <c r="BT23" s="44">
        <v>3931506744</v>
      </c>
      <c r="BU23" s="67"/>
      <c r="BV23" s="43">
        <v>10650210688</v>
      </c>
      <c r="BW23" s="67"/>
      <c r="BX23" s="39">
        <v>0.36914825998980277</v>
      </c>
      <c r="BY23" s="12"/>
      <c r="BZ23" s="44">
        <v>4106891517</v>
      </c>
      <c r="CA23" s="67"/>
      <c r="CB23" s="43">
        <v>11205004178</v>
      </c>
      <c r="CC23" s="67"/>
      <c r="CD23" s="39">
        <v>0.36652297953297558</v>
      </c>
      <c r="CE23" s="12"/>
      <c r="CF23" s="44">
        <v>4377462210</v>
      </c>
      <c r="CG23" s="67"/>
      <c r="CH23" s="43">
        <v>11935191964</v>
      </c>
      <c r="CI23" s="67"/>
      <c r="CJ23" s="39">
        <v>0.36676931742729363</v>
      </c>
      <c r="CK23" s="12"/>
      <c r="CL23" s="44">
        <v>4673907531</v>
      </c>
      <c r="CM23" s="67"/>
      <c r="CN23" s="43">
        <v>12392270531</v>
      </c>
      <c r="CO23" s="67"/>
      <c r="CP23" s="39">
        <v>0.37716312917055378</v>
      </c>
      <c r="CQ23" s="12"/>
      <c r="CR23" s="44">
        <v>4615171682</v>
      </c>
      <c r="CS23" s="67"/>
      <c r="CT23" s="43">
        <v>12743995150</v>
      </c>
      <c r="CU23" s="67"/>
      <c r="CV23" s="39">
        <v>0.36214480841198377</v>
      </c>
      <c r="CW23" s="12"/>
      <c r="CX23" s="44">
        <v>4944864072</v>
      </c>
      <c r="CY23" s="67"/>
      <c r="CZ23" s="43">
        <v>13004130657</v>
      </c>
      <c r="DA23" s="67"/>
      <c r="DB23" s="39">
        <v>0.3802533366071823</v>
      </c>
      <c r="DC23" s="12"/>
      <c r="DD23" s="44">
        <v>5303919518</v>
      </c>
      <c r="DE23" s="40"/>
      <c r="DF23" s="43">
        <v>13876227206</v>
      </c>
      <c r="DG23" s="40"/>
      <c r="DH23" s="39">
        <v>0.38223066250361021</v>
      </c>
      <c r="DI23" s="12"/>
      <c r="DJ23" s="44">
        <v>5551903922</v>
      </c>
      <c r="DK23" s="40"/>
      <c r="DL23" s="43">
        <v>14730477146</v>
      </c>
      <c r="DM23" s="40"/>
      <c r="DN23" s="39">
        <v>0.37689912329198355</v>
      </c>
      <c r="DO23" s="12"/>
      <c r="DP23" s="44">
        <v>5444436227</v>
      </c>
      <c r="DQ23" s="67"/>
      <c r="DR23" s="43">
        <v>15067995600</v>
      </c>
      <c r="DS23" s="67"/>
      <c r="DT23" s="39">
        <v>0.36132451664639453</v>
      </c>
      <c r="DU23" s="12"/>
      <c r="DV23" s="44">
        <v>4954073827</v>
      </c>
      <c r="DW23" s="40"/>
      <c r="DX23" s="43">
        <v>15424866119</v>
      </c>
      <c r="DY23" s="40"/>
      <c r="DZ23" s="39">
        <v>0.32117451061035041</v>
      </c>
      <c r="EA23" s="12"/>
      <c r="EB23" s="44">
        <v>5222408712</v>
      </c>
      <c r="EC23" s="67"/>
      <c r="ED23" s="43">
        <v>16818721431</v>
      </c>
      <c r="EE23" s="67"/>
      <c r="EF23" s="39">
        <v>0.31051163629918616</v>
      </c>
      <c r="EG23" s="12"/>
      <c r="EH23" s="44">
        <v>5617181458</v>
      </c>
      <c r="EI23" s="40"/>
      <c r="EJ23" s="43">
        <v>18033783808</v>
      </c>
      <c r="EK23" s="40"/>
      <c r="EL23" s="39">
        <v>0.31148102460384114</v>
      </c>
      <c r="EM23" s="12"/>
      <c r="EN23" s="44">
        <v>6108004521</v>
      </c>
      <c r="EO23" s="40"/>
      <c r="EP23" s="43">
        <v>19242459434</v>
      </c>
      <c r="EQ23" s="40"/>
      <c r="ER23" s="39">
        <v>0.31742327647616647</v>
      </c>
      <c r="ES23" s="12"/>
      <c r="ET23" s="44">
        <v>6722195635</v>
      </c>
      <c r="EU23" s="40"/>
      <c r="EV23" s="43">
        <v>20265771167</v>
      </c>
      <c r="EW23" s="40"/>
      <c r="EX23" s="39">
        <v>0.33170194115021706</v>
      </c>
      <c r="EY23" s="12"/>
      <c r="EZ23" s="44">
        <v>6735714190</v>
      </c>
      <c r="FA23" s="67"/>
      <c r="FB23" s="43">
        <v>20858215743</v>
      </c>
      <c r="FC23" s="67"/>
      <c r="FD23" s="39">
        <v>0.32292858953002729</v>
      </c>
      <c r="FE23" s="12"/>
      <c r="FF23" s="44">
        <v>5714023234</v>
      </c>
      <c r="FG23" s="67"/>
      <c r="FH23" s="43">
        <v>20694907518</v>
      </c>
      <c r="FI23" s="67"/>
      <c r="FJ23" s="39">
        <v>0.2761076960131405</v>
      </c>
      <c r="FK23" s="12"/>
      <c r="FL23" s="44">
        <v>5105607904</v>
      </c>
      <c r="FM23" s="67"/>
      <c r="FN23" s="43">
        <v>21113940332</v>
      </c>
      <c r="FO23" s="67"/>
      <c r="FP23" s="39">
        <v>0.24181217829161003</v>
      </c>
      <c r="FQ23" s="12"/>
      <c r="FR23" s="44">
        <v>5453533140</v>
      </c>
      <c r="FS23" s="67"/>
      <c r="FT23" s="43">
        <v>21901321685</v>
      </c>
      <c r="FU23" s="67"/>
      <c r="FV23" s="39">
        <v>0.24900475041810244</v>
      </c>
      <c r="FW23" s="12"/>
      <c r="FX23" s="44">
        <v>6086936408</v>
      </c>
      <c r="FY23" s="67"/>
      <c r="FZ23" s="43">
        <v>22975334051</v>
      </c>
      <c r="GA23" s="67"/>
      <c r="GB23" s="39">
        <v>0.26493353239123268</v>
      </c>
      <c r="GC23" s="12"/>
      <c r="GD23" s="44">
        <v>6376094502</v>
      </c>
      <c r="GE23" s="67"/>
      <c r="GF23" s="43">
        <v>22546511611</v>
      </c>
      <c r="GG23" s="67"/>
      <c r="GH23" s="39">
        <v>0.28279738400370674</v>
      </c>
      <c r="GI23" s="12"/>
      <c r="GJ23" s="44">
        <v>6659488052</v>
      </c>
      <c r="GK23" s="67"/>
      <c r="GL23" s="43">
        <v>23612102972</v>
      </c>
      <c r="GM23" s="67"/>
      <c r="GN23" s="39">
        <v>0.28203705785533112</v>
      </c>
      <c r="GO23" s="12"/>
      <c r="GP23" s="44">
        <v>7045215837</v>
      </c>
      <c r="GQ23" s="67"/>
      <c r="GR23" s="43">
        <v>24490048854</v>
      </c>
      <c r="GS23" s="67"/>
      <c r="GT23" s="39">
        <v>0.28767667549382175</v>
      </c>
      <c r="GU23" s="12"/>
      <c r="GV23" s="44">
        <v>7579528892</v>
      </c>
      <c r="GW23" s="67"/>
      <c r="GX23" s="43">
        <v>25763446000</v>
      </c>
      <c r="GY23" s="67"/>
      <c r="GZ23" s="39">
        <v>0.29419701432797463</v>
      </c>
      <c r="HA23" s="12"/>
      <c r="HB23" s="44">
        <v>7947088831</v>
      </c>
      <c r="HC23" s="67"/>
      <c r="HD23" s="43">
        <v>26842146138</v>
      </c>
      <c r="HE23" s="67"/>
      <c r="HF23" s="39">
        <v>0.29606756442434506</v>
      </c>
      <c r="HG23" s="12"/>
      <c r="HH23" s="44">
        <v>8218823693</v>
      </c>
      <c r="HI23" s="67"/>
      <c r="HJ23" s="43">
        <v>27734716925</v>
      </c>
      <c r="HK23" s="67"/>
      <c r="HL23" s="39">
        <v>0.29633703185885318</v>
      </c>
      <c r="HM23" s="12"/>
      <c r="HN23" s="44">
        <v>8737012311</v>
      </c>
      <c r="HO23" s="67"/>
      <c r="HP23" s="43">
        <v>28922886426</v>
      </c>
      <c r="HQ23" s="67"/>
      <c r="HR23" s="39">
        <v>0.30207954290294942</v>
      </c>
      <c r="HS23" s="12"/>
      <c r="HT23" s="44">
        <v>8750622051</v>
      </c>
      <c r="HU23" s="67"/>
      <c r="HV23" s="43">
        <v>28869223084</v>
      </c>
      <c r="HW23" s="67"/>
      <c r="HX23" s="39">
        <v>0.30311248853280709</v>
      </c>
      <c r="HY23" s="12"/>
      <c r="HZ23" s="44">
        <v>9270619766</v>
      </c>
      <c r="IA23" s="67"/>
      <c r="IB23" s="43">
        <v>30414848542</v>
      </c>
      <c r="IC23" s="67"/>
      <c r="ID23" s="39">
        <v>0.30480571860149691</v>
      </c>
      <c r="IE23" s="12"/>
      <c r="IF23" s="44">
        <v>10341341675</v>
      </c>
      <c r="IG23" s="67"/>
      <c r="IH23" s="43">
        <v>34034897969</v>
      </c>
      <c r="II23" s="67"/>
      <c r="IJ23" s="39">
        <v>0.29804842503486467</v>
      </c>
      <c r="IL23" s="44">
        <v>11636468009</v>
      </c>
      <c r="IM23" s="67"/>
      <c r="IN23" s="44">
        <v>38044736854</v>
      </c>
      <c r="IO23" s="67"/>
      <c r="IP23" s="39">
        <v>0.30586275451597844</v>
      </c>
    </row>
    <row r="24" spans="1:250" ht="15.6" thickTop="1" x14ac:dyDescent="0.25">
      <c r="A24" s="45"/>
      <c r="B24" s="68"/>
      <c r="C24" s="69"/>
      <c r="D24" s="70"/>
      <c r="E24" s="69"/>
      <c r="F24" s="71"/>
      <c r="G24" s="12"/>
      <c r="H24" s="68"/>
      <c r="I24" s="69"/>
      <c r="J24" s="70"/>
      <c r="K24" s="69"/>
      <c r="L24" s="71"/>
      <c r="M24" s="12"/>
      <c r="N24" s="68"/>
      <c r="O24" s="69"/>
      <c r="P24" s="70"/>
      <c r="Q24" s="69"/>
      <c r="R24" s="71"/>
      <c r="S24" s="12"/>
      <c r="T24" s="68"/>
      <c r="U24" s="69"/>
      <c r="V24" s="70"/>
      <c r="W24" s="69"/>
      <c r="X24" s="71"/>
      <c r="Y24" s="12"/>
      <c r="Z24" s="68"/>
      <c r="AA24" s="69"/>
      <c r="AB24" s="70"/>
      <c r="AC24" s="71"/>
      <c r="AD24" s="12"/>
      <c r="AE24" s="68"/>
      <c r="AF24" s="69"/>
      <c r="AG24" s="70"/>
      <c r="AH24" s="75"/>
      <c r="AI24" s="12"/>
      <c r="AJ24" s="68"/>
      <c r="AK24" s="69"/>
      <c r="AL24" s="70"/>
      <c r="AM24" s="69"/>
      <c r="AN24" s="71"/>
      <c r="AO24" s="12"/>
      <c r="AP24" s="46"/>
      <c r="AQ24" s="31"/>
      <c r="AR24" s="46"/>
      <c r="AS24" s="31"/>
      <c r="AT24" s="47"/>
      <c r="AU24" s="12"/>
      <c r="AV24" s="68"/>
      <c r="AW24" s="69"/>
      <c r="AX24" s="70"/>
      <c r="AY24" s="69"/>
      <c r="AZ24" s="71"/>
      <c r="BA24" s="12"/>
      <c r="BB24" s="68"/>
      <c r="BC24" s="69"/>
      <c r="BD24" s="70"/>
      <c r="BE24" s="69"/>
      <c r="BF24" s="71"/>
      <c r="BG24" s="12"/>
      <c r="BH24" s="68"/>
      <c r="BI24" s="69"/>
      <c r="BJ24" s="70"/>
      <c r="BK24" s="69"/>
      <c r="BL24" s="71"/>
      <c r="BM24" s="12"/>
      <c r="BN24" s="68"/>
      <c r="BO24" s="69"/>
      <c r="BP24" s="70"/>
      <c r="BQ24" s="69"/>
      <c r="BR24" s="71"/>
      <c r="BS24" s="12"/>
      <c r="BT24" s="68"/>
      <c r="BU24" s="69"/>
      <c r="BV24" s="70"/>
      <c r="BW24" s="69"/>
      <c r="BX24" s="71"/>
      <c r="BY24" s="12"/>
      <c r="BZ24" s="68"/>
      <c r="CA24" s="69"/>
      <c r="CB24" s="70"/>
      <c r="CC24" s="69"/>
      <c r="CD24" s="71"/>
      <c r="CE24" s="12"/>
      <c r="CF24" s="68"/>
      <c r="CG24" s="69"/>
      <c r="CH24" s="70"/>
      <c r="CI24" s="69"/>
      <c r="CJ24" s="71"/>
      <c r="CK24" s="12"/>
      <c r="CL24" s="68"/>
      <c r="CM24" s="69"/>
      <c r="CN24" s="70"/>
      <c r="CO24" s="69"/>
      <c r="CP24" s="71"/>
      <c r="CQ24" s="12"/>
      <c r="CR24" s="68"/>
      <c r="CS24" s="69"/>
      <c r="CT24" s="70"/>
      <c r="CU24" s="69"/>
      <c r="CV24" s="71"/>
      <c r="CW24" s="12"/>
      <c r="CX24" s="68"/>
      <c r="CY24" s="69"/>
      <c r="CZ24" s="70"/>
      <c r="DA24" s="69"/>
      <c r="DB24" s="71"/>
      <c r="DC24" s="12"/>
      <c r="DD24" s="48"/>
      <c r="DE24" s="49"/>
      <c r="DF24" s="50"/>
      <c r="DG24" s="49"/>
      <c r="DH24" s="51"/>
      <c r="DI24" s="12"/>
      <c r="DJ24" s="48"/>
      <c r="DK24" s="49"/>
      <c r="DL24" s="50"/>
      <c r="DM24" s="49"/>
      <c r="DN24" s="51"/>
      <c r="DO24" s="12"/>
      <c r="DP24" s="68"/>
      <c r="DQ24" s="69"/>
      <c r="DR24" s="70"/>
      <c r="DS24" s="69"/>
      <c r="DT24" s="71"/>
      <c r="DU24" s="12"/>
      <c r="DV24" s="48"/>
      <c r="DW24" s="49"/>
      <c r="DX24" s="50"/>
      <c r="DY24" s="49"/>
      <c r="DZ24" s="51"/>
      <c r="EA24" s="12"/>
      <c r="EB24" s="68"/>
      <c r="EC24" s="69"/>
      <c r="ED24" s="70"/>
      <c r="EE24" s="69"/>
      <c r="EF24" s="71"/>
      <c r="EG24" s="12"/>
      <c r="EH24" s="48"/>
      <c r="EI24" s="49"/>
      <c r="EJ24" s="50"/>
      <c r="EK24" s="49"/>
      <c r="EL24" s="51"/>
      <c r="EM24" s="12"/>
      <c r="EN24" s="48"/>
      <c r="EO24" s="49"/>
      <c r="EP24" s="50"/>
      <c r="EQ24" s="49"/>
      <c r="ER24" s="51"/>
      <c r="ES24" s="12"/>
      <c r="ET24" s="48"/>
      <c r="EU24" s="49"/>
      <c r="EV24" s="50"/>
      <c r="EW24" s="49"/>
      <c r="EX24" s="51"/>
      <c r="EY24" s="12"/>
      <c r="EZ24" s="68"/>
      <c r="FA24" s="69"/>
      <c r="FB24" s="70"/>
      <c r="FC24" s="69"/>
      <c r="FD24" s="71"/>
      <c r="FE24" s="12"/>
      <c r="FF24" s="68"/>
      <c r="FG24" s="69"/>
      <c r="FH24" s="70"/>
      <c r="FI24" s="69"/>
      <c r="FJ24" s="71"/>
      <c r="FK24" s="12"/>
      <c r="FL24" s="68"/>
      <c r="FM24" s="69"/>
      <c r="FN24" s="70"/>
      <c r="FO24" s="69"/>
      <c r="FP24" s="71"/>
      <c r="FQ24" s="12"/>
      <c r="FR24" s="68"/>
      <c r="FS24" s="69"/>
      <c r="FT24" s="70"/>
      <c r="FU24" s="69"/>
      <c r="FV24" s="71"/>
      <c r="FW24" s="12"/>
      <c r="FX24" s="68"/>
      <c r="FY24" s="69"/>
      <c r="FZ24" s="70"/>
      <c r="GA24" s="69"/>
      <c r="GB24" s="71"/>
      <c r="GC24" s="12"/>
      <c r="GD24" s="68"/>
      <c r="GE24" s="69"/>
      <c r="GF24" s="70"/>
      <c r="GG24" s="69"/>
      <c r="GH24" s="71"/>
      <c r="GI24" s="12"/>
      <c r="GJ24" s="68"/>
      <c r="GK24" s="69"/>
      <c r="GL24" s="70"/>
      <c r="GM24" s="69"/>
      <c r="GN24" s="71"/>
      <c r="GO24" s="12"/>
      <c r="GP24" s="68"/>
      <c r="GQ24" s="69"/>
      <c r="GR24" s="70"/>
      <c r="GS24" s="69"/>
      <c r="GT24" s="71"/>
      <c r="GU24" s="12"/>
      <c r="GV24" s="68"/>
      <c r="GW24" s="69"/>
      <c r="GX24" s="70"/>
      <c r="GY24" s="69"/>
      <c r="GZ24" s="71"/>
      <c r="HA24" s="12"/>
      <c r="HB24" s="68"/>
      <c r="HC24" s="69"/>
      <c r="HD24" s="70"/>
      <c r="HE24" s="69"/>
      <c r="HF24" s="71"/>
      <c r="HG24" s="12"/>
      <c r="HH24" s="68"/>
      <c r="HI24" s="69"/>
      <c r="HJ24" s="70"/>
      <c r="HK24" s="69"/>
      <c r="HL24" s="71"/>
      <c r="HM24" s="12"/>
      <c r="HN24" s="68"/>
      <c r="HO24" s="69"/>
      <c r="HP24" s="70"/>
      <c r="HQ24" s="69"/>
      <c r="HR24" s="71"/>
      <c r="HS24" s="12"/>
      <c r="HT24" s="68"/>
      <c r="HU24" s="69"/>
      <c r="HV24" s="70"/>
      <c r="HW24" s="69"/>
      <c r="HX24" s="71"/>
      <c r="HY24" s="12"/>
      <c r="HZ24" s="68"/>
      <c r="IA24" s="69"/>
      <c r="IB24" s="70"/>
      <c r="IC24" s="69"/>
      <c r="ID24" s="71"/>
      <c r="IE24" s="12"/>
      <c r="IF24" s="68"/>
      <c r="IG24" s="69"/>
      <c r="IH24" s="70"/>
      <c r="II24" s="69"/>
      <c r="IJ24" s="71"/>
      <c r="IL24" s="68"/>
      <c r="IM24" s="69"/>
      <c r="IN24" s="70"/>
      <c r="IO24" s="69"/>
      <c r="IP24" s="71"/>
    </row>
    <row r="25" spans="1:250" ht="10.199999999999999"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34"/>
      <c r="AW25" s="12"/>
      <c r="AX25" s="34"/>
      <c r="AY25" s="12"/>
      <c r="AZ25" s="12"/>
      <c r="BA25" s="12"/>
      <c r="BB25" s="34"/>
      <c r="BC25" s="12"/>
      <c r="BD25" s="34"/>
      <c r="BE25" s="12"/>
      <c r="BF25" s="12"/>
      <c r="BG25" s="12"/>
      <c r="BH25" s="34"/>
      <c r="BI25" s="12"/>
      <c r="BJ25" s="34"/>
      <c r="BK25" s="12"/>
      <c r="BL25" s="12"/>
      <c r="BM25" s="12"/>
      <c r="BN25" s="34"/>
      <c r="BO25" s="12"/>
      <c r="BP25" s="34"/>
      <c r="BQ25" s="12"/>
      <c r="BR25" s="12"/>
      <c r="BS25" s="12"/>
      <c r="BT25" s="34"/>
      <c r="BU25" s="12"/>
      <c r="BV25" s="34"/>
      <c r="BW25" s="12"/>
      <c r="BX25" s="12"/>
      <c r="BY25" s="12"/>
      <c r="BZ25" s="34"/>
      <c r="CA25" s="12"/>
      <c r="CB25" s="34"/>
      <c r="CC25" s="12"/>
      <c r="CD25" s="12"/>
      <c r="CE25" s="12"/>
      <c r="CF25" s="34"/>
      <c r="CG25" s="12"/>
      <c r="CH25" s="34"/>
      <c r="CI25" s="12"/>
      <c r="CJ25" s="12"/>
      <c r="CK25" s="12"/>
      <c r="CL25" s="34"/>
      <c r="CM25" s="12"/>
      <c r="CN25" s="34"/>
      <c r="CO25" s="12"/>
      <c r="CP25" s="12"/>
      <c r="CQ25" s="12"/>
      <c r="CR25" s="34"/>
      <c r="CS25" s="12"/>
      <c r="CT25" s="34"/>
      <c r="CU25" s="12"/>
      <c r="CV25" s="12"/>
      <c r="CW25" s="12"/>
      <c r="CX25" s="34"/>
      <c r="CY25" s="12"/>
      <c r="CZ25" s="34"/>
      <c r="DA25" s="12"/>
      <c r="DB25" s="12"/>
      <c r="DC25" s="12"/>
      <c r="DD25" s="34"/>
      <c r="DE25" s="12"/>
      <c r="DF25" s="34"/>
      <c r="DG25" s="12"/>
      <c r="DH25" s="12"/>
      <c r="DI25" s="12"/>
      <c r="DJ25" s="34"/>
      <c r="DK25" s="12"/>
      <c r="DL25" s="34"/>
      <c r="DM25" s="12"/>
      <c r="DN25" s="12"/>
      <c r="DO25" s="12"/>
      <c r="DP25" s="34"/>
      <c r="DQ25" s="12"/>
      <c r="DR25" s="34"/>
      <c r="DS25" s="12"/>
      <c r="DT25" s="12"/>
      <c r="DU25" s="12"/>
      <c r="DV25" s="34"/>
      <c r="DW25" s="12"/>
      <c r="DX25" s="34"/>
      <c r="DY25" s="12"/>
      <c r="DZ25" s="12"/>
      <c r="EA25" s="12"/>
      <c r="EB25" s="34"/>
      <c r="EC25" s="12"/>
      <c r="ED25" s="34"/>
      <c r="EE25" s="12"/>
      <c r="EF25" s="12"/>
      <c r="EG25" s="12"/>
      <c r="EH25" s="34"/>
      <c r="EI25" s="12"/>
      <c r="EJ25" s="34"/>
      <c r="EK25" s="12"/>
      <c r="EL25" s="12"/>
      <c r="EM25" s="12"/>
      <c r="EN25" s="34"/>
      <c r="EO25" s="12"/>
      <c r="EP25" s="34"/>
      <c r="EQ25" s="12"/>
      <c r="ER25" s="12"/>
      <c r="ES25" s="12"/>
      <c r="ET25" s="34"/>
      <c r="EU25" s="12"/>
      <c r="EV25" s="34"/>
      <c r="EW25" s="12"/>
      <c r="EX25" s="12"/>
      <c r="EY25" s="12"/>
      <c r="EZ25" s="2"/>
      <c r="FA25" s="2"/>
      <c r="FB25" s="2"/>
      <c r="FC25" s="2"/>
      <c r="FD25" s="2"/>
      <c r="FE25" s="12"/>
      <c r="FF25" s="2"/>
      <c r="FG25" s="2"/>
      <c r="FH25" s="2"/>
      <c r="FI25" s="2"/>
      <c r="FJ25" s="2"/>
      <c r="FK25" s="12"/>
      <c r="FL25" s="2"/>
      <c r="FM25" s="2"/>
      <c r="FN25" s="2"/>
      <c r="FO25" s="2"/>
      <c r="FP25" s="2"/>
      <c r="FQ25" s="12"/>
      <c r="FR25" s="3"/>
      <c r="FS25" s="2"/>
      <c r="FT25" s="3"/>
      <c r="FU25" s="2"/>
      <c r="FV25" s="2"/>
      <c r="FW25" s="12"/>
      <c r="FX25" s="3"/>
      <c r="FY25" s="2"/>
      <c r="FZ25" s="3"/>
      <c r="GA25" s="2"/>
      <c r="GB25" s="2"/>
      <c r="GC25" s="12"/>
      <c r="GD25" s="3"/>
      <c r="GE25" s="2"/>
      <c r="GF25" s="3"/>
      <c r="GG25" s="2"/>
      <c r="GH25" s="2"/>
      <c r="GI25" s="12"/>
      <c r="GJ25" s="3"/>
      <c r="GK25" s="2"/>
      <c r="GL25" s="3"/>
      <c r="GM25" s="2"/>
      <c r="GN25" s="2"/>
      <c r="GO25" s="12"/>
      <c r="GP25" s="3"/>
      <c r="GQ25" s="2"/>
      <c r="GR25" s="3"/>
      <c r="GS25" s="2"/>
      <c r="GT25" s="2"/>
      <c r="GU25" s="12"/>
      <c r="GV25" s="3"/>
      <c r="GW25" s="2"/>
      <c r="GX25" s="3"/>
      <c r="GY25" s="2"/>
      <c r="GZ25" s="2"/>
      <c r="HA25" s="12"/>
      <c r="HB25" s="3"/>
      <c r="HC25" s="2"/>
      <c r="HD25" s="3"/>
      <c r="HE25" s="2"/>
      <c r="HF25" s="2"/>
      <c r="HG25" s="12"/>
      <c r="HH25" s="3"/>
      <c r="HI25" s="2"/>
      <c r="HJ25" s="3"/>
      <c r="HK25" s="2"/>
      <c r="HL25" s="2"/>
      <c r="HM25" s="12"/>
      <c r="HN25" s="3"/>
      <c r="HO25" s="2"/>
      <c r="HP25" s="3"/>
      <c r="HQ25" s="2"/>
      <c r="HR25" s="2"/>
      <c r="HS25" s="12"/>
      <c r="HT25" s="3"/>
      <c r="HU25" s="2"/>
      <c r="HV25" s="3"/>
      <c r="HW25" s="2"/>
      <c r="HX25" s="2"/>
      <c r="HY25" s="12"/>
      <c r="HZ25" s="3"/>
      <c r="IA25" s="2"/>
      <c r="IB25" s="2"/>
      <c r="IC25" s="3"/>
      <c r="ID25" s="2"/>
      <c r="IE25" s="12"/>
      <c r="IF25" s="2"/>
      <c r="IG25" s="2"/>
    </row>
    <row r="26" spans="1:250" ht="10.199999999999999" customHeight="1" x14ac:dyDescent="0.3">
      <c r="A26" s="34"/>
      <c r="B26" s="34"/>
      <c r="C26" s="12"/>
      <c r="D26" s="12"/>
      <c r="E26" s="12"/>
      <c r="F26" s="12"/>
      <c r="G26" s="12"/>
      <c r="H26" s="34"/>
      <c r="I26" s="12"/>
      <c r="J26" s="12"/>
      <c r="K26" s="12"/>
      <c r="L26" s="12"/>
      <c r="M26" s="12"/>
      <c r="N26" s="34"/>
      <c r="O26" s="12"/>
      <c r="P26" s="12"/>
      <c r="Q26" s="12"/>
      <c r="R26" s="12"/>
      <c r="S26" s="12"/>
      <c r="T26" s="34"/>
      <c r="U26" s="12"/>
      <c r="V26" s="12"/>
      <c r="W26" s="12"/>
      <c r="X26" s="12"/>
      <c r="Y26" s="12"/>
      <c r="Z26" s="34"/>
      <c r="AA26" s="12"/>
      <c r="AB26" s="12"/>
      <c r="AC26" s="12"/>
      <c r="AD26" s="12"/>
      <c r="AE26" s="34"/>
      <c r="AF26" s="12"/>
      <c r="AG26" s="12"/>
      <c r="AH26" s="34"/>
      <c r="AI26" s="12"/>
      <c r="AJ26" s="34"/>
      <c r="AK26" s="12"/>
      <c r="AL26" s="12"/>
      <c r="AM26" s="12"/>
      <c r="AN26" s="12"/>
      <c r="AO26" s="12"/>
      <c r="AP26" s="34"/>
      <c r="AQ26" s="12"/>
      <c r="AR26" s="12"/>
      <c r="AS26" s="12"/>
      <c r="AT26" s="12"/>
      <c r="AU26" s="12"/>
      <c r="AV26" s="34"/>
      <c r="AW26" s="12"/>
      <c r="AX26" s="2"/>
      <c r="AY26" s="12"/>
      <c r="AZ26" s="12"/>
      <c r="BA26" s="12"/>
      <c r="BB26" s="34"/>
      <c r="BC26" s="12"/>
      <c r="BD26" s="2"/>
      <c r="BE26" s="12"/>
      <c r="BF26" s="12"/>
      <c r="BG26" s="12"/>
      <c r="BH26" s="34"/>
      <c r="BI26" s="12"/>
      <c r="BJ26" s="2"/>
      <c r="BK26" s="12"/>
      <c r="BL26" s="12"/>
      <c r="BM26" s="12"/>
      <c r="BN26" s="34"/>
      <c r="BO26" s="12"/>
      <c r="BP26" s="2"/>
      <c r="BQ26" s="12"/>
      <c r="BR26" s="12"/>
      <c r="BS26" s="12"/>
      <c r="BT26" s="34"/>
      <c r="BU26" s="12"/>
      <c r="BV26" s="2"/>
      <c r="BW26" s="12"/>
      <c r="BX26" s="12"/>
      <c r="BY26" s="12"/>
      <c r="BZ26" s="34"/>
      <c r="CA26" s="12"/>
      <c r="CB26" s="2"/>
      <c r="CC26" s="12"/>
      <c r="CD26" s="12"/>
      <c r="CE26" s="12"/>
      <c r="CF26" s="34"/>
      <c r="CG26" s="12"/>
      <c r="CH26" s="2"/>
      <c r="CI26" s="12"/>
      <c r="CJ26" s="12"/>
      <c r="CK26" s="12"/>
      <c r="CL26" s="34"/>
      <c r="CM26" s="12"/>
      <c r="CN26" s="2"/>
      <c r="CO26" s="12"/>
      <c r="CP26" s="12"/>
      <c r="CQ26" s="12"/>
      <c r="CR26" s="34"/>
      <c r="CS26" s="395"/>
      <c r="CT26" s="395"/>
      <c r="CU26" s="395"/>
      <c r="CV26" s="395"/>
      <c r="CW26" s="12"/>
      <c r="CX26" s="34"/>
      <c r="CY26" s="2"/>
      <c r="CZ26" s="2"/>
      <c r="DA26" s="12"/>
      <c r="DB26" s="12"/>
      <c r="DC26" s="12"/>
      <c r="DD26" s="34"/>
      <c r="DE26" s="12"/>
      <c r="DF26" s="2"/>
      <c r="DG26" s="12"/>
      <c r="DH26" s="12"/>
      <c r="DI26" s="12"/>
      <c r="DJ26" s="34"/>
      <c r="DK26" s="2"/>
      <c r="DL26" s="2"/>
      <c r="DM26" s="12"/>
      <c r="DN26" s="12"/>
      <c r="DO26" s="12"/>
      <c r="DP26" s="396"/>
      <c r="DQ26" s="396"/>
      <c r="DR26" s="396"/>
      <c r="DS26" s="396"/>
      <c r="DT26" s="396"/>
      <c r="DU26" s="12"/>
      <c r="DV26" s="391"/>
      <c r="DW26" s="391"/>
      <c r="DX26" s="391"/>
      <c r="DY26" s="391"/>
      <c r="DZ26" s="12"/>
      <c r="EA26" s="12"/>
      <c r="EB26" s="53"/>
      <c r="EC26" s="2"/>
      <c r="ED26" s="2"/>
      <c r="EE26" s="12"/>
      <c r="EF26" s="12"/>
      <c r="EG26" s="12"/>
      <c r="EH26" s="53"/>
      <c r="EI26" s="2"/>
      <c r="EJ26" s="2"/>
      <c r="EK26" s="12"/>
      <c r="EL26" s="12"/>
      <c r="EM26" s="12"/>
      <c r="EN26" s="53"/>
      <c r="EO26" s="2"/>
      <c r="EP26" s="2"/>
      <c r="EQ26" s="12"/>
      <c r="ER26" s="12"/>
      <c r="ES26" s="12"/>
      <c r="ET26" s="53"/>
      <c r="EU26" s="2"/>
      <c r="EV26" s="2"/>
      <c r="EW26" s="12"/>
      <c r="EX26" s="12"/>
      <c r="EY26" s="12"/>
      <c r="EZ26" s="2"/>
      <c r="FA26" s="2"/>
      <c r="FB26" s="2"/>
      <c r="FC26" s="2"/>
      <c r="FD26" s="2"/>
      <c r="FE26" s="12"/>
      <c r="FF26" s="2"/>
      <c r="FG26" s="2"/>
      <c r="FH26" s="2"/>
      <c r="FI26" s="2"/>
      <c r="FJ26" s="2"/>
      <c r="FK26" s="12"/>
      <c r="FL26" s="2"/>
      <c r="FM26" s="2"/>
      <c r="FN26" s="3"/>
      <c r="FO26" s="2"/>
      <c r="FP26" s="2"/>
      <c r="FQ26" s="12"/>
      <c r="FR26" s="2"/>
      <c r="FS26" s="2"/>
      <c r="FT26" s="2"/>
      <c r="FU26" s="2"/>
      <c r="FV26" s="2"/>
      <c r="FW26" s="12"/>
      <c r="FX26" s="2"/>
      <c r="FY26" s="2"/>
      <c r="FZ26" s="2"/>
      <c r="GA26" s="2"/>
      <c r="GB26" s="2"/>
      <c r="GC26" s="12"/>
      <c r="GD26" s="2"/>
      <c r="GE26" s="2"/>
      <c r="GF26" s="2"/>
      <c r="GG26" s="2"/>
      <c r="GH26" s="2"/>
      <c r="GI26" s="12"/>
      <c r="GJ26" s="2"/>
      <c r="GK26" s="2"/>
      <c r="GL26" s="2"/>
      <c r="GM26" s="2"/>
      <c r="GN26" s="2"/>
      <c r="GO26" s="12"/>
      <c r="GP26" s="2"/>
      <c r="GQ26" s="2"/>
      <c r="GR26" s="2"/>
      <c r="GS26" s="2"/>
      <c r="GT26" s="2"/>
      <c r="GU26" s="12"/>
      <c r="HA26" s="12"/>
      <c r="HG26" s="12"/>
      <c r="HM26" s="12"/>
      <c r="HS26" s="12"/>
      <c r="HY26" s="12"/>
      <c r="IE26" s="12"/>
    </row>
    <row r="27" spans="1:250" s="1" customFormat="1" ht="25.2" customHeight="1" x14ac:dyDescent="0.25">
      <c r="A27" s="53"/>
      <c r="B27" s="53"/>
      <c r="C27" s="52"/>
      <c r="D27" s="52"/>
      <c r="E27" s="52"/>
      <c r="F27" s="52"/>
      <c r="G27" s="52"/>
      <c r="H27" s="53"/>
      <c r="I27" s="52"/>
      <c r="J27" s="52"/>
      <c r="K27" s="52"/>
      <c r="L27" s="52"/>
      <c r="M27" s="52"/>
      <c r="N27" s="53"/>
      <c r="O27" s="52"/>
      <c r="P27" s="52"/>
      <c r="Q27" s="52"/>
      <c r="R27" s="52"/>
      <c r="S27" s="52"/>
      <c r="T27" s="53"/>
      <c r="U27" s="52"/>
      <c r="V27" s="52"/>
      <c r="W27" s="52"/>
      <c r="X27" s="52"/>
      <c r="Y27" s="52"/>
      <c r="Z27" s="53"/>
      <c r="AA27" s="52"/>
      <c r="AB27" s="52"/>
      <c r="AC27" s="52"/>
      <c r="AD27" s="52"/>
      <c r="AE27" s="53"/>
      <c r="AF27" s="52"/>
      <c r="AG27" s="52"/>
      <c r="AH27" s="53"/>
      <c r="AI27" s="52"/>
      <c r="AJ27" s="53"/>
      <c r="AK27" s="52"/>
      <c r="AL27" s="52"/>
      <c r="AM27" s="52"/>
      <c r="AN27" s="52"/>
      <c r="AO27" s="52"/>
      <c r="AP27" s="53"/>
      <c r="AQ27" s="52"/>
      <c r="AR27" s="52"/>
      <c r="AS27" s="52"/>
      <c r="AT27" s="52"/>
      <c r="AU27" s="52"/>
      <c r="AV27" s="53"/>
      <c r="AW27" s="52"/>
      <c r="AX27" s="4"/>
      <c r="AY27" s="52"/>
      <c r="AZ27" s="52"/>
      <c r="BA27" s="52"/>
      <c r="BB27" s="53"/>
      <c r="BC27" s="52"/>
      <c r="BD27" s="4"/>
      <c r="BE27" s="52"/>
      <c r="BF27" s="52"/>
      <c r="BG27" s="52"/>
      <c r="BH27" s="53"/>
      <c r="BI27" s="52"/>
      <c r="BJ27" s="4"/>
      <c r="BK27" s="52"/>
      <c r="BL27" s="52"/>
      <c r="BM27" s="52"/>
      <c r="BN27" s="53"/>
      <c r="BO27" s="52"/>
      <c r="BP27" s="4"/>
      <c r="BQ27" s="52"/>
      <c r="BR27" s="52"/>
      <c r="BS27" s="52"/>
      <c r="BT27" s="53"/>
      <c r="BU27" s="52"/>
      <c r="BV27" s="4"/>
      <c r="BW27" s="52"/>
      <c r="BX27" s="52"/>
      <c r="BY27" s="52"/>
      <c r="BZ27" s="53"/>
      <c r="CA27" s="52"/>
      <c r="CB27" s="4"/>
      <c r="CC27" s="52"/>
      <c r="CD27" s="52"/>
      <c r="CE27" s="52"/>
      <c r="CF27" s="53"/>
      <c r="CG27" s="52"/>
      <c r="CH27" s="4"/>
      <c r="CI27" s="52"/>
      <c r="CJ27" s="52"/>
      <c r="CK27" s="52"/>
      <c r="CL27" s="53"/>
      <c r="CM27" s="52"/>
      <c r="CN27" s="4"/>
      <c r="CO27" s="52"/>
      <c r="CP27" s="52"/>
      <c r="CQ27" s="52"/>
      <c r="CR27" s="53"/>
      <c r="CS27" s="54"/>
      <c r="CT27" s="54"/>
      <c r="CU27" s="54"/>
      <c r="CV27" s="54"/>
      <c r="CW27" s="52"/>
      <c r="CX27" s="53"/>
      <c r="CY27" s="4"/>
      <c r="CZ27" s="4"/>
      <c r="DA27" s="52"/>
      <c r="DB27" s="52"/>
      <c r="DC27" s="52"/>
      <c r="DD27" s="53"/>
      <c r="DE27" s="52"/>
      <c r="DF27" s="4"/>
      <c r="DG27" s="52"/>
      <c r="DH27" s="52"/>
      <c r="DI27" s="52"/>
      <c r="DJ27" s="53"/>
      <c r="DK27" s="4"/>
      <c r="DL27" s="4"/>
      <c r="DM27" s="52"/>
      <c r="DN27" s="52"/>
      <c r="DO27" s="52"/>
      <c r="DP27" s="396" t="s">
        <v>137</v>
      </c>
      <c r="DQ27" s="396"/>
      <c r="DR27" s="396"/>
      <c r="DS27" s="396"/>
      <c r="DT27" s="396"/>
      <c r="DU27" s="52"/>
      <c r="DV27" s="391" t="s">
        <v>138</v>
      </c>
      <c r="DW27" s="391"/>
      <c r="DX27" s="391"/>
      <c r="DY27" s="391"/>
      <c r="DZ27" s="391"/>
      <c r="EA27" s="52"/>
      <c r="EB27" s="397" t="s">
        <v>138</v>
      </c>
      <c r="EC27" s="397"/>
      <c r="ED27" s="397"/>
      <c r="EE27" s="397"/>
      <c r="EF27" s="397"/>
      <c r="EG27" s="52"/>
      <c r="EH27" s="391" t="s">
        <v>138</v>
      </c>
      <c r="EI27" s="391"/>
      <c r="EJ27" s="391"/>
      <c r="EK27" s="391"/>
      <c r="EL27" s="391"/>
      <c r="EM27" s="52"/>
      <c r="EN27" s="391" t="s">
        <v>138</v>
      </c>
      <c r="EO27" s="391"/>
      <c r="EP27" s="391"/>
      <c r="EQ27" s="391"/>
      <c r="ER27" s="391"/>
      <c r="ES27" s="52"/>
      <c r="ET27" s="391" t="s">
        <v>138</v>
      </c>
      <c r="EU27" s="391"/>
      <c r="EV27" s="391"/>
      <c r="EW27" s="391"/>
      <c r="EX27" s="391"/>
      <c r="EY27" s="52"/>
      <c r="EZ27" s="391" t="s">
        <v>138</v>
      </c>
      <c r="FA27" s="391"/>
      <c r="FB27" s="391"/>
      <c r="FC27" s="391"/>
      <c r="FD27" s="391"/>
      <c r="FE27" s="52"/>
      <c r="FF27" s="391" t="s">
        <v>138</v>
      </c>
      <c r="FG27" s="391"/>
      <c r="FH27" s="391"/>
      <c r="FI27" s="391"/>
      <c r="FJ27" s="391"/>
      <c r="FK27" s="52"/>
      <c r="FL27" s="391" t="s">
        <v>138</v>
      </c>
      <c r="FM27" s="391"/>
      <c r="FN27" s="391"/>
      <c r="FO27" s="391"/>
      <c r="FP27" s="391"/>
      <c r="FQ27" s="52"/>
      <c r="FR27" s="391" t="s">
        <v>138</v>
      </c>
      <c r="FS27" s="391"/>
      <c r="FT27" s="391"/>
      <c r="FU27" s="391"/>
      <c r="FV27" s="391"/>
      <c r="FW27" s="52"/>
      <c r="FX27" s="391" t="s">
        <v>138</v>
      </c>
      <c r="FY27" s="391"/>
      <c r="FZ27" s="391"/>
      <c r="GA27" s="391"/>
      <c r="GB27" s="391"/>
      <c r="GC27" s="52"/>
      <c r="GD27" s="391" t="s">
        <v>138</v>
      </c>
      <c r="GE27" s="391"/>
      <c r="GF27" s="391"/>
      <c r="GG27" s="391"/>
      <c r="GH27" s="391"/>
      <c r="GI27" s="52"/>
      <c r="GJ27" s="391" t="s">
        <v>138</v>
      </c>
      <c r="GK27" s="391"/>
      <c r="GL27" s="391"/>
      <c r="GM27" s="391"/>
      <c r="GN27" s="391"/>
      <c r="GO27" s="52"/>
      <c r="GP27" s="391" t="s">
        <v>138</v>
      </c>
      <c r="GQ27" s="391"/>
      <c r="GR27" s="391"/>
      <c r="GS27" s="391"/>
      <c r="GT27" s="391"/>
      <c r="GU27" s="52"/>
      <c r="GV27" s="391" t="s">
        <v>138</v>
      </c>
      <c r="GW27" s="391"/>
      <c r="GX27" s="391"/>
      <c r="GY27" s="391"/>
      <c r="GZ27" s="391"/>
      <c r="HA27" s="52"/>
      <c r="HB27" s="391" t="s">
        <v>138</v>
      </c>
      <c r="HC27" s="391"/>
      <c r="HD27" s="391"/>
      <c r="HE27" s="391"/>
      <c r="HF27" s="391"/>
      <c r="HG27" s="52"/>
      <c r="HH27" s="391" t="s">
        <v>138</v>
      </c>
      <c r="HI27" s="391"/>
      <c r="HJ27" s="391"/>
      <c r="HK27" s="391"/>
      <c r="HL27" s="391"/>
      <c r="HM27" s="52"/>
      <c r="HN27" s="391" t="s">
        <v>138</v>
      </c>
      <c r="HO27" s="391"/>
      <c r="HP27" s="391"/>
      <c r="HQ27" s="391"/>
      <c r="HR27" s="391"/>
      <c r="HS27" s="52"/>
      <c r="HT27" s="391" t="s">
        <v>138</v>
      </c>
      <c r="HU27" s="391"/>
      <c r="HV27" s="391"/>
      <c r="HW27" s="391"/>
      <c r="HX27" s="391"/>
      <c r="HY27" s="52"/>
      <c r="HZ27" s="391" t="s">
        <v>138</v>
      </c>
      <c r="IA27" s="391"/>
      <c r="IB27" s="391"/>
      <c r="IC27" s="391"/>
      <c r="ID27" s="391"/>
      <c r="IE27" s="81"/>
      <c r="IF27" s="391" t="s">
        <v>138</v>
      </c>
      <c r="IG27" s="391"/>
      <c r="IH27" s="391"/>
      <c r="II27" s="391"/>
      <c r="IJ27" s="391"/>
      <c r="IK27" s="80"/>
      <c r="IL27" s="391" t="s">
        <v>138</v>
      </c>
      <c r="IM27" s="391"/>
      <c r="IN27" s="391"/>
      <c r="IO27" s="391"/>
      <c r="IP27" s="391"/>
    </row>
    <row r="28" spans="1:250" s="1" customFormat="1" ht="13.2" x14ac:dyDescent="0.25">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4"/>
      <c r="CZ28" s="52"/>
      <c r="DA28" s="52"/>
      <c r="DB28" s="52"/>
      <c r="DC28" s="52"/>
      <c r="DD28" s="52"/>
      <c r="DE28" s="52"/>
      <c r="DF28" s="52"/>
      <c r="DG28" s="52"/>
      <c r="DH28" s="52"/>
      <c r="DI28" s="52"/>
      <c r="DJ28" s="52"/>
      <c r="DK28" s="4"/>
      <c r="DL28" s="52"/>
      <c r="DM28" s="52"/>
      <c r="DN28" s="52"/>
      <c r="DO28" s="52"/>
      <c r="DP28" s="52"/>
      <c r="DQ28" s="4"/>
      <c r="DR28" s="52"/>
      <c r="DS28" s="52"/>
      <c r="DT28" s="52"/>
      <c r="DU28" s="52"/>
      <c r="DV28" s="52"/>
      <c r="DW28" s="4"/>
      <c r="DX28" s="52"/>
      <c r="DY28" s="52"/>
      <c r="DZ28" s="52"/>
      <c r="EA28" s="52"/>
      <c r="EB28" s="52"/>
      <c r="EC28" s="4"/>
      <c r="ED28" s="52"/>
      <c r="EE28" s="52"/>
      <c r="EF28" s="52"/>
      <c r="EG28" s="52"/>
      <c r="EH28" s="52"/>
      <c r="EI28" s="4"/>
      <c r="EJ28" s="52"/>
      <c r="EK28" s="52"/>
      <c r="EL28" s="52"/>
      <c r="EM28" s="52"/>
      <c r="EN28" s="52"/>
      <c r="EO28" s="4"/>
      <c r="EP28" s="52"/>
      <c r="EQ28" s="52"/>
      <c r="ER28" s="52"/>
      <c r="ES28" s="52"/>
      <c r="ET28" s="52"/>
      <c r="EU28" s="4"/>
      <c r="EV28" s="52"/>
      <c r="EW28" s="52"/>
      <c r="EX28" s="52"/>
      <c r="EY28" s="52"/>
      <c r="EZ28" s="400" t="s">
        <v>139</v>
      </c>
      <c r="FA28" s="400"/>
      <c r="FB28" s="400"/>
      <c r="FC28" s="400"/>
      <c r="FD28" s="400"/>
      <c r="FE28" s="52"/>
      <c r="FF28" s="4"/>
      <c r="FG28" s="4"/>
      <c r="FH28" s="4"/>
      <c r="FI28" s="4"/>
      <c r="FJ28" s="4"/>
      <c r="FK28" s="52"/>
      <c r="FL28" s="4"/>
      <c r="FM28" s="4"/>
      <c r="FN28" s="4"/>
      <c r="FO28" s="4"/>
      <c r="FP28" s="4"/>
      <c r="FQ28" s="52"/>
      <c r="FR28" s="4"/>
      <c r="FS28" s="4"/>
      <c r="FT28" s="4"/>
      <c r="FU28" s="4"/>
      <c r="FV28" s="4"/>
      <c r="FW28" s="52"/>
      <c r="FX28" s="4"/>
      <c r="FY28" s="4"/>
      <c r="FZ28" s="4"/>
      <c r="GA28" s="4"/>
      <c r="GB28" s="4"/>
      <c r="GC28" s="52"/>
      <c r="GD28" s="4"/>
      <c r="GE28" s="4"/>
      <c r="GF28" s="4"/>
      <c r="GG28" s="4"/>
      <c r="GH28" s="4"/>
      <c r="GI28" s="52"/>
      <c r="GJ28" s="4"/>
      <c r="GK28" s="4"/>
      <c r="GL28" s="4"/>
      <c r="GM28" s="4"/>
      <c r="GN28" s="4"/>
      <c r="GO28" s="52"/>
      <c r="GP28" s="4"/>
      <c r="GQ28" s="4"/>
      <c r="GR28" s="4"/>
      <c r="GS28" s="4"/>
      <c r="GT28" s="4"/>
      <c r="GU28" s="52"/>
      <c r="HA28" s="52"/>
      <c r="HG28" s="52"/>
      <c r="HM28" s="52"/>
      <c r="HS28" s="52"/>
      <c r="HT28" s="401" t="s">
        <v>74</v>
      </c>
      <c r="HU28" s="401"/>
      <c r="HV28" s="401"/>
      <c r="HW28" s="401"/>
      <c r="HX28" s="401"/>
      <c r="HY28" s="52"/>
      <c r="HZ28" s="56"/>
      <c r="IA28" s="56"/>
      <c r="IB28" s="56"/>
      <c r="IC28" s="56"/>
      <c r="ID28" s="56"/>
      <c r="IE28" s="56"/>
      <c r="IF28" s="56"/>
      <c r="IG28" s="56"/>
    </row>
    <row r="29" spans="1:250" s="1" customFormat="1" ht="13.2" x14ac:dyDescent="0.25">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4"/>
      <c r="CZ29" s="52"/>
      <c r="DA29" s="52"/>
      <c r="DB29" s="52"/>
      <c r="DC29" s="52"/>
      <c r="DD29" s="52"/>
      <c r="DE29" s="52"/>
      <c r="DF29" s="52"/>
      <c r="DG29" s="52"/>
      <c r="DH29" s="52"/>
      <c r="DI29" s="52"/>
      <c r="DJ29" s="52"/>
      <c r="DK29" s="4"/>
      <c r="DL29" s="52"/>
      <c r="DM29" s="52"/>
      <c r="DN29" s="52"/>
      <c r="DO29" s="52"/>
      <c r="DP29" s="52"/>
      <c r="DQ29" s="4"/>
      <c r="DR29" s="52"/>
      <c r="DS29" s="52"/>
      <c r="DT29" s="52"/>
      <c r="DU29" s="52"/>
      <c r="DV29" s="52"/>
      <c r="DW29" s="4"/>
      <c r="DX29" s="52"/>
      <c r="DY29" s="52"/>
      <c r="DZ29" s="52"/>
      <c r="EA29" s="52"/>
      <c r="EB29" s="52"/>
      <c r="EC29" s="4"/>
      <c r="ED29" s="52"/>
      <c r="EE29" s="52"/>
      <c r="EF29" s="52"/>
      <c r="EG29" s="52"/>
      <c r="EH29" s="52"/>
      <c r="EI29" s="4"/>
      <c r="EJ29" s="52"/>
      <c r="EK29" s="52"/>
      <c r="EL29" s="52"/>
      <c r="EM29" s="52"/>
      <c r="EN29" s="52"/>
      <c r="EO29" s="4"/>
      <c r="EP29" s="52"/>
      <c r="EQ29" s="52"/>
      <c r="ER29" s="52"/>
      <c r="ES29" s="52"/>
      <c r="ET29" s="52"/>
      <c r="EU29" s="4"/>
      <c r="EV29" s="52"/>
      <c r="EW29" s="52"/>
      <c r="EX29" s="52"/>
      <c r="EY29" s="52"/>
      <c r="EZ29" s="4"/>
      <c r="FA29" s="4"/>
      <c r="FB29" s="4"/>
      <c r="FC29" s="4"/>
      <c r="FD29" s="4"/>
      <c r="FE29" s="52"/>
      <c r="FF29" s="4"/>
      <c r="FG29" s="4"/>
      <c r="FH29" s="4"/>
      <c r="FI29" s="4"/>
      <c r="FJ29" s="4"/>
      <c r="FK29" s="52"/>
      <c r="FL29" s="4"/>
      <c r="FM29" s="4"/>
      <c r="FN29" s="4"/>
      <c r="FO29" s="4"/>
      <c r="FP29" s="4"/>
      <c r="FQ29" s="52"/>
      <c r="FR29" s="4"/>
      <c r="FS29" s="4"/>
      <c r="FT29" s="4"/>
      <c r="FU29" s="4"/>
      <c r="FV29" s="4"/>
      <c r="FW29" s="52"/>
      <c r="FX29" s="4"/>
      <c r="FY29" s="4"/>
      <c r="FZ29" s="4"/>
      <c r="GA29" s="4"/>
      <c r="GB29" s="4"/>
      <c r="GC29" s="52"/>
      <c r="GD29" s="4"/>
      <c r="GE29" s="4"/>
      <c r="GF29" s="4"/>
      <c r="GG29" s="4"/>
      <c r="GH29" s="4"/>
      <c r="GI29" s="52"/>
      <c r="GJ29" s="4"/>
      <c r="GK29" s="4"/>
      <c r="GL29" s="4"/>
      <c r="GM29" s="4"/>
      <c r="GN29" s="4"/>
      <c r="GO29" s="52"/>
      <c r="GP29" s="4"/>
      <c r="GQ29" s="4"/>
      <c r="GR29" s="4"/>
      <c r="GS29" s="4"/>
      <c r="GT29" s="4"/>
      <c r="GU29" s="52"/>
      <c r="HA29" s="52"/>
      <c r="HG29" s="52"/>
      <c r="HM29" s="52"/>
      <c r="HS29" s="52"/>
      <c r="HT29" s="5"/>
      <c r="HU29" s="5"/>
      <c r="HV29" s="5"/>
      <c r="HW29" s="5"/>
      <c r="HX29" s="5"/>
      <c r="HY29" s="52"/>
      <c r="IE29" s="52"/>
      <c r="IL29" s="82"/>
      <c r="IO29" s="84" t="s">
        <v>161</v>
      </c>
      <c r="IP29" s="83">
        <v>45244</v>
      </c>
    </row>
    <row r="30" spans="1:250" s="1" customFormat="1" ht="13.2" x14ac:dyDescent="0.2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4"/>
      <c r="CZ30" s="52"/>
      <c r="DA30" s="52"/>
      <c r="DB30" s="52"/>
      <c r="DC30" s="52"/>
      <c r="DD30" s="52"/>
      <c r="DE30" s="52"/>
      <c r="DF30" s="52"/>
      <c r="DG30" s="52"/>
      <c r="DH30" s="52"/>
      <c r="DI30" s="52"/>
      <c r="DJ30" s="52"/>
      <c r="DK30" s="4"/>
      <c r="DL30" s="52"/>
      <c r="DM30" s="52"/>
      <c r="DN30" s="52"/>
      <c r="DO30" s="52"/>
      <c r="DP30" s="52"/>
      <c r="DQ30" s="4"/>
      <c r="DR30" s="52"/>
      <c r="DS30" s="52"/>
      <c r="DT30" s="52"/>
      <c r="DU30" s="52"/>
      <c r="DV30" s="52"/>
      <c r="DW30" s="4"/>
      <c r="DX30" s="52"/>
      <c r="DY30" s="52"/>
      <c r="DZ30" s="52"/>
      <c r="EA30" s="52"/>
      <c r="EB30" s="52"/>
      <c r="EC30" s="4"/>
      <c r="ED30" s="52"/>
      <c r="EE30" s="52"/>
      <c r="EF30" s="52"/>
      <c r="EG30" s="52"/>
      <c r="EH30" s="52"/>
      <c r="EI30" s="4"/>
      <c r="EJ30" s="52"/>
      <c r="EK30" s="52"/>
      <c r="EL30" s="52"/>
      <c r="EM30" s="52"/>
      <c r="EN30" s="52"/>
      <c r="EO30" s="4"/>
      <c r="EP30" s="52"/>
      <c r="EQ30" s="52"/>
      <c r="ER30" s="52"/>
      <c r="ES30" s="52"/>
      <c r="ET30" s="52"/>
      <c r="EU30" s="4"/>
      <c r="EV30" s="52"/>
      <c r="EW30" s="52"/>
      <c r="EX30" s="52"/>
      <c r="EY30" s="52"/>
      <c r="EZ30" s="4"/>
      <c r="FA30" s="4"/>
      <c r="FB30" s="4"/>
      <c r="FC30" s="4"/>
      <c r="FD30" s="4"/>
      <c r="FE30" s="52"/>
      <c r="FF30" s="4"/>
      <c r="FG30" s="4"/>
      <c r="FH30" s="4"/>
      <c r="FI30" s="4"/>
      <c r="FJ30" s="4"/>
      <c r="FK30" s="52"/>
      <c r="FL30" s="4"/>
      <c r="FM30" s="4"/>
      <c r="FN30" s="4"/>
      <c r="FO30" s="4"/>
      <c r="FP30" s="4"/>
      <c r="FQ30" s="52"/>
      <c r="FR30" s="4"/>
      <c r="FS30" s="4"/>
      <c r="FT30" s="4"/>
      <c r="FU30" s="4"/>
      <c r="FV30" s="4"/>
      <c r="FW30" s="52"/>
      <c r="FX30" s="4"/>
      <c r="FY30" s="4"/>
      <c r="FZ30" s="4"/>
      <c r="GA30" s="4"/>
      <c r="GB30" s="4"/>
      <c r="GC30" s="52"/>
      <c r="GD30" s="4"/>
      <c r="GE30" s="4"/>
      <c r="GF30" s="4"/>
      <c r="GG30" s="4"/>
      <c r="GH30" s="4"/>
      <c r="GI30" s="52"/>
      <c r="GJ30" s="4"/>
      <c r="GK30" s="4"/>
      <c r="GL30" s="4"/>
      <c r="GM30" s="4"/>
      <c r="GN30" s="4"/>
      <c r="GO30" s="52"/>
      <c r="GP30" s="4"/>
      <c r="GQ30" s="4"/>
      <c r="GR30" s="4"/>
      <c r="GS30" s="4"/>
      <c r="GT30" s="4"/>
      <c r="GU30" s="52"/>
      <c r="HA30" s="52"/>
      <c r="HG30" s="52"/>
      <c r="HM30" s="52"/>
      <c r="HS30" s="52"/>
      <c r="HY30" s="52"/>
      <c r="IE30" s="52"/>
    </row>
    <row r="31" spans="1:250" s="1" customFormat="1" ht="13.2" x14ac:dyDescent="0.25"/>
  </sheetData>
  <mergeCells count="29">
    <mergeCell ref="HZ27:ID27"/>
    <mergeCell ref="IF27:IJ27"/>
    <mergeCell ref="IL27:IP27"/>
    <mergeCell ref="EZ28:FD28"/>
    <mergeCell ref="HT28:HX28"/>
    <mergeCell ref="GV27:GZ27"/>
    <mergeCell ref="HB27:HF27"/>
    <mergeCell ref="HH27:HL27"/>
    <mergeCell ref="HN27:HR27"/>
    <mergeCell ref="HT27:HX27"/>
    <mergeCell ref="FL27:FP27"/>
    <mergeCell ref="FR27:FV27"/>
    <mergeCell ref="FX27:GB27"/>
    <mergeCell ref="GD27:GH27"/>
    <mergeCell ref="GJ27:GN27"/>
    <mergeCell ref="GP27:GT27"/>
    <mergeCell ref="FF27:FJ27"/>
    <mergeCell ref="DD4:DH4"/>
    <mergeCell ref="CS26:CV26"/>
    <mergeCell ref="DP26:DT26"/>
    <mergeCell ref="DV26:DY26"/>
    <mergeCell ref="DP27:DT27"/>
    <mergeCell ref="DV27:DZ27"/>
    <mergeCell ref="EB27:EF27"/>
    <mergeCell ref="EH27:EL27"/>
    <mergeCell ref="EN27:ER27"/>
    <mergeCell ref="ET27:EX27"/>
    <mergeCell ref="EZ27:FD27"/>
    <mergeCell ref="CT5:CU5"/>
  </mergeCells>
  <printOptions horizontalCentered="1"/>
  <pageMargins left="0.75" right="0.75" top="1" bottom="0.75" header="0.5" footer="0.5"/>
  <pageSetup firstPageNumber="18" fitToWidth="99" orientation="landscape" r:id="rId1"/>
  <headerFooter scaleWithDoc="0" alignWithMargins="0">
    <oddFooter>&amp;C&amp;"Arial,Regular"&amp;10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5AA95-E9B8-4AAA-BA43-8F232FA53E75}">
  <sheetPr>
    <pageSetUpPr autoPageBreaks="0"/>
  </sheetPr>
  <dimension ref="A1:C69"/>
  <sheetViews>
    <sheetView showGridLines="0" workbookViewId="0"/>
  </sheetViews>
  <sheetFormatPr defaultColWidth="8.88671875" defaultRowHeight="13.8" x14ac:dyDescent="0.25"/>
  <cols>
    <col min="1" max="1" width="59" style="87" customWidth="1"/>
    <col min="2" max="2" width="5.6640625" style="87" customWidth="1"/>
    <col min="3" max="3" width="64.109375" style="87" bestFit="1" customWidth="1"/>
    <col min="4" max="16384" width="8.88671875" style="87"/>
  </cols>
  <sheetData>
    <row r="1" spans="1:3" ht="17.399999999999999" x14ac:dyDescent="0.25">
      <c r="A1" s="118" t="s">
        <v>3060</v>
      </c>
      <c r="B1" s="118"/>
      <c r="C1" s="118"/>
    </row>
    <row r="3" spans="1:3" x14ac:dyDescent="0.25">
      <c r="A3" s="89" t="s">
        <v>165</v>
      </c>
      <c r="C3" s="89" t="s">
        <v>125</v>
      </c>
    </row>
    <row r="4" spans="1:3" x14ac:dyDescent="0.25">
      <c r="A4" s="90" t="s">
        <v>166</v>
      </c>
      <c r="C4" s="90" t="s">
        <v>167</v>
      </c>
    </row>
    <row r="5" spans="1:3" x14ac:dyDescent="0.25">
      <c r="A5" s="90" t="s">
        <v>168</v>
      </c>
      <c r="C5" s="90" t="s">
        <v>169</v>
      </c>
    </row>
    <row r="6" spans="1:3" x14ac:dyDescent="0.25">
      <c r="A6" s="91" t="s">
        <v>170</v>
      </c>
      <c r="C6" s="90" t="s">
        <v>171</v>
      </c>
    </row>
    <row r="7" spans="1:3" x14ac:dyDescent="0.25">
      <c r="A7" s="88"/>
      <c r="C7" s="90" t="s">
        <v>172</v>
      </c>
    </row>
    <row r="8" spans="1:3" x14ac:dyDescent="0.25">
      <c r="A8" s="89" t="s">
        <v>133</v>
      </c>
      <c r="C8" s="90" t="s">
        <v>173</v>
      </c>
    </row>
    <row r="9" spans="1:3" x14ac:dyDescent="0.25">
      <c r="A9" s="91" t="s">
        <v>133</v>
      </c>
      <c r="C9" s="90" t="s">
        <v>174</v>
      </c>
    </row>
    <row r="10" spans="1:3" x14ac:dyDescent="0.25">
      <c r="A10" s="88"/>
      <c r="C10" s="90" t="s">
        <v>175</v>
      </c>
    </row>
    <row r="11" spans="1:3" x14ac:dyDescent="0.25">
      <c r="A11" s="89" t="s">
        <v>176</v>
      </c>
      <c r="C11" s="90" t="s">
        <v>177</v>
      </c>
    </row>
    <row r="12" spans="1:3" x14ac:dyDescent="0.25">
      <c r="A12" s="90" t="s">
        <v>178</v>
      </c>
      <c r="C12" s="90" t="s">
        <v>179</v>
      </c>
    </row>
    <row r="13" spans="1:3" x14ac:dyDescent="0.25">
      <c r="A13" s="90" t="s">
        <v>180</v>
      </c>
      <c r="C13" s="90" t="s">
        <v>181</v>
      </c>
    </row>
    <row r="14" spans="1:3" x14ac:dyDescent="0.25">
      <c r="A14" s="90" t="s">
        <v>182</v>
      </c>
      <c r="C14" s="90" t="s">
        <v>183</v>
      </c>
    </row>
    <row r="15" spans="1:3" x14ac:dyDescent="0.25">
      <c r="A15" s="90" t="s">
        <v>184</v>
      </c>
      <c r="C15" s="90" t="s">
        <v>185</v>
      </c>
    </row>
    <row r="16" spans="1:3" x14ac:dyDescent="0.25">
      <c r="A16" s="90" t="s">
        <v>186</v>
      </c>
      <c r="C16" s="90" t="s">
        <v>187</v>
      </c>
    </row>
    <row r="17" spans="1:3" x14ac:dyDescent="0.25">
      <c r="A17" s="90" t="s">
        <v>188</v>
      </c>
      <c r="C17" s="90" t="s">
        <v>189</v>
      </c>
    </row>
    <row r="18" spans="1:3" x14ac:dyDescent="0.25">
      <c r="A18" s="90" t="s">
        <v>190</v>
      </c>
      <c r="C18" s="90" t="s">
        <v>191</v>
      </c>
    </row>
    <row r="19" spans="1:3" x14ac:dyDescent="0.25">
      <c r="A19" s="90" t="s">
        <v>192</v>
      </c>
      <c r="C19" s="90" t="s">
        <v>193</v>
      </c>
    </row>
    <row r="20" spans="1:3" x14ac:dyDescent="0.25">
      <c r="A20" s="90" t="s">
        <v>194</v>
      </c>
      <c r="C20" s="90" t="s">
        <v>195</v>
      </c>
    </row>
    <row r="21" spans="1:3" x14ac:dyDescent="0.25">
      <c r="A21" s="90" t="s">
        <v>196</v>
      </c>
      <c r="C21" s="90" t="s">
        <v>197</v>
      </c>
    </row>
    <row r="22" spans="1:3" x14ac:dyDescent="0.25">
      <c r="A22" s="90" t="s">
        <v>198</v>
      </c>
      <c r="C22" s="90" t="s">
        <v>199</v>
      </c>
    </row>
    <row r="23" spans="1:3" x14ac:dyDescent="0.25">
      <c r="A23" s="90" t="s">
        <v>200</v>
      </c>
      <c r="C23" s="90" t="s">
        <v>201</v>
      </c>
    </row>
    <row r="24" spans="1:3" x14ac:dyDescent="0.25">
      <c r="A24" s="91" t="s">
        <v>202</v>
      </c>
      <c r="C24" s="91" t="s">
        <v>203</v>
      </c>
    </row>
    <row r="25" spans="1:3" x14ac:dyDescent="0.25">
      <c r="A25" s="88"/>
    </row>
    <row r="26" spans="1:3" x14ac:dyDescent="0.25">
      <c r="A26" s="89" t="s">
        <v>204</v>
      </c>
      <c r="C26" s="89" t="s">
        <v>205</v>
      </c>
    </row>
    <row r="27" spans="1:3" x14ac:dyDescent="0.25">
      <c r="A27" s="90" t="s">
        <v>206</v>
      </c>
      <c r="C27" s="90" t="s">
        <v>207</v>
      </c>
    </row>
    <row r="28" spans="1:3" x14ac:dyDescent="0.25">
      <c r="A28" s="90" t="s">
        <v>208</v>
      </c>
      <c r="C28" s="90" t="s">
        <v>209</v>
      </c>
    </row>
    <row r="29" spans="1:3" x14ac:dyDescent="0.25">
      <c r="A29" s="90" t="s">
        <v>210</v>
      </c>
      <c r="C29" s="90" t="s">
        <v>211</v>
      </c>
    </row>
    <row r="30" spans="1:3" x14ac:dyDescent="0.25">
      <c r="A30" s="90" t="s">
        <v>212</v>
      </c>
      <c r="C30" s="90" t="s">
        <v>213</v>
      </c>
    </row>
    <row r="31" spans="1:3" x14ac:dyDescent="0.25">
      <c r="A31" s="90" t="s">
        <v>214</v>
      </c>
      <c r="C31" s="90" t="s">
        <v>215</v>
      </c>
    </row>
    <row r="32" spans="1:3" x14ac:dyDescent="0.25">
      <c r="A32" s="90" t="s">
        <v>216</v>
      </c>
      <c r="C32" s="90" t="s">
        <v>217</v>
      </c>
    </row>
    <row r="33" spans="1:3" x14ac:dyDescent="0.25">
      <c r="A33" s="90" t="s">
        <v>218</v>
      </c>
      <c r="C33" s="90" t="s">
        <v>219</v>
      </c>
    </row>
    <row r="34" spans="1:3" x14ac:dyDescent="0.25">
      <c r="A34" s="90" t="s">
        <v>220</v>
      </c>
      <c r="C34" s="90" t="s">
        <v>221</v>
      </c>
    </row>
    <row r="35" spans="1:3" x14ac:dyDescent="0.25">
      <c r="A35" s="90" t="s">
        <v>222</v>
      </c>
      <c r="C35" s="90" t="s">
        <v>223</v>
      </c>
    </row>
    <row r="36" spans="1:3" x14ac:dyDescent="0.25">
      <c r="A36" s="90" t="s">
        <v>224</v>
      </c>
      <c r="C36" s="90" t="s">
        <v>225</v>
      </c>
    </row>
    <row r="37" spans="1:3" x14ac:dyDescent="0.25">
      <c r="A37" s="90" t="s">
        <v>226</v>
      </c>
      <c r="C37" s="90" t="s">
        <v>227</v>
      </c>
    </row>
    <row r="38" spans="1:3" x14ac:dyDescent="0.25">
      <c r="A38" s="91" t="s">
        <v>228</v>
      </c>
      <c r="C38" s="90" t="s">
        <v>229</v>
      </c>
    </row>
    <row r="39" spans="1:3" x14ac:dyDescent="0.25">
      <c r="A39" s="88"/>
      <c r="C39" s="90" t="s">
        <v>230</v>
      </c>
    </row>
    <row r="40" spans="1:3" x14ac:dyDescent="0.25">
      <c r="A40" s="89" t="s">
        <v>231</v>
      </c>
      <c r="C40" s="90" t="s">
        <v>232</v>
      </c>
    </row>
    <row r="41" spans="1:3" x14ac:dyDescent="0.25">
      <c r="A41" s="90" t="s">
        <v>233</v>
      </c>
      <c r="C41" s="90" t="s">
        <v>234</v>
      </c>
    </row>
    <row r="42" spans="1:3" x14ac:dyDescent="0.25">
      <c r="A42" s="90" t="s">
        <v>235</v>
      </c>
      <c r="C42" s="90" t="s">
        <v>236</v>
      </c>
    </row>
    <row r="43" spans="1:3" x14ac:dyDescent="0.25">
      <c r="A43" s="90" t="s">
        <v>237</v>
      </c>
      <c r="C43" s="90" t="s">
        <v>238</v>
      </c>
    </row>
    <row r="44" spans="1:3" x14ac:dyDescent="0.25">
      <c r="A44" s="90" t="s">
        <v>239</v>
      </c>
      <c r="C44" s="90" t="s">
        <v>240</v>
      </c>
    </row>
    <row r="45" spans="1:3" x14ac:dyDescent="0.25">
      <c r="A45" s="90" t="s">
        <v>241</v>
      </c>
      <c r="C45" s="90" t="s">
        <v>242</v>
      </c>
    </row>
    <row r="46" spans="1:3" x14ac:dyDescent="0.25">
      <c r="A46" s="91" t="s">
        <v>243</v>
      </c>
      <c r="C46" s="90" t="s">
        <v>244</v>
      </c>
    </row>
    <row r="47" spans="1:3" x14ac:dyDescent="0.25">
      <c r="A47" s="88"/>
      <c r="C47" s="90" t="s">
        <v>245</v>
      </c>
    </row>
    <row r="48" spans="1:3" x14ac:dyDescent="0.25">
      <c r="A48" s="89" t="s">
        <v>246</v>
      </c>
      <c r="C48" s="90" t="s">
        <v>247</v>
      </c>
    </row>
    <row r="49" spans="1:3" x14ac:dyDescent="0.25">
      <c r="A49" s="90" t="s">
        <v>248</v>
      </c>
      <c r="C49" s="90" t="s">
        <v>249</v>
      </c>
    </row>
    <row r="50" spans="1:3" x14ac:dyDescent="0.25">
      <c r="A50" s="90" t="s">
        <v>250</v>
      </c>
      <c r="C50" s="90" t="s">
        <v>251</v>
      </c>
    </row>
    <row r="51" spans="1:3" x14ac:dyDescent="0.25">
      <c r="A51" s="90" t="s">
        <v>252</v>
      </c>
      <c r="C51" s="90" t="s">
        <v>253</v>
      </c>
    </row>
    <row r="52" spans="1:3" x14ac:dyDescent="0.25">
      <c r="A52" s="90" t="s">
        <v>254</v>
      </c>
      <c r="C52" s="90" t="s">
        <v>255</v>
      </c>
    </row>
    <row r="53" spans="1:3" x14ac:dyDescent="0.25">
      <c r="A53" s="90" t="s">
        <v>256</v>
      </c>
      <c r="C53" s="90" t="s">
        <v>257</v>
      </c>
    </row>
    <row r="54" spans="1:3" x14ac:dyDescent="0.25">
      <c r="A54" s="90" t="s">
        <v>258</v>
      </c>
      <c r="C54" s="91" t="s">
        <v>259</v>
      </c>
    </row>
    <row r="55" spans="1:3" x14ac:dyDescent="0.25">
      <c r="A55" s="90" t="s">
        <v>260</v>
      </c>
    </row>
    <row r="56" spans="1:3" x14ac:dyDescent="0.25">
      <c r="A56" s="90" t="s">
        <v>261</v>
      </c>
      <c r="C56" s="89" t="s">
        <v>262</v>
      </c>
    </row>
    <row r="57" spans="1:3" x14ac:dyDescent="0.25">
      <c r="A57" s="90" t="s">
        <v>263</v>
      </c>
      <c r="C57" s="90" t="s">
        <v>264</v>
      </c>
    </row>
    <row r="58" spans="1:3" x14ac:dyDescent="0.25">
      <c r="A58" s="90" t="s">
        <v>265</v>
      </c>
      <c r="C58" s="90" t="s">
        <v>266</v>
      </c>
    </row>
    <row r="59" spans="1:3" x14ac:dyDescent="0.25">
      <c r="A59" s="90" t="s">
        <v>267</v>
      </c>
      <c r="C59" s="90" t="s">
        <v>268</v>
      </c>
    </row>
    <row r="60" spans="1:3" x14ac:dyDescent="0.25">
      <c r="A60" s="90" t="s">
        <v>269</v>
      </c>
      <c r="C60" s="90" t="s">
        <v>270</v>
      </c>
    </row>
    <row r="61" spans="1:3" x14ac:dyDescent="0.25">
      <c r="A61" s="90" t="s">
        <v>271</v>
      </c>
      <c r="C61" s="90" t="s">
        <v>272</v>
      </c>
    </row>
    <row r="62" spans="1:3" x14ac:dyDescent="0.25">
      <c r="A62" s="90" t="s">
        <v>273</v>
      </c>
      <c r="C62" s="90" t="s">
        <v>274</v>
      </c>
    </row>
    <row r="63" spans="1:3" x14ac:dyDescent="0.25">
      <c r="A63" s="90" t="s">
        <v>275</v>
      </c>
      <c r="C63" s="90" t="s">
        <v>276</v>
      </c>
    </row>
    <row r="64" spans="1:3" x14ac:dyDescent="0.25">
      <c r="A64" s="90" t="s">
        <v>277</v>
      </c>
      <c r="C64" s="90" t="s">
        <v>278</v>
      </c>
    </row>
    <row r="65" spans="1:3" x14ac:dyDescent="0.25">
      <c r="A65" s="91" t="s">
        <v>279</v>
      </c>
      <c r="C65" s="90" t="s">
        <v>280</v>
      </c>
    </row>
    <row r="66" spans="1:3" x14ac:dyDescent="0.25">
      <c r="C66" s="90" t="s">
        <v>281</v>
      </c>
    </row>
    <row r="67" spans="1:3" x14ac:dyDescent="0.25">
      <c r="C67" s="90" t="s">
        <v>282</v>
      </c>
    </row>
    <row r="68" spans="1:3" x14ac:dyDescent="0.25">
      <c r="C68" s="90" t="s">
        <v>283</v>
      </c>
    </row>
    <row r="69" spans="1:3" x14ac:dyDescent="0.25">
      <c r="C69" s="91" t="s">
        <v>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7ED1-FA28-4955-B140-1830FC42F8D2}">
  <sheetPr>
    <tabColor rgb="FF7030A0"/>
    <pageSetUpPr autoPageBreaks="0"/>
  </sheetPr>
  <dimension ref="A1:H51"/>
  <sheetViews>
    <sheetView showGridLines="0" workbookViewId="0"/>
  </sheetViews>
  <sheetFormatPr defaultRowHeight="15.6" customHeight="1" x14ac:dyDescent="0.3"/>
  <cols>
    <col min="1" max="1" width="2" style="130" customWidth="1"/>
    <col min="2" max="2" width="14.109375" style="98" customWidth="1"/>
    <col min="3" max="5" width="21.44140625" style="127" customWidth="1"/>
    <col min="6" max="7" width="8.88671875" style="98"/>
    <col min="8" max="8" width="13.6640625" style="98" bestFit="1" customWidth="1"/>
    <col min="9" max="255" width="8.88671875" style="98"/>
    <col min="256" max="256" width="18" style="98" customWidth="1"/>
    <col min="257" max="257" width="25.6640625" style="98" customWidth="1"/>
    <col min="258" max="258" width="2.88671875" style="98" customWidth="1"/>
    <col min="259" max="259" width="22.5546875" style="98" customWidth="1"/>
    <col min="260" max="260" width="2.6640625" style="98" customWidth="1"/>
    <col min="261" max="261" width="24.109375" style="98" customWidth="1"/>
    <col min="262" max="263" width="8.88671875" style="98"/>
    <col min="264" max="264" width="13.6640625" style="98" bestFit="1" customWidth="1"/>
    <col min="265" max="511" width="8.88671875" style="98"/>
    <col min="512" max="512" width="18" style="98" customWidth="1"/>
    <col min="513" max="513" width="25.6640625" style="98" customWidth="1"/>
    <col min="514" max="514" width="2.88671875" style="98" customWidth="1"/>
    <col min="515" max="515" width="22.5546875" style="98" customWidth="1"/>
    <col min="516" max="516" width="2.6640625" style="98" customWidth="1"/>
    <col min="517" max="517" width="24.109375" style="98" customWidth="1"/>
    <col min="518" max="519" width="8.88671875" style="98"/>
    <col min="520" max="520" width="13.6640625" style="98" bestFit="1" customWidth="1"/>
    <col min="521" max="767" width="8.88671875" style="98"/>
    <col min="768" max="768" width="18" style="98" customWidth="1"/>
    <col min="769" max="769" width="25.6640625" style="98" customWidth="1"/>
    <col min="770" max="770" width="2.88671875" style="98" customWidth="1"/>
    <col min="771" max="771" width="22.5546875" style="98" customWidth="1"/>
    <col min="772" max="772" width="2.6640625" style="98" customWidth="1"/>
    <col min="773" max="773" width="24.109375" style="98" customWidth="1"/>
    <col min="774" max="775" width="8.88671875" style="98"/>
    <col min="776" max="776" width="13.6640625" style="98" bestFit="1" customWidth="1"/>
    <col min="777" max="1023" width="8.88671875" style="98"/>
    <col min="1024" max="1024" width="18" style="98" customWidth="1"/>
    <col min="1025" max="1025" width="25.6640625" style="98" customWidth="1"/>
    <col min="1026" max="1026" width="2.88671875" style="98" customWidth="1"/>
    <col min="1027" max="1027" width="22.5546875" style="98" customWidth="1"/>
    <col min="1028" max="1028" width="2.6640625" style="98" customWidth="1"/>
    <col min="1029" max="1029" width="24.109375" style="98" customWidth="1"/>
    <col min="1030" max="1031" width="8.88671875" style="98"/>
    <col min="1032" max="1032" width="13.6640625" style="98" bestFit="1" customWidth="1"/>
    <col min="1033" max="1279" width="8.88671875" style="98"/>
    <col min="1280" max="1280" width="18" style="98" customWidth="1"/>
    <col min="1281" max="1281" width="25.6640625" style="98" customWidth="1"/>
    <col min="1282" max="1282" width="2.88671875" style="98" customWidth="1"/>
    <col min="1283" max="1283" width="22.5546875" style="98" customWidth="1"/>
    <col min="1284" max="1284" width="2.6640625" style="98" customWidth="1"/>
    <col min="1285" max="1285" width="24.109375" style="98" customWidth="1"/>
    <col min="1286" max="1287" width="8.88671875" style="98"/>
    <col min="1288" max="1288" width="13.6640625" style="98" bestFit="1" customWidth="1"/>
    <col min="1289" max="1535" width="8.88671875" style="98"/>
    <col min="1536" max="1536" width="18" style="98" customWidth="1"/>
    <col min="1537" max="1537" width="25.6640625" style="98" customWidth="1"/>
    <col min="1538" max="1538" width="2.88671875" style="98" customWidth="1"/>
    <col min="1539" max="1539" width="22.5546875" style="98" customWidth="1"/>
    <col min="1540" max="1540" width="2.6640625" style="98" customWidth="1"/>
    <col min="1541" max="1541" width="24.109375" style="98" customWidth="1"/>
    <col min="1542" max="1543" width="8.88671875" style="98"/>
    <col min="1544" max="1544" width="13.6640625" style="98" bestFit="1" customWidth="1"/>
    <col min="1545" max="1791" width="8.88671875" style="98"/>
    <col min="1792" max="1792" width="18" style="98" customWidth="1"/>
    <col min="1793" max="1793" width="25.6640625" style="98" customWidth="1"/>
    <col min="1794" max="1794" width="2.88671875" style="98" customWidth="1"/>
    <col min="1795" max="1795" width="22.5546875" style="98" customWidth="1"/>
    <col min="1796" max="1796" width="2.6640625" style="98" customWidth="1"/>
    <col min="1797" max="1797" width="24.109375" style="98" customWidth="1"/>
    <col min="1798" max="1799" width="8.88671875" style="98"/>
    <col min="1800" max="1800" width="13.6640625" style="98" bestFit="1" customWidth="1"/>
    <col min="1801" max="2047" width="8.88671875" style="98"/>
    <col min="2048" max="2048" width="18" style="98" customWidth="1"/>
    <col min="2049" max="2049" width="25.6640625" style="98" customWidth="1"/>
    <col min="2050" max="2050" width="2.88671875" style="98" customWidth="1"/>
    <col min="2051" max="2051" width="22.5546875" style="98" customWidth="1"/>
    <col min="2052" max="2052" width="2.6640625" style="98" customWidth="1"/>
    <col min="2053" max="2053" width="24.109375" style="98" customWidth="1"/>
    <col min="2054" max="2055" width="8.88671875" style="98"/>
    <col min="2056" max="2056" width="13.6640625" style="98" bestFit="1" customWidth="1"/>
    <col min="2057" max="2303" width="8.88671875" style="98"/>
    <col min="2304" max="2304" width="18" style="98" customWidth="1"/>
    <col min="2305" max="2305" width="25.6640625" style="98" customWidth="1"/>
    <col min="2306" max="2306" width="2.88671875" style="98" customWidth="1"/>
    <col min="2307" max="2307" width="22.5546875" style="98" customWidth="1"/>
    <col min="2308" max="2308" width="2.6640625" style="98" customWidth="1"/>
    <col min="2309" max="2309" width="24.109375" style="98" customWidth="1"/>
    <col min="2310" max="2311" width="8.88671875" style="98"/>
    <col min="2312" max="2312" width="13.6640625" style="98" bestFit="1" customWidth="1"/>
    <col min="2313" max="2559" width="8.88671875" style="98"/>
    <col min="2560" max="2560" width="18" style="98" customWidth="1"/>
    <col min="2561" max="2561" width="25.6640625" style="98" customWidth="1"/>
    <col min="2562" max="2562" width="2.88671875" style="98" customWidth="1"/>
    <col min="2563" max="2563" width="22.5546875" style="98" customWidth="1"/>
    <col min="2564" max="2564" width="2.6640625" style="98" customWidth="1"/>
    <col min="2565" max="2565" width="24.109375" style="98" customWidth="1"/>
    <col min="2566" max="2567" width="8.88671875" style="98"/>
    <col min="2568" max="2568" width="13.6640625" style="98" bestFit="1" customWidth="1"/>
    <col min="2569" max="2815" width="8.88671875" style="98"/>
    <col min="2816" max="2816" width="18" style="98" customWidth="1"/>
    <col min="2817" max="2817" width="25.6640625" style="98" customWidth="1"/>
    <col min="2818" max="2818" width="2.88671875" style="98" customWidth="1"/>
    <col min="2819" max="2819" width="22.5546875" style="98" customWidth="1"/>
    <col min="2820" max="2820" width="2.6640625" style="98" customWidth="1"/>
    <col min="2821" max="2821" width="24.109375" style="98" customWidth="1"/>
    <col min="2822" max="2823" width="8.88671875" style="98"/>
    <col min="2824" max="2824" width="13.6640625" style="98" bestFit="1" customWidth="1"/>
    <col min="2825" max="3071" width="8.88671875" style="98"/>
    <col min="3072" max="3072" width="18" style="98" customWidth="1"/>
    <col min="3073" max="3073" width="25.6640625" style="98" customWidth="1"/>
    <col min="3074" max="3074" width="2.88671875" style="98" customWidth="1"/>
    <col min="3075" max="3075" width="22.5546875" style="98" customWidth="1"/>
    <col min="3076" max="3076" width="2.6640625" style="98" customWidth="1"/>
    <col min="3077" max="3077" width="24.109375" style="98" customWidth="1"/>
    <col min="3078" max="3079" width="8.88671875" style="98"/>
    <col min="3080" max="3080" width="13.6640625" style="98" bestFit="1" customWidth="1"/>
    <col min="3081" max="3327" width="8.88671875" style="98"/>
    <col min="3328" max="3328" width="18" style="98" customWidth="1"/>
    <col min="3329" max="3329" width="25.6640625" style="98" customWidth="1"/>
    <col min="3330" max="3330" width="2.88671875" style="98" customWidth="1"/>
    <col min="3331" max="3331" width="22.5546875" style="98" customWidth="1"/>
    <col min="3332" max="3332" width="2.6640625" style="98" customWidth="1"/>
    <col min="3333" max="3333" width="24.109375" style="98" customWidth="1"/>
    <col min="3334" max="3335" width="8.88671875" style="98"/>
    <col min="3336" max="3336" width="13.6640625" style="98" bestFit="1" customWidth="1"/>
    <col min="3337" max="3583" width="8.88671875" style="98"/>
    <col min="3584" max="3584" width="18" style="98" customWidth="1"/>
    <col min="3585" max="3585" width="25.6640625" style="98" customWidth="1"/>
    <col min="3586" max="3586" width="2.88671875" style="98" customWidth="1"/>
    <col min="3587" max="3587" width="22.5546875" style="98" customWidth="1"/>
    <col min="3588" max="3588" width="2.6640625" style="98" customWidth="1"/>
    <col min="3589" max="3589" width="24.109375" style="98" customWidth="1"/>
    <col min="3590" max="3591" width="8.88671875" style="98"/>
    <col min="3592" max="3592" width="13.6640625" style="98" bestFit="1" customWidth="1"/>
    <col min="3593" max="3839" width="8.88671875" style="98"/>
    <col min="3840" max="3840" width="18" style="98" customWidth="1"/>
    <col min="3841" max="3841" width="25.6640625" style="98" customWidth="1"/>
    <col min="3842" max="3842" width="2.88671875" style="98" customWidth="1"/>
    <col min="3843" max="3843" width="22.5546875" style="98" customWidth="1"/>
    <col min="3844" max="3844" width="2.6640625" style="98" customWidth="1"/>
    <col min="3845" max="3845" width="24.109375" style="98" customWidth="1"/>
    <col min="3846" max="3847" width="8.88671875" style="98"/>
    <col min="3848" max="3848" width="13.6640625" style="98" bestFit="1" customWidth="1"/>
    <col min="3849" max="4095" width="8.88671875" style="98"/>
    <col min="4096" max="4096" width="18" style="98" customWidth="1"/>
    <col min="4097" max="4097" width="25.6640625" style="98" customWidth="1"/>
    <col min="4098" max="4098" width="2.88671875" style="98" customWidth="1"/>
    <col min="4099" max="4099" width="22.5546875" style="98" customWidth="1"/>
    <col min="4100" max="4100" width="2.6640625" style="98" customWidth="1"/>
    <col min="4101" max="4101" width="24.109375" style="98" customWidth="1"/>
    <col min="4102" max="4103" width="8.88671875" style="98"/>
    <col min="4104" max="4104" width="13.6640625" style="98" bestFit="1" customWidth="1"/>
    <col min="4105" max="4351" width="8.88671875" style="98"/>
    <col min="4352" max="4352" width="18" style="98" customWidth="1"/>
    <col min="4353" max="4353" width="25.6640625" style="98" customWidth="1"/>
    <col min="4354" max="4354" width="2.88671875" style="98" customWidth="1"/>
    <col min="4355" max="4355" width="22.5546875" style="98" customWidth="1"/>
    <col min="4356" max="4356" width="2.6640625" style="98" customWidth="1"/>
    <col min="4357" max="4357" width="24.109375" style="98" customWidth="1"/>
    <col min="4358" max="4359" width="8.88671875" style="98"/>
    <col min="4360" max="4360" width="13.6640625" style="98" bestFit="1" customWidth="1"/>
    <col min="4361" max="4607" width="8.88671875" style="98"/>
    <col min="4608" max="4608" width="18" style="98" customWidth="1"/>
    <col min="4609" max="4609" width="25.6640625" style="98" customWidth="1"/>
    <col min="4610" max="4610" width="2.88671875" style="98" customWidth="1"/>
    <col min="4611" max="4611" width="22.5546875" style="98" customWidth="1"/>
    <col min="4612" max="4612" width="2.6640625" style="98" customWidth="1"/>
    <col min="4613" max="4613" width="24.109375" style="98" customWidth="1"/>
    <col min="4614" max="4615" width="8.88671875" style="98"/>
    <col min="4616" max="4616" width="13.6640625" style="98" bestFit="1" customWidth="1"/>
    <col min="4617" max="4863" width="8.88671875" style="98"/>
    <col min="4864" max="4864" width="18" style="98" customWidth="1"/>
    <col min="4865" max="4865" width="25.6640625" style="98" customWidth="1"/>
    <col min="4866" max="4866" width="2.88671875" style="98" customWidth="1"/>
    <col min="4867" max="4867" width="22.5546875" style="98" customWidth="1"/>
    <col min="4868" max="4868" width="2.6640625" style="98" customWidth="1"/>
    <col min="4869" max="4869" width="24.109375" style="98" customWidth="1"/>
    <col min="4870" max="4871" width="8.88671875" style="98"/>
    <col min="4872" max="4872" width="13.6640625" style="98" bestFit="1" customWidth="1"/>
    <col min="4873" max="5119" width="8.88671875" style="98"/>
    <col min="5120" max="5120" width="18" style="98" customWidth="1"/>
    <col min="5121" max="5121" width="25.6640625" style="98" customWidth="1"/>
    <col min="5122" max="5122" width="2.88671875" style="98" customWidth="1"/>
    <col min="5123" max="5123" width="22.5546875" style="98" customWidth="1"/>
    <col min="5124" max="5124" width="2.6640625" style="98" customWidth="1"/>
    <col min="5125" max="5125" width="24.109375" style="98" customWidth="1"/>
    <col min="5126" max="5127" width="8.88671875" style="98"/>
    <col min="5128" max="5128" width="13.6640625" style="98" bestFit="1" customWidth="1"/>
    <col min="5129" max="5375" width="8.88671875" style="98"/>
    <col min="5376" max="5376" width="18" style="98" customWidth="1"/>
    <col min="5377" max="5377" width="25.6640625" style="98" customWidth="1"/>
    <col min="5378" max="5378" width="2.88671875" style="98" customWidth="1"/>
    <col min="5379" max="5379" width="22.5546875" style="98" customWidth="1"/>
    <col min="5380" max="5380" width="2.6640625" style="98" customWidth="1"/>
    <col min="5381" max="5381" width="24.109375" style="98" customWidth="1"/>
    <col min="5382" max="5383" width="8.88671875" style="98"/>
    <col min="5384" max="5384" width="13.6640625" style="98" bestFit="1" customWidth="1"/>
    <col min="5385" max="5631" width="8.88671875" style="98"/>
    <col min="5632" max="5632" width="18" style="98" customWidth="1"/>
    <col min="5633" max="5633" width="25.6640625" style="98" customWidth="1"/>
    <col min="5634" max="5634" width="2.88671875" style="98" customWidth="1"/>
    <col min="5635" max="5635" width="22.5546875" style="98" customWidth="1"/>
    <col min="5636" max="5636" width="2.6640625" style="98" customWidth="1"/>
    <col min="5637" max="5637" width="24.109375" style="98" customWidth="1"/>
    <col min="5638" max="5639" width="8.88671875" style="98"/>
    <col min="5640" max="5640" width="13.6640625" style="98" bestFit="1" customWidth="1"/>
    <col min="5641" max="5887" width="8.88671875" style="98"/>
    <col min="5888" max="5888" width="18" style="98" customWidth="1"/>
    <col min="5889" max="5889" width="25.6640625" style="98" customWidth="1"/>
    <col min="5890" max="5890" width="2.88671875" style="98" customWidth="1"/>
    <col min="5891" max="5891" width="22.5546875" style="98" customWidth="1"/>
    <col min="5892" max="5892" width="2.6640625" style="98" customWidth="1"/>
    <col min="5893" max="5893" width="24.109375" style="98" customWidth="1"/>
    <col min="5894" max="5895" width="8.88671875" style="98"/>
    <col min="5896" max="5896" width="13.6640625" style="98" bestFit="1" customWidth="1"/>
    <col min="5897" max="6143" width="8.88671875" style="98"/>
    <col min="6144" max="6144" width="18" style="98" customWidth="1"/>
    <col min="6145" max="6145" width="25.6640625" style="98" customWidth="1"/>
    <col min="6146" max="6146" width="2.88671875" style="98" customWidth="1"/>
    <col min="6147" max="6147" width="22.5546875" style="98" customWidth="1"/>
    <col min="6148" max="6148" width="2.6640625" style="98" customWidth="1"/>
    <col min="6149" max="6149" width="24.109375" style="98" customWidth="1"/>
    <col min="6150" max="6151" width="8.88671875" style="98"/>
    <col min="6152" max="6152" width="13.6640625" style="98" bestFit="1" customWidth="1"/>
    <col min="6153" max="6399" width="8.88671875" style="98"/>
    <col min="6400" max="6400" width="18" style="98" customWidth="1"/>
    <col min="6401" max="6401" width="25.6640625" style="98" customWidth="1"/>
    <col min="6402" max="6402" width="2.88671875" style="98" customWidth="1"/>
    <col min="6403" max="6403" width="22.5546875" style="98" customWidth="1"/>
    <col min="6404" max="6404" width="2.6640625" style="98" customWidth="1"/>
    <col min="6405" max="6405" width="24.109375" style="98" customWidth="1"/>
    <col min="6406" max="6407" width="8.88671875" style="98"/>
    <col min="6408" max="6408" width="13.6640625" style="98" bestFit="1" customWidth="1"/>
    <col min="6409" max="6655" width="8.88671875" style="98"/>
    <col min="6656" max="6656" width="18" style="98" customWidth="1"/>
    <col min="6657" max="6657" width="25.6640625" style="98" customWidth="1"/>
    <col min="6658" max="6658" width="2.88671875" style="98" customWidth="1"/>
    <col min="6659" max="6659" width="22.5546875" style="98" customWidth="1"/>
    <col min="6660" max="6660" width="2.6640625" style="98" customWidth="1"/>
    <col min="6661" max="6661" width="24.109375" style="98" customWidth="1"/>
    <col min="6662" max="6663" width="8.88671875" style="98"/>
    <col min="6664" max="6664" width="13.6640625" style="98" bestFit="1" customWidth="1"/>
    <col min="6665" max="6911" width="8.88671875" style="98"/>
    <col min="6912" max="6912" width="18" style="98" customWidth="1"/>
    <col min="6913" max="6913" width="25.6640625" style="98" customWidth="1"/>
    <col min="6914" max="6914" width="2.88671875" style="98" customWidth="1"/>
    <col min="6915" max="6915" width="22.5546875" style="98" customWidth="1"/>
    <col min="6916" max="6916" width="2.6640625" style="98" customWidth="1"/>
    <col min="6917" max="6917" width="24.109375" style="98" customWidth="1"/>
    <col min="6918" max="6919" width="8.88671875" style="98"/>
    <col min="6920" max="6920" width="13.6640625" style="98" bestFit="1" customWidth="1"/>
    <col min="6921" max="7167" width="8.88671875" style="98"/>
    <col min="7168" max="7168" width="18" style="98" customWidth="1"/>
    <col min="7169" max="7169" width="25.6640625" style="98" customWidth="1"/>
    <col min="7170" max="7170" width="2.88671875" style="98" customWidth="1"/>
    <col min="7171" max="7171" width="22.5546875" style="98" customWidth="1"/>
    <col min="7172" max="7172" width="2.6640625" style="98" customWidth="1"/>
    <col min="7173" max="7173" width="24.109375" style="98" customWidth="1"/>
    <col min="7174" max="7175" width="8.88671875" style="98"/>
    <col min="7176" max="7176" width="13.6640625" style="98" bestFit="1" customWidth="1"/>
    <col min="7177" max="7423" width="8.88671875" style="98"/>
    <col min="7424" max="7424" width="18" style="98" customWidth="1"/>
    <col min="7425" max="7425" width="25.6640625" style="98" customWidth="1"/>
    <col min="7426" max="7426" width="2.88671875" style="98" customWidth="1"/>
    <col min="7427" max="7427" width="22.5546875" style="98" customWidth="1"/>
    <col min="7428" max="7428" width="2.6640625" style="98" customWidth="1"/>
    <col min="7429" max="7429" width="24.109375" style="98" customWidth="1"/>
    <col min="7430" max="7431" width="8.88671875" style="98"/>
    <col min="7432" max="7432" width="13.6640625" style="98" bestFit="1" customWidth="1"/>
    <col min="7433" max="7679" width="8.88671875" style="98"/>
    <col min="7680" max="7680" width="18" style="98" customWidth="1"/>
    <col min="7681" max="7681" width="25.6640625" style="98" customWidth="1"/>
    <col min="7682" max="7682" width="2.88671875" style="98" customWidth="1"/>
    <col min="7683" max="7683" width="22.5546875" style="98" customWidth="1"/>
    <col min="7684" max="7684" width="2.6640625" style="98" customWidth="1"/>
    <col min="7685" max="7685" width="24.109375" style="98" customWidth="1"/>
    <col min="7686" max="7687" width="8.88671875" style="98"/>
    <col min="7688" max="7688" width="13.6640625" style="98" bestFit="1" customWidth="1"/>
    <col min="7689" max="7935" width="8.88671875" style="98"/>
    <col min="7936" max="7936" width="18" style="98" customWidth="1"/>
    <col min="7937" max="7937" width="25.6640625" style="98" customWidth="1"/>
    <col min="7938" max="7938" width="2.88671875" style="98" customWidth="1"/>
    <col min="7939" max="7939" width="22.5546875" style="98" customWidth="1"/>
    <col min="7940" max="7940" width="2.6640625" style="98" customWidth="1"/>
    <col min="7941" max="7941" width="24.109375" style="98" customWidth="1"/>
    <col min="7942" max="7943" width="8.88671875" style="98"/>
    <col min="7944" max="7944" width="13.6640625" style="98" bestFit="1" customWidth="1"/>
    <col min="7945" max="8191" width="8.88671875" style="98"/>
    <col min="8192" max="8192" width="18" style="98" customWidth="1"/>
    <col min="8193" max="8193" width="25.6640625" style="98" customWidth="1"/>
    <col min="8194" max="8194" width="2.88671875" style="98" customWidth="1"/>
    <col min="8195" max="8195" width="22.5546875" style="98" customWidth="1"/>
    <col min="8196" max="8196" width="2.6640625" style="98" customWidth="1"/>
    <col min="8197" max="8197" width="24.109375" style="98" customWidth="1"/>
    <col min="8198" max="8199" width="8.88671875" style="98"/>
    <col min="8200" max="8200" width="13.6640625" style="98" bestFit="1" customWidth="1"/>
    <col min="8201" max="8447" width="8.88671875" style="98"/>
    <col min="8448" max="8448" width="18" style="98" customWidth="1"/>
    <col min="8449" max="8449" width="25.6640625" style="98" customWidth="1"/>
    <col min="8450" max="8450" width="2.88671875" style="98" customWidth="1"/>
    <col min="8451" max="8451" width="22.5546875" style="98" customWidth="1"/>
    <col min="8452" max="8452" width="2.6640625" style="98" customWidth="1"/>
    <col min="8453" max="8453" width="24.109375" style="98" customWidth="1"/>
    <col min="8454" max="8455" width="8.88671875" style="98"/>
    <col min="8456" max="8456" width="13.6640625" style="98" bestFit="1" customWidth="1"/>
    <col min="8457" max="8703" width="8.88671875" style="98"/>
    <col min="8704" max="8704" width="18" style="98" customWidth="1"/>
    <col min="8705" max="8705" width="25.6640625" style="98" customWidth="1"/>
    <col min="8706" max="8706" width="2.88671875" style="98" customWidth="1"/>
    <col min="8707" max="8707" width="22.5546875" style="98" customWidth="1"/>
    <col min="8708" max="8708" width="2.6640625" style="98" customWidth="1"/>
    <col min="8709" max="8709" width="24.109375" style="98" customWidth="1"/>
    <col min="8710" max="8711" width="8.88671875" style="98"/>
    <col min="8712" max="8712" width="13.6640625" style="98" bestFit="1" customWidth="1"/>
    <col min="8713" max="8959" width="8.88671875" style="98"/>
    <col min="8960" max="8960" width="18" style="98" customWidth="1"/>
    <col min="8961" max="8961" width="25.6640625" style="98" customWidth="1"/>
    <col min="8962" max="8962" width="2.88671875" style="98" customWidth="1"/>
    <col min="8963" max="8963" width="22.5546875" style="98" customWidth="1"/>
    <col min="8964" max="8964" width="2.6640625" style="98" customWidth="1"/>
    <col min="8965" max="8965" width="24.109375" style="98" customWidth="1"/>
    <col min="8966" max="8967" width="8.88671875" style="98"/>
    <col min="8968" max="8968" width="13.6640625" style="98" bestFit="1" customWidth="1"/>
    <col min="8969" max="9215" width="8.88671875" style="98"/>
    <col min="9216" max="9216" width="18" style="98" customWidth="1"/>
    <col min="9217" max="9217" width="25.6640625" style="98" customWidth="1"/>
    <col min="9218" max="9218" width="2.88671875" style="98" customWidth="1"/>
    <col min="9219" max="9219" width="22.5546875" style="98" customWidth="1"/>
    <col min="9220" max="9220" width="2.6640625" style="98" customWidth="1"/>
    <col min="9221" max="9221" width="24.109375" style="98" customWidth="1"/>
    <col min="9222" max="9223" width="8.88671875" style="98"/>
    <col min="9224" max="9224" width="13.6640625" style="98" bestFit="1" customWidth="1"/>
    <col min="9225" max="9471" width="8.88671875" style="98"/>
    <col min="9472" max="9472" width="18" style="98" customWidth="1"/>
    <col min="9473" max="9473" width="25.6640625" style="98" customWidth="1"/>
    <col min="9474" max="9474" width="2.88671875" style="98" customWidth="1"/>
    <col min="9475" max="9475" width="22.5546875" style="98" customWidth="1"/>
    <col min="9476" max="9476" width="2.6640625" style="98" customWidth="1"/>
    <col min="9477" max="9477" width="24.109375" style="98" customWidth="1"/>
    <col min="9478" max="9479" width="8.88671875" style="98"/>
    <col min="9480" max="9480" width="13.6640625" style="98" bestFit="1" customWidth="1"/>
    <col min="9481" max="9727" width="8.88671875" style="98"/>
    <col min="9728" max="9728" width="18" style="98" customWidth="1"/>
    <col min="9729" max="9729" width="25.6640625" style="98" customWidth="1"/>
    <col min="9730" max="9730" width="2.88671875" style="98" customWidth="1"/>
    <col min="9731" max="9731" width="22.5546875" style="98" customWidth="1"/>
    <col min="9732" max="9732" width="2.6640625" style="98" customWidth="1"/>
    <col min="9733" max="9733" width="24.109375" style="98" customWidth="1"/>
    <col min="9734" max="9735" width="8.88671875" style="98"/>
    <col min="9736" max="9736" width="13.6640625" style="98" bestFit="1" customWidth="1"/>
    <col min="9737" max="9983" width="8.88671875" style="98"/>
    <col min="9984" max="9984" width="18" style="98" customWidth="1"/>
    <col min="9985" max="9985" width="25.6640625" style="98" customWidth="1"/>
    <col min="9986" max="9986" width="2.88671875" style="98" customWidth="1"/>
    <col min="9987" max="9987" width="22.5546875" style="98" customWidth="1"/>
    <col min="9988" max="9988" width="2.6640625" style="98" customWidth="1"/>
    <col min="9989" max="9989" width="24.109375" style="98" customWidth="1"/>
    <col min="9990" max="9991" width="8.88671875" style="98"/>
    <col min="9992" max="9992" width="13.6640625" style="98" bestFit="1" customWidth="1"/>
    <col min="9993" max="10239" width="8.88671875" style="98"/>
    <col min="10240" max="10240" width="18" style="98" customWidth="1"/>
    <col min="10241" max="10241" width="25.6640625" style="98" customWidth="1"/>
    <col min="10242" max="10242" width="2.88671875" style="98" customWidth="1"/>
    <col min="10243" max="10243" width="22.5546875" style="98" customWidth="1"/>
    <col min="10244" max="10244" width="2.6640625" style="98" customWidth="1"/>
    <col min="10245" max="10245" width="24.109375" style="98" customWidth="1"/>
    <col min="10246" max="10247" width="8.88671875" style="98"/>
    <col min="10248" max="10248" width="13.6640625" style="98" bestFit="1" customWidth="1"/>
    <col min="10249" max="10495" width="8.88671875" style="98"/>
    <col min="10496" max="10496" width="18" style="98" customWidth="1"/>
    <col min="10497" max="10497" width="25.6640625" style="98" customWidth="1"/>
    <col min="10498" max="10498" width="2.88671875" style="98" customWidth="1"/>
    <col min="10499" max="10499" width="22.5546875" style="98" customWidth="1"/>
    <col min="10500" max="10500" width="2.6640625" style="98" customWidth="1"/>
    <col min="10501" max="10501" width="24.109375" style="98" customWidth="1"/>
    <col min="10502" max="10503" width="8.88671875" style="98"/>
    <col min="10504" max="10504" width="13.6640625" style="98" bestFit="1" customWidth="1"/>
    <col min="10505" max="10751" width="8.88671875" style="98"/>
    <col min="10752" max="10752" width="18" style="98" customWidth="1"/>
    <col min="10753" max="10753" width="25.6640625" style="98" customWidth="1"/>
    <col min="10754" max="10754" width="2.88671875" style="98" customWidth="1"/>
    <col min="10755" max="10755" width="22.5546875" style="98" customWidth="1"/>
    <col min="10756" max="10756" width="2.6640625" style="98" customWidth="1"/>
    <col min="10757" max="10757" width="24.109375" style="98" customWidth="1"/>
    <col min="10758" max="10759" width="8.88671875" style="98"/>
    <col min="10760" max="10760" width="13.6640625" style="98" bestFit="1" customWidth="1"/>
    <col min="10761" max="11007" width="8.88671875" style="98"/>
    <col min="11008" max="11008" width="18" style="98" customWidth="1"/>
    <col min="11009" max="11009" width="25.6640625" style="98" customWidth="1"/>
    <col min="11010" max="11010" width="2.88671875" style="98" customWidth="1"/>
    <col min="11011" max="11011" width="22.5546875" style="98" customWidth="1"/>
    <col min="11012" max="11012" width="2.6640625" style="98" customWidth="1"/>
    <col min="11013" max="11013" width="24.109375" style="98" customWidth="1"/>
    <col min="11014" max="11015" width="8.88671875" style="98"/>
    <col min="11016" max="11016" width="13.6640625" style="98" bestFit="1" customWidth="1"/>
    <col min="11017" max="11263" width="8.88671875" style="98"/>
    <col min="11264" max="11264" width="18" style="98" customWidth="1"/>
    <col min="11265" max="11265" width="25.6640625" style="98" customWidth="1"/>
    <col min="11266" max="11266" width="2.88671875" style="98" customWidth="1"/>
    <col min="11267" max="11267" width="22.5546875" style="98" customWidth="1"/>
    <col min="11268" max="11268" width="2.6640625" style="98" customWidth="1"/>
    <col min="11269" max="11269" width="24.109375" style="98" customWidth="1"/>
    <col min="11270" max="11271" width="8.88671875" style="98"/>
    <col min="11272" max="11272" width="13.6640625" style="98" bestFit="1" customWidth="1"/>
    <col min="11273" max="11519" width="8.88671875" style="98"/>
    <col min="11520" max="11520" width="18" style="98" customWidth="1"/>
    <col min="11521" max="11521" width="25.6640625" style="98" customWidth="1"/>
    <col min="11522" max="11522" width="2.88671875" style="98" customWidth="1"/>
    <col min="11523" max="11523" width="22.5546875" style="98" customWidth="1"/>
    <col min="11524" max="11524" width="2.6640625" style="98" customWidth="1"/>
    <col min="11525" max="11525" width="24.109375" style="98" customWidth="1"/>
    <col min="11526" max="11527" width="8.88671875" style="98"/>
    <col min="11528" max="11528" width="13.6640625" style="98" bestFit="1" customWidth="1"/>
    <col min="11529" max="11775" width="8.88671875" style="98"/>
    <col min="11776" max="11776" width="18" style="98" customWidth="1"/>
    <col min="11777" max="11777" width="25.6640625" style="98" customWidth="1"/>
    <col min="11778" max="11778" width="2.88671875" style="98" customWidth="1"/>
    <col min="11779" max="11779" width="22.5546875" style="98" customWidth="1"/>
    <col min="11780" max="11780" width="2.6640625" style="98" customWidth="1"/>
    <col min="11781" max="11781" width="24.109375" style="98" customWidth="1"/>
    <col min="11782" max="11783" width="8.88671875" style="98"/>
    <col min="11784" max="11784" width="13.6640625" style="98" bestFit="1" customWidth="1"/>
    <col min="11785" max="12031" width="8.88671875" style="98"/>
    <col min="12032" max="12032" width="18" style="98" customWidth="1"/>
    <col min="12033" max="12033" width="25.6640625" style="98" customWidth="1"/>
    <col min="12034" max="12034" width="2.88671875" style="98" customWidth="1"/>
    <col min="12035" max="12035" width="22.5546875" style="98" customWidth="1"/>
    <col min="12036" max="12036" width="2.6640625" style="98" customWidth="1"/>
    <col min="12037" max="12037" width="24.109375" style="98" customWidth="1"/>
    <col min="12038" max="12039" width="8.88671875" style="98"/>
    <col min="12040" max="12040" width="13.6640625" style="98" bestFit="1" customWidth="1"/>
    <col min="12041" max="12287" width="8.88671875" style="98"/>
    <col min="12288" max="12288" width="18" style="98" customWidth="1"/>
    <col min="12289" max="12289" width="25.6640625" style="98" customWidth="1"/>
    <col min="12290" max="12290" width="2.88671875" style="98" customWidth="1"/>
    <col min="12291" max="12291" width="22.5546875" style="98" customWidth="1"/>
    <col min="12292" max="12292" width="2.6640625" style="98" customWidth="1"/>
    <col min="12293" max="12293" width="24.109375" style="98" customWidth="1"/>
    <col min="12294" max="12295" width="8.88671875" style="98"/>
    <col min="12296" max="12296" width="13.6640625" style="98" bestFit="1" customWidth="1"/>
    <col min="12297" max="12543" width="8.88671875" style="98"/>
    <col min="12544" max="12544" width="18" style="98" customWidth="1"/>
    <col min="12545" max="12545" width="25.6640625" style="98" customWidth="1"/>
    <col min="12546" max="12546" width="2.88671875" style="98" customWidth="1"/>
    <col min="12547" max="12547" width="22.5546875" style="98" customWidth="1"/>
    <col min="12548" max="12548" width="2.6640625" style="98" customWidth="1"/>
    <col min="12549" max="12549" width="24.109375" style="98" customWidth="1"/>
    <col min="12550" max="12551" width="8.88671875" style="98"/>
    <col min="12552" max="12552" width="13.6640625" style="98" bestFit="1" customWidth="1"/>
    <col min="12553" max="12799" width="8.88671875" style="98"/>
    <col min="12800" max="12800" width="18" style="98" customWidth="1"/>
    <col min="12801" max="12801" width="25.6640625" style="98" customWidth="1"/>
    <col min="12802" max="12802" width="2.88671875" style="98" customWidth="1"/>
    <col min="12803" max="12803" width="22.5546875" style="98" customWidth="1"/>
    <col min="12804" max="12804" width="2.6640625" style="98" customWidth="1"/>
    <col min="12805" max="12805" width="24.109375" style="98" customWidth="1"/>
    <col min="12806" max="12807" width="8.88671875" style="98"/>
    <col min="12808" max="12808" width="13.6640625" style="98" bestFit="1" customWidth="1"/>
    <col min="12809" max="13055" width="8.88671875" style="98"/>
    <col min="13056" max="13056" width="18" style="98" customWidth="1"/>
    <col min="13057" max="13057" width="25.6640625" style="98" customWidth="1"/>
    <col min="13058" max="13058" width="2.88671875" style="98" customWidth="1"/>
    <col min="13059" max="13059" width="22.5546875" style="98" customWidth="1"/>
    <col min="13060" max="13060" width="2.6640625" style="98" customWidth="1"/>
    <col min="13061" max="13061" width="24.109375" style="98" customWidth="1"/>
    <col min="13062" max="13063" width="8.88671875" style="98"/>
    <col min="13064" max="13064" width="13.6640625" style="98" bestFit="1" customWidth="1"/>
    <col min="13065" max="13311" width="8.88671875" style="98"/>
    <col min="13312" max="13312" width="18" style="98" customWidth="1"/>
    <col min="13313" max="13313" width="25.6640625" style="98" customWidth="1"/>
    <col min="13314" max="13314" width="2.88671875" style="98" customWidth="1"/>
    <col min="13315" max="13315" width="22.5546875" style="98" customWidth="1"/>
    <col min="13316" max="13316" width="2.6640625" style="98" customWidth="1"/>
    <col min="13317" max="13317" width="24.109375" style="98" customWidth="1"/>
    <col min="13318" max="13319" width="8.88671875" style="98"/>
    <col min="13320" max="13320" width="13.6640625" style="98" bestFit="1" customWidth="1"/>
    <col min="13321" max="13567" width="8.88671875" style="98"/>
    <col min="13568" max="13568" width="18" style="98" customWidth="1"/>
    <col min="13569" max="13569" width="25.6640625" style="98" customWidth="1"/>
    <col min="13570" max="13570" width="2.88671875" style="98" customWidth="1"/>
    <col min="13571" max="13571" width="22.5546875" style="98" customWidth="1"/>
    <col min="13572" max="13572" width="2.6640625" style="98" customWidth="1"/>
    <col min="13573" max="13573" width="24.109375" style="98" customWidth="1"/>
    <col min="13574" max="13575" width="8.88671875" style="98"/>
    <col min="13576" max="13576" width="13.6640625" style="98" bestFit="1" customWidth="1"/>
    <col min="13577" max="13823" width="8.88671875" style="98"/>
    <col min="13824" max="13824" width="18" style="98" customWidth="1"/>
    <col min="13825" max="13825" width="25.6640625" style="98" customWidth="1"/>
    <col min="13826" max="13826" width="2.88671875" style="98" customWidth="1"/>
    <col min="13827" max="13827" width="22.5546875" style="98" customWidth="1"/>
    <col min="13828" max="13828" width="2.6640625" style="98" customWidth="1"/>
    <col min="13829" max="13829" width="24.109375" style="98" customWidth="1"/>
    <col min="13830" max="13831" width="8.88671875" style="98"/>
    <col min="13832" max="13832" width="13.6640625" style="98" bestFit="1" customWidth="1"/>
    <col min="13833" max="14079" width="8.88671875" style="98"/>
    <col min="14080" max="14080" width="18" style="98" customWidth="1"/>
    <col min="14081" max="14081" width="25.6640625" style="98" customWidth="1"/>
    <col min="14082" max="14082" width="2.88671875" style="98" customWidth="1"/>
    <col min="14083" max="14083" width="22.5546875" style="98" customWidth="1"/>
    <col min="14084" max="14084" width="2.6640625" style="98" customWidth="1"/>
    <col min="14085" max="14085" width="24.109375" style="98" customWidth="1"/>
    <col min="14086" max="14087" width="8.88671875" style="98"/>
    <col min="14088" max="14088" width="13.6640625" style="98" bestFit="1" customWidth="1"/>
    <col min="14089" max="14335" width="8.88671875" style="98"/>
    <col min="14336" max="14336" width="18" style="98" customWidth="1"/>
    <col min="14337" max="14337" width="25.6640625" style="98" customWidth="1"/>
    <col min="14338" max="14338" width="2.88671875" style="98" customWidth="1"/>
    <col min="14339" max="14339" width="22.5546875" style="98" customWidth="1"/>
    <col min="14340" max="14340" width="2.6640625" style="98" customWidth="1"/>
    <col min="14341" max="14341" width="24.109375" style="98" customWidth="1"/>
    <col min="14342" max="14343" width="8.88671875" style="98"/>
    <col min="14344" max="14344" width="13.6640625" style="98" bestFit="1" customWidth="1"/>
    <col min="14345" max="14591" width="8.88671875" style="98"/>
    <col min="14592" max="14592" width="18" style="98" customWidth="1"/>
    <col min="14593" max="14593" width="25.6640625" style="98" customWidth="1"/>
    <col min="14594" max="14594" width="2.88671875" style="98" customWidth="1"/>
    <col min="14595" max="14595" width="22.5546875" style="98" customWidth="1"/>
    <col min="14596" max="14596" width="2.6640625" style="98" customWidth="1"/>
    <col min="14597" max="14597" width="24.109375" style="98" customWidth="1"/>
    <col min="14598" max="14599" width="8.88671875" style="98"/>
    <col min="14600" max="14600" width="13.6640625" style="98" bestFit="1" customWidth="1"/>
    <col min="14601" max="14847" width="8.88671875" style="98"/>
    <col min="14848" max="14848" width="18" style="98" customWidth="1"/>
    <col min="14849" max="14849" width="25.6640625" style="98" customWidth="1"/>
    <col min="14850" max="14850" width="2.88671875" style="98" customWidth="1"/>
    <col min="14851" max="14851" width="22.5546875" style="98" customWidth="1"/>
    <col min="14852" max="14852" width="2.6640625" style="98" customWidth="1"/>
    <col min="14853" max="14853" width="24.109375" style="98" customWidth="1"/>
    <col min="14854" max="14855" width="8.88671875" style="98"/>
    <col min="14856" max="14856" width="13.6640625" style="98" bestFit="1" customWidth="1"/>
    <col min="14857" max="15103" width="8.88671875" style="98"/>
    <col min="15104" max="15104" width="18" style="98" customWidth="1"/>
    <col min="15105" max="15105" width="25.6640625" style="98" customWidth="1"/>
    <col min="15106" max="15106" width="2.88671875" style="98" customWidth="1"/>
    <col min="15107" max="15107" width="22.5546875" style="98" customWidth="1"/>
    <col min="15108" max="15108" width="2.6640625" style="98" customWidth="1"/>
    <col min="15109" max="15109" width="24.109375" style="98" customWidth="1"/>
    <col min="15110" max="15111" width="8.88671875" style="98"/>
    <col min="15112" max="15112" width="13.6640625" style="98" bestFit="1" customWidth="1"/>
    <col min="15113" max="15359" width="8.88671875" style="98"/>
    <col min="15360" max="15360" width="18" style="98" customWidth="1"/>
    <col min="15361" max="15361" width="25.6640625" style="98" customWidth="1"/>
    <col min="15362" max="15362" width="2.88671875" style="98" customWidth="1"/>
    <col min="15363" max="15363" width="22.5546875" style="98" customWidth="1"/>
    <col min="15364" max="15364" width="2.6640625" style="98" customWidth="1"/>
    <col min="15365" max="15365" width="24.109375" style="98" customWidth="1"/>
    <col min="15366" max="15367" width="8.88671875" style="98"/>
    <col min="15368" max="15368" width="13.6640625" style="98" bestFit="1" customWidth="1"/>
    <col min="15369" max="15615" width="8.88671875" style="98"/>
    <col min="15616" max="15616" width="18" style="98" customWidth="1"/>
    <col min="15617" max="15617" width="25.6640625" style="98" customWidth="1"/>
    <col min="15618" max="15618" width="2.88671875" style="98" customWidth="1"/>
    <col min="15619" max="15619" width="22.5546875" style="98" customWidth="1"/>
    <col min="15620" max="15620" width="2.6640625" style="98" customWidth="1"/>
    <col min="15621" max="15621" width="24.109375" style="98" customWidth="1"/>
    <col min="15622" max="15623" width="8.88671875" style="98"/>
    <col min="15624" max="15624" width="13.6640625" style="98" bestFit="1" customWidth="1"/>
    <col min="15625" max="15871" width="8.88671875" style="98"/>
    <col min="15872" max="15872" width="18" style="98" customWidth="1"/>
    <col min="15873" max="15873" width="25.6640625" style="98" customWidth="1"/>
    <col min="15874" max="15874" width="2.88671875" style="98" customWidth="1"/>
    <col min="15875" max="15875" width="22.5546875" style="98" customWidth="1"/>
    <col min="15876" max="15876" width="2.6640625" style="98" customWidth="1"/>
    <col min="15877" max="15877" width="24.109375" style="98" customWidth="1"/>
    <col min="15878" max="15879" width="8.88671875" style="98"/>
    <col min="15880" max="15880" width="13.6640625" style="98" bestFit="1" customWidth="1"/>
    <col min="15881" max="16127" width="8.88671875" style="98"/>
    <col min="16128" max="16128" width="18" style="98" customWidth="1"/>
    <col min="16129" max="16129" width="25.6640625" style="98" customWidth="1"/>
    <col min="16130" max="16130" width="2.88671875" style="98" customWidth="1"/>
    <col min="16131" max="16131" width="22.5546875" style="98" customWidth="1"/>
    <col min="16132" max="16132" width="2.6640625" style="98" customWidth="1"/>
    <col min="16133" max="16133" width="24.109375" style="98" customWidth="1"/>
    <col min="16134" max="16135" width="8.88671875" style="98"/>
    <col min="16136" max="16136" width="13.6640625" style="98" bestFit="1" customWidth="1"/>
    <col min="16137" max="16384" width="8.88671875" style="98"/>
  </cols>
  <sheetData>
    <row r="1" spans="1:5" s="106" customFormat="1" ht="23.4" x14ac:dyDescent="0.4">
      <c r="A1" s="131"/>
      <c r="B1" s="132" t="s">
        <v>3791</v>
      </c>
      <c r="C1" s="133"/>
      <c r="D1" s="133"/>
      <c r="E1" s="133"/>
    </row>
    <row r="2" spans="1:5" ht="8.4" customHeight="1" x14ac:dyDescent="0.3">
      <c r="A2" s="119"/>
      <c r="B2" s="102"/>
      <c r="C2" s="120"/>
      <c r="D2" s="120"/>
      <c r="E2" s="120"/>
    </row>
    <row r="3" spans="1:5" s="155" customFormat="1" ht="36" x14ac:dyDescent="0.35">
      <c r="A3" s="151"/>
      <c r="B3" s="152" t="s">
        <v>141</v>
      </c>
      <c r="C3" s="153" t="s">
        <v>3061</v>
      </c>
      <c r="D3" s="154" t="s">
        <v>3062</v>
      </c>
      <c r="E3" s="153" t="s">
        <v>3063</v>
      </c>
    </row>
    <row r="4" spans="1:5" s="109" customFormat="1" ht="15.6" customHeight="1" x14ac:dyDescent="0.3">
      <c r="A4" s="134"/>
      <c r="B4" s="121" t="s">
        <v>35</v>
      </c>
      <c r="C4" s="122">
        <v>2121900556</v>
      </c>
      <c r="D4" s="122"/>
      <c r="E4" s="123">
        <v>2121900556</v>
      </c>
    </row>
    <row r="5" spans="1:5" s="109" customFormat="1" ht="15.6" customHeight="1" x14ac:dyDescent="0.3">
      <c r="A5" s="135"/>
      <c r="B5" s="121" t="s">
        <v>36</v>
      </c>
      <c r="C5" s="124">
        <v>2349764086</v>
      </c>
      <c r="D5" s="124"/>
      <c r="E5" s="123">
        <v>2349764086</v>
      </c>
    </row>
    <row r="6" spans="1:5" s="109" customFormat="1" ht="15.6" customHeight="1" x14ac:dyDescent="0.3">
      <c r="A6" s="135"/>
      <c r="B6" s="121" t="s">
        <v>37</v>
      </c>
      <c r="C6" s="124">
        <v>2600174185</v>
      </c>
      <c r="D6" s="124">
        <v>60257233</v>
      </c>
      <c r="E6" s="123">
        <v>2539916952</v>
      </c>
    </row>
    <row r="7" spans="1:5" s="109" customFormat="1" ht="15.6" customHeight="1" x14ac:dyDescent="0.3">
      <c r="A7" s="135"/>
      <c r="B7" s="121" t="s">
        <v>38</v>
      </c>
      <c r="C7" s="124">
        <v>2761121639</v>
      </c>
      <c r="D7" s="124">
        <v>101799614</v>
      </c>
      <c r="E7" s="123">
        <v>2659322025</v>
      </c>
    </row>
    <row r="8" spans="1:5" s="109" customFormat="1" ht="15.6" customHeight="1" x14ac:dyDescent="0.3">
      <c r="A8" s="135"/>
      <c r="B8" s="121" t="s">
        <v>39</v>
      </c>
      <c r="C8" s="124">
        <v>2853533541</v>
      </c>
      <c r="D8" s="124"/>
      <c r="E8" s="123">
        <v>2853533541</v>
      </c>
    </row>
    <row r="9" spans="1:5" s="109" customFormat="1" ht="15.6" customHeight="1" x14ac:dyDescent="0.3">
      <c r="A9" s="135"/>
      <c r="B9" s="121" t="s">
        <v>40</v>
      </c>
      <c r="C9" s="124">
        <v>3093800825</v>
      </c>
      <c r="D9" s="124"/>
      <c r="E9" s="123">
        <v>3093800825</v>
      </c>
    </row>
    <row r="10" spans="1:5" s="109" customFormat="1" ht="15.6" customHeight="1" x14ac:dyDescent="0.3">
      <c r="A10" s="135"/>
      <c r="B10" s="121" t="s">
        <v>41</v>
      </c>
      <c r="C10" s="124">
        <v>3360351109</v>
      </c>
      <c r="D10" s="124"/>
      <c r="E10" s="123">
        <v>3360351109</v>
      </c>
    </row>
    <row r="11" spans="1:5" s="109" customFormat="1" ht="15.6" customHeight="1" x14ac:dyDescent="0.3">
      <c r="A11" s="135"/>
      <c r="B11" s="121" t="s">
        <v>42</v>
      </c>
      <c r="C11" s="124">
        <v>3586461178</v>
      </c>
      <c r="D11" s="124">
        <v>127570338</v>
      </c>
      <c r="E11" s="123">
        <v>3458890840</v>
      </c>
    </row>
    <row r="12" spans="1:5" s="109" customFormat="1" ht="15.6" customHeight="1" x14ac:dyDescent="0.3">
      <c r="A12" s="135"/>
      <c r="B12" s="121" t="s">
        <v>43</v>
      </c>
      <c r="C12" s="124">
        <v>3582513039</v>
      </c>
      <c r="D12" s="124">
        <v>189139203</v>
      </c>
      <c r="E12" s="123">
        <v>3393373836</v>
      </c>
    </row>
    <row r="13" spans="1:5" s="109" customFormat="1" ht="15.6" customHeight="1" x14ac:dyDescent="0.3">
      <c r="A13" s="135"/>
      <c r="B13" s="121" t="s">
        <v>44</v>
      </c>
      <c r="C13" s="124">
        <v>3728986253</v>
      </c>
      <c r="D13" s="124">
        <v>191109314</v>
      </c>
      <c r="E13" s="123">
        <v>3537876939</v>
      </c>
    </row>
    <row r="14" spans="1:5" s="109" customFormat="1" ht="15.6" customHeight="1" x14ac:dyDescent="0.3">
      <c r="A14" s="135"/>
      <c r="B14" s="121" t="s">
        <v>45</v>
      </c>
      <c r="C14" s="124">
        <v>3794597315</v>
      </c>
      <c r="D14" s="124"/>
      <c r="E14" s="123">
        <v>3794597315</v>
      </c>
    </row>
    <row r="15" spans="1:5" s="109" customFormat="1" ht="15.6" customHeight="1" x14ac:dyDescent="0.3">
      <c r="A15" s="135"/>
      <c r="B15" s="121" t="s">
        <v>46</v>
      </c>
      <c r="C15" s="124">
        <v>3931506744</v>
      </c>
      <c r="D15" s="124"/>
      <c r="E15" s="123">
        <v>3931506744</v>
      </c>
    </row>
    <row r="16" spans="1:5" s="109" customFormat="1" ht="15.6" customHeight="1" x14ac:dyDescent="0.3">
      <c r="A16" s="135"/>
      <c r="B16" s="121" t="s">
        <v>47</v>
      </c>
      <c r="C16" s="124">
        <v>4106891517</v>
      </c>
      <c r="D16" s="124"/>
      <c r="E16" s="123">
        <v>4106891517</v>
      </c>
    </row>
    <row r="17" spans="1:8" s="109" customFormat="1" ht="15.6" customHeight="1" x14ac:dyDescent="0.3">
      <c r="A17" s="135"/>
      <c r="B17" s="121" t="s">
        <v>48</v>
      </c>
      <c r="C17" s="124">
        <v>4377462210</v>
      </c>
      <c r="D17" s="124"/>
      <c r="E17" s="123">
        <v>4377462210</v>
      </c>
    </row>
    <row r="18" spans="1:8" s="109" customFormat="1" ht="15.6" customHeight="1" x14ac:dyDescent="0.3">
      <c r="A18" s="135"/>
      <c r="B18" s="121" t="s">
        <v>49</v>
      </c>
      <c r="C18" s="124">
        <v>4673907531</v>
      </c>
      <c r="D18" s="124"/>
      <c r="E18" s="123">
        <v>4673907531</v>
      </c>
    </row>
    <row r="19" spans="1:8" s="109" customFormat="1" ht="15.6" customHeight="1" x14ac:dyDescent="0.3">
      <c r="A19" s="136"/>
      <c r="B19" s="121" t="s">
        <v>50</v>
      </c>
      <c r="C19" s="124">
        <v>4615171682</v>
      </c>
      <c r="D19" s="124"/>
      <c r="E19" s="123">
        <v>4615171682</v>
      </c>
    </row>
    <row r="20" spans="1:8" s="109" customFormat="1" ht="15.6" customHeight="1" x14ac:dyDescent="0.3">
      <c r="A20" s="135"/>
      <c r="B20" s="121" t="s">
        <v>51</v>
      </c>
      <c r="C20" s="124">
        <v>4944864072</v>
      </c>
      <c r="D20" s="124"/>
      <c r="E20" s="123">
        <v>4944864072</v>
      </c>
    </row>
    <row r="21" spans="1:8" s="109" customFormat="1" ht="15.6" customHeight="1" x14ac:dyDescent="0.3">
      <c r="A21" s="135"/>
      <c r="B21" s="121" t="s">
        <v>52</v>
      </c>
      <c r="C21" s="124">
        <v>5303919518</v>
      </c>
      <c r="D21" s="125">
        <v>146727900</v>
      </c>
      <c r="E21" s="123">
        <v>5157191618</v>
      </c>
      <c r="H21" s="137"/>
    </row>
    <row r="22" spans="1:8" s="109" customFormat="1" ht="15.6" customHeight="1" x14ac:dyDescent="0.3">
      <c r="A22" s="135"/>
      <c r="B22" s="121" t="s">
        <v>53</v>
      </c>
      <c r="C22" s="124">
        <v>5551903922</v>
      </c>
      <c r="D22" s="125">
        <v>426587699</v>
      </c>
      <c r="E22" s="123">
        <v>5125316223</v>
      </c>
      <c r="H22" s="137"/>
    </row>
    <row r="23" spans="1:8" s="109" customFormat="1" ht="15.6" customHeight="1" x14ac:dyDescent="0.3">
      <c r="A23" s="136"/>
      <c r="B23" s="121" t="s">
        <v>54</v>
      </c>
      <c r="C23" s="124">
        <v>5444436227</v>
      </c>
      <c r="D23" s="125">
        <v>518200000</v>
      </c>
      <c r="E23" s="123">
        <v>4926236227</v>
      </c>
      <c r="H23" s="137"/>
    </row>
    <row r="24" spans="1:8" s="109" customFormat="1" ht="15.6" customHeight="1" x14ac:dyDescent="0.3">
      <c r="A24" s="136"/>
      <c r="B24" s="121" t="s">
        <v>55</v>
      </c>
      <c r="C24" s="124">
        <v>4954073827</v>
      </c>
      <c r="D24" s="125">
        <v>141559248</v>
      </c>
      <c r="E24" s="123">
        <v>4812514579</v>
      </c>
      <c r="H24" s="137"/>
    </row>
    <row r="25" spans="1:8" s="109" customFormat="1" ht="15.6" customHeight="1" x14ac:dyDescent="0.3">
      <c r="A25" s="136"/>
      <c r="B25" s="121" t="s">
        <v>56</v>
      </c>
      <c r="C25" s="124">
        <v>5222408712</v>
      </c>
      <c r="D25" s="125"/>
      <c r="E25" s="123">
        <v>5222408712</v>
      </c>
    </row>
    <row r="26" spans="1:8" s="109" customFormat="1" ht="15.6" customHeight="1" x14ac:dyDescent="0.3">
      <c r="A26" s="136"/>
      <c r="B26" s="121" t="s">
        <v>57</v>
      </c>
      <c r="C26" s="124">
        <v>5617181458</v>
      </c>
      <c r="D26" s="125"/>
      <c r="E26" s="123">
        <v>5617181458</v>
      </c>
    </row>
    <row r="27" spans="1:8" s="109" customFormat="1" ht="15.6" customHeight="1" x14ac:dyDescent="0.3">
      <c r="A27" s="136"/>
      <c r="B27" s="121" t="s">
        <v>58</v>
      </c>
      <c r="C27" s="124">
        <v>6108004521</v>
      </c>
      <c r="D27" s="125"/>
      <c r="E27" s="123">
        <v>6108004521</v>
      </c>
    </row>
    <row r="28" spans="1:8" s="109" customFormat="1" ht="15.6" customHeight="1" x14ac:dyDescent="0.3">
      <c r="A28" s="136"/>
      <c r="B28" s="121" t="s">
        <v>59</v>
      </c>
      <c r="C28" s="124">
        <v>6722195635</v>
      </c>
      <c r="D28" s="125">
        <v>124520532</v>
      </c>
      <c r="E28" s="123">
        <v>6597675103</v>
      </c>
    </row>
    <row r="29" spans="1:8" s="109" customFormat="1" ht="15.6" customHeight="1" x14ac:dyDescent="0.3">
      <c r="A29" s="136"/>
      <c r="B29" s="121" t="s">
        <v>60</v>
      </c>
      <c r="C29" s="124">
        <v>6735714190</v>
      </c>
      <c r="D29" s="125">
        <v>1105700471</v>
      </c>
      <c r="E29" s="123">
        <v>5630013719</v>
      </c>
    </row>
    <row r="30" spans="1:8" s="109" customFormat="1" ht="15.6" customHeight="1" x14ac:dyDescent="0.3">
      <c r="A30" s="136"/>
      <c r="B30" s="121" t="s">
        <v>61</v>
      </c>
      <c r="C30" s="124">
        <v>5714023234</v>
      </c>
      <c r="D30" s="125">
        <v>566527922</v>
      </c>
      <c r="E30" s="123">
        <v>5147495312</v>
      </c>
    </row>
    <row r="31" spans="1:8" s="109" customFormat="1" ht="15.6" customHeight="1" x14ac:dyDescent="0.3">
      <c r="A31" s="136"/>
      <c r="B31" s="121" t="s">
        <v>62</v>
      </c>
      <c r="C31" s="124">
        <v>5105607904</v>
      </c>
      <c r="D31" s="125"/>
      <c r="E31" s="123">
        <v>5105607904</v>
      </c>
    </row>
    <row r="32" spans="1:8" s="109" customFormat="1" ht="15.6" customHeight="1" x14ac:dyDescent="0.3">
      <c r="A32" s="136"/>
      <c r="B32" s="121" t="s">
        <v>63</v>
      </c>
      <c r="C32" s="124">
        <v>5453533140</v>
      </c>
      <c r="D32" s="125"/>
      <c r="E32" s="123">
        <v>5453533140</v>
      </c>
    </row>
    <row r="33" spans="1:8" s="109" customFormat="1" ht="15.6" customHeight="1" x14ac:dyDescent="0.3">
      <c r="A33" s="136"/>
      <c r="B33" s="121" t="s">
        <v>64</v>
      </c>
      <c r="C33" s="124">
        <v>6086936408</v>
      </c>
      <c r="D33" s="125"/>
      <c r="E33" s="123">
        <v>6086936408</v>
      </c>
    </row>
    <row r="34" spans="1:8" s="109" customFormat="1" ht="15.6" customHeight="1" x14ac:dyDescent="0.3">
      <c r="A34" s="136"/>
      <c r="B34" s="121" t="s">
        <v>65</v>
      </c>
      <c r="C34" s="124">
        <v>6376094502</v>
      </c>
      <c r="D34" s="125"/>
      <c r="E34" s="123">
        <v>6376094502</v>
      </c>
    </row>
    <row r="35" spans="1:8" s="109" customFormat="1" ht="15.6" customHeight="1" x14ac:dyDescent="0.3">
      <c r="A35" s="136"/>
      <c r="B35" s="121" t="s">
        <v>66</v>
      </c>
      <c r="C35" s="124">
        <v>6659488052</v>
      </c>
      <c r="D35" s="125"/>
      <c r="E35" s="123">
        <v>6659488052</v>
      </c>
    </row>
    <row r="36" spans="1:8" s="109" customFormat="1" ht="15.6" customHeight="1" x14ac:dyDescent="0.3">
      <c r="A36" s="136"/>
      <c r="B36" s="121" t="s">
        <v>67</v>
      </c>
      <c r="C36" s="124">
        <v>7045215837</v>
      </c>
      <c r="D36" s="125"/>
      <c r="E36" s="123">
        <v>7045215837</v>
      </c>
    </row>
    <row r="37" spans="1:8" s="109" customFormat="1" ht="15.6" customHeight="1" x14ac:dyDescent="0.3">
      <c r="A37" s="136"/>
      <c r="B37" s="121" t="s">
        <v>68</v>
      </c>
      <c r="C37" s="124">
        <v>7579528892</v>
      </c>
      <c r="D37" s="125"/>
      <c r="E37" s="123">
        <v>7579528892</v>
      </c>
    </row>
    <row r="38" spans="1:8" s="109" customFormat="1" ht="15.6" customHeight="1" x14ac:dyDescent="0.3">
      <c r="A38" s="136"/>
      <c r="B38" s="121" t="s">
        <v>69</v>
      </c>
      <c r="C38" s="124">
        <v>7947088831</v>
      </c>
      <c r="D38" s="125"/>
      <c r="E38" s="123">
        <v>7947088831</v>
      </c>
      <c r="H38" s="138"/>
    </row>
    <row r="39" spans="1:8" s="109" customFormat="1" ht="15.6" customHeight="1" x14ac:dyDescent="0.3">
      <c r="A39" s="136"/>
      <c r="B39" s="121" t="s">
        <v>70</v>
      </c>
      <c r="C39" s="124">
        <v>8218823693</v>
      </c>
      <c r="D39" s="125"/>
      <c r="E39" s="123">
        <v>8218823693</v>
      </c>
    </row>
    <row r="40" spans="1:8" s="109" customFormat="1" ht="15.6" customHeight="1" x14ac:dyDescent="0.3">
      <c r="A40" s="136"/>
      <c r="B40" s="121" t="s">
        <v>71</v>
      </c>
      <c r="C40" s="124">
        <v>8737012313</v>
      </c>
      <c r="D40" s="125"/>
      <c r="E40" s="123">
        <v>8737012313</v>
      </c>
    </row>
    <row r="41" spans="1:8" s="109" customFormat="1" ht="15.6" customHeight="1" x14ac:dyDescent="0.3">
      <c r="A41" s="136"/>
      <c r="B41" s="121" t="s">
        <v>72</v>
      </c>
      <c r="C41" s="124">
        <v>8750622051</v>
      </c>
      <c r="D41" s="125"/>
      <c r="E41" s="123">
        <v>8750622051</v>
      </c>
    </row>
    <row r="42" spans="1:8" s="109" customFormat="1" ht="15.6" customHeight="1" x14ac:dyDescent="0.3">
      <c r="A42" s="136"/>
      <c r="B42" s="121" t="s">
        <v>73</v>
      </c>
      <c r="C42" s="124">
        <v>9270619766</v>
      </c>
      <c r="D42" s="125"/>
      <c r="E42" s="123">
        <v>9270619766</v>
      </c>
    </row>
    <row r="43" spans="1:8" s="109" customFormat="1" ht="15.6" customHeight="1" x14ac:dyDescent="0.3">
      <c r="A43" s="139"/>
      <c r="B43" s="121" t="s">
        <v>153</v>
      </c>
      <c r="C43" s="122">
        <v>10341341675</v>
      </c>
      <c r="D43" s="126"/>
      <c r="E43" s="123">
        <v>10341341675</v>
      </c>
    </row>
    <row r="44" spans="1:8" s="109" customFormat="1" ht="15.6" customHeight="1" x14ac:dyDescent="0.3">
      <c r="A44" s="140"/>
      <c r="B44" s="121" t="s">
        <v>160</v>
      </c>
      <c r="C44" s="149">
        <v>11636468009</v>
      </c>
      <c r="D44" s="150"/>
      <c r="E44" s="123"/>
    </row>
    <row r="45" spans="1:8" s="112" customFormat="1" ht="15.6" customHeight="1" x14ac:dyDescent="0.3">
      <c r="A45" s="141"/>
      <c r="B45" s="142"/>
      <c r="C45" s="143"/>
      <c r="D45" s="144" t="s">
        <v>161</v>
      </c>
      <c r="E45" s="145">
        <v>45244</v>
      </c>
    </row>
    <row r="46" spans="1:8" s="112" customFormat="1" ht="15.6" customHeight="1" x14ac:dyDescent="0.3">
      <c r="A46" s="146"/>
      <c r="B46" s="116"/>
      <c r="C46" s="147"/>
      <c r="D46" s="147"/>
      <c r="E46" s="147"/>
    </row>
    <row r="47" spans="1:8" s="112" customFormat="1" ht="15.6" customHeight="1" x14ac:dyDescent="0.3">
      <c r="A47" s="148"/>
      <c r="B47" s="96" t="s">
        <v>3059</v>
      </c>
      <c r="C47" s="143"/>
      <c r="D47" s="143"/>
      <c r="E47" s="143"/>
    </row>
    <row r="48" spans="1:8" ht="15" x14ac:dyDescent="0.3">
      <c r="A48" s="128"/>
    </row>
    <row r="49" spans="1:5" ht="15.6" customHeight="1" x14ac:dyDescent="0.3">
      <c r="A49" s="119"/>
      <c r="B49" s="103"/>
      <c r="C49" s="127" t="s">
        <v>140</v>
      </c>
    </row>
    <row r="50" spans="1:5" ht="15.6" customHeight="1" x14ac:dyDescent="0.3">
      <c r="A50" s="119"/>
    </row>
    <row r="51" spans="1:5" ht="15.6" customHeight="1" x14ac:dyDescent="0.3">
      <c r="A51" s="119"/>
      <c r="B51" s="129"/>
      <c r="C51" s="120"/>
      <c r="D51" s="120"/>
      <c r="E51" s="120"/>
    </row>
  </sheetData>
  <printOptions horizontalCentered="1"/>
  <pageMargins left="0.75" right="0.75" top="1" bottom="0.75" header="0.5" footer="0.5"/>
  <pageSetup firstPageNumber="32" fitToHeight="8" orientation="landscape" r:id="rId1"/>
  <headerFooter scaleWithDoc="0" alignWithMargins="0">
    <oddFooter>&amp;C&amp;"Arial,Regular"&amp;10&amp;P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863F-CEEE-43EC-BF1B-7DC363F7737C}">
  <sheetPr>
    <tabColor rgb="FF7030A0"/>
  </sheetPr>
  <dimension ref="A1:V115"/>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9.109375" defaultRowHeight="14.4" x14ac:dyDescent="0.3"/>
  <cols>
    <col min="1" max="1" width="10.5546875" style="163" customWidth="1"/>
    <col min="2" max="2" width="44.44140625" style="163" customWidth="1"/>
    <col min="3" max="3" width="15" style="163" customWidth="1"/>
    <col min="4" max="4" width="4.44140625" style="163" customWidth="1"/>
    <col min="5" max="6" width="12.5546875" style="163" bestFit="1" customWidth="1"/>
    <col min="7" max="7" width="12.6640625" style="163" bestFit="1" customWidth="1"/>
    <col min="8" max="8" width="4.44140625" style="163" customWidth="1"/>
    <col min="9" max="11" width="12.5546875" style="163" bestFit="1" customWidth="1"/>
    <col min="12" max="12" width="4.44140625" style="163" customWidth="1"/>
    <col min="13" max="13" width="16.109375" style="163" customWidth="1"/>
    <col min="14" max="14" width="4.44140625" style="163" customWidth="1"/>
    <col min="15" max="15" width="12.109375" style="163" bestFit="1" customWidth="1"/>
    <col min="16" max="17" width="13.5546875" style="163" bestFit="1" customWidth="1"/>
    <col min="18" max="18" width="12.44140625" style="163" bestFit="1" customWidth="1"/>
    <col min="19" max="19" width="4.44140625" style="163" customWidth="1"/>
    <col min="20" max="22" width="15.44140625" style="163" customWidth="1"/>
    <col min="23" max="16384" width="9.109375" style="163"/>
  </cols>
  <sheetData>
    <row r="1" spans="1:22" s="94" customFormat="1" ht="21" x14ac:dyDescent="0.4">
      <c r="A1" s="170" t="s">
        <v>3041</v>
      </c>
      <c r="B1" s="156"/>
      <c r="D1" s="156"/>
      <c r="E1" s="156"/>
      <c r="F1" s="156"/>
      <c r="G1" s="156"/>
      <c r="H1" s="156"/>
      <c r="I1" s="156"/>
      <c r="J1" s="156"/>
      <c r="K1" s="156"/>
      <c r="L1" s="156"/>
      <c r="M1" s="405"/>
      <c r="N1" s="405"/>
      <c r="O1" s="405"/>
      <c r="P1" s="405"/>
      <c r="Q1" s="405"/>
      <c r="R1" s="405"/>
      <c r="S1" s="405"/>
      <c r="T1" s="405"/>
      <c r="U1" s="156"/>
      <c r="V1" s="156"/>
    </row>
    <row r="2" spans="1:22" s="93" customFormat="1" ht="21" x14ac:dyDescent="0.4">
      <c r="A2" s="170" t="s">
        <v>3040</v>
      </c>
      <c r="B2" s="157"/>
      <c r="D2" s="157"/>
      <c r="E2" s="157"/>
      <c r="F2" s="157"/>
      <c r="G2" s="157"/>
      <c r="H2" s="157"/>
      <c r="I2" s="157"/>
      <c r="J2" s="157"/>
      <c r="K2" s="157"/>
      <c r="L2" s="157"/>
      <c r="M2" s="406"/>
      <c r="N2" s="406"/>
      <c r="O2" s="406"/>
      <c r="P2" s="406"/>
      <c r="Q2" s="406"/>
      <c r="R2" s="406"/>
      <c r="S2" s="406"/>
      <c r="T2" s="406"/>
      <c r="U2" s="157"/>
      <c r="V2" s="157"/>
    </row>
    <row r="3" spans="1:22" s="94" customFormat="1" ht="18" x14ac:dyDescent="0.35">
      <c r="A3" s="171"/>
      <c r="B3" s="172"/>
      <c r="C3" s="173" t="s">
        <v>94</v>
      </c>
      <c r="D3" s="174"/>
      <c r="E3" s="402" t="s">
        <v>95</v>
      </c>
      <c r="F3" s="403"/>
      <c r="G3" s="404"/>
      <c r="H3" s="174"/>
      <c r="I3" s="402" t="s">
        <v>96</v>
      </c>
      <c r="J3" s="403"/>
      <c r="K3" s="404"/>
      <c r="L3" s="174"/>
      <c r="M3" s="173" t="s">
        <v>97</v>
      </c>
      <c r="N3" s="174"/>
      <c r="O3" s="402" t="s">
        <v>102</v>
      </c>
      <c r="P3" s="403"/>
      <c r="Q3" s="403"/>
      <c r="R3" s="404"/>
      <c r="S3" s="174"/>
      <c r="T3" s="402" t="s">
        <v>103</v>
      </c>
      <c r="U3" s="403"/>
      <c r="V3" s="404"/>
    </row>
    <row r="4" spans="1:22" s="93" customFormat="1" ht="15.6" x14ac:dyDescent="0.3">
      <c r="A4" s="175"/>
      <c r="B4" s="176"/>
      <c r="C4" s="177" t="s">
        <v>3035</v>
      </c>
      <c r="D4" s="178"/>
      <c r="E4" s="179" t="s">
        <v>3039</v>
      </c>
      <c r="F4" s="180" t="s">
        <v>3038</v>
      </c>
      <c r="G4" s="181" t="s">
        <v>136</v>
      </c>
      <c r="H4" s="178"/>
      <c r="I4" s="179" t="s">
        <v>3037</v>
      </c>
      <c r="J4" s="180" t="s">
        <v>3036</v>
      </c>
      <c r="K4" s="181" t="s">
        <v>136</v>
      </c>
      <c r="L4" s="178"/>
      <c r="M4" s="182" t="s">
        <v>3035</v>
      </c>
      <c r="N4" s="178"/>
      <c r="O4" s="179" t="s">
        <v>3034</v>
      </c>
      <c r="P4" s="180" t="s">
        <v>3033</v>
      </c>
      <c r="Q4" s="181" t="s">
        <v>3032</v>
      </c>
      <c r="R4" s="182" t="s">
        <v>136</v>
      </c>
      <c r="S4" s="178"/>
      <c r="T4" s="179" t="s">
        <v>3031</v>
      </c>
      <c r="U4" s="180" t="s">
        <v>3030</v>
      </c>
      <c r="V4" s="181" t="s">
        <v>136</v>
      </c>
    </row>
    <row r="5" spans="1:22" s="93" customFormat="1" ht="15.6" x14ac:dyDescent="0.3">
      <c r="A5" s="183"/>
      <c r="B5" s="184"/>
      <c r="C5" s="185" t="s">
        <v>3029</v>
      </c>
      <c r="D5" s="178"/>
      <c r="E5" s="186" t="s">
        <v>3029</v>
      </c>
      <c r="F5" s="187" t="s">
        <v>3029</v>
      </c>
      <c r="G5" s="188" t="s">
        <v>3029</v>
      </c>
      <c r="H5" s="178"/>
      <c r="I5" s="186" t="s">
        <v>3029</v>
      </c>
      <c r="J5" s="187" t="s">
        <v>3029</v>
      </c>
      <c r="K5" s="188" t="s">
        <v>3029</v>
      </c>
      <c r="L5" s="178"/>
      <c r="M5" s="185" t="s">
        <v>3029</v>
      </c>
      <c r="N5" s="178"/>
      <c r="O5" s="186" t="s">
        <v>3029</v>
      </c>
      <c r="P5" s="187" t="s">
        <v>3029</v>
      </c>
      <c r="Q5" s="188" t="s">
        <v>3029</v>
      </c>
      <c r="R5" s="185" t="s">
        <v>3029</v>
      </c>
      <c r="S5" s="178"/>
      <c r="T5" s="186" t="s">
        <v>3029</v>
      </c>
      <c r="U5" s="187" t="s">
        <v>3029</v>
      </c>
      <c r="V5" s="188" t="s">
        <v>3029</v>
      </c>
    </row>
    <row r="6" spans="1:22" s="93" customFormat="1" ht="15.6" x14ac:dyDescent="0.3">
      <c r="A6" s="189" t="s">
        <v>3028</v>
      </c>
      <c r="B6" s="190" t="s">
        <v>3027</v>
      </c>
      <c r="C6" s="191">
        <v>107349</v>
      </c>
      <c r="D6" s="164"/>
      <c r="E6" s="191">
        <v>408757</v>
      </c>
      <c r="F6" s="192">
        <v>247217</v>
      </c>
      <c r="G6" s="192">
        <f t="shared" ref="G6:G37" si="0">SUM(E6:F6)</f>
        <v>655974</v>
      </c>
      <c r="H6" s="164"/>
      <c r="I6" s="192">
        <v>493359</v>
      </c>
      <c r="J6" s="193">
        <v>349676.20080031804</v>
      </c>
      <c r="K6" s="193">
        <f t="shared" ref="K6:K37" si="1">SUM(I6:J6)</f>
        <v>843035.20080031804</v>
      </c>
      <c r="L6" s="164"/>
      <c r="M6" s="193">
        <v>89315</v>
      </c>
      <c r="N6" s="164"/>
      <c r="O6" s="193">
        <v>1740358</v>
      </c>
      <c r="P6" s="194">
        <v>738826</v>
      </c>
      <c r="Q6" s="194">
        <v>196316</v>
      </c>
      <c r="R6" s="192">
        <f t="shared" ref="R6:R37" si="2">SUM(O6:Q6)</f>
        <v>2675500</v>
      </c>
      <c r="S6" s="164"/>
      <c r="T6" s="194">
        <v>340698</v>
      </c>
      <c r="U6" s="195">
        <v>404904</v>
      </c>
      <c r="V6" s="196">
        <f t="shared" ref="V6:V37" si="3">T6+U6</f>
        <v>745602</v>
      </c>
    </row>
    <row r="7" spans="1:22" s="93" customFormat="1" ht="15.6" x14ac:dyDescent="0.3">
      <c r="A7" s="197" t="s">
        <v>3026</v>
      </c>
      <c r="B7" s="198" t="s">
        <v>3025</v>
      </c>
      <c r="C7" s="164">
        <v>126197</v>
      </c>
      <c r="D7" s="164"/>
      <c r="E7" s="164">
        <v>475798</v>
      </c>
      <c r="F7" s="199">
        <v>289642</v>
      </c>
      <c r="G7" s="199">
        <f t="shared" si="0"/>
        <v>765440</v>
      </c>
      <c r="H7" s="164"/>
      <c r="I7" s="199">
        <v>578504</v>
      </c>
      <c r="J7" s="200">
        <v>410023.7045625585</v>
      </c>
      <c r="K7" s="200">
        <f t="shared" si="1"/>
        <v>988527.70456255856</v>
      </c>
      <c r="L7" s="164"/>
      <c r="M7" s="200">
        <v>104729</v>
      </c>
      <c r="N7" s="164"/>
      <c r="O7" s="200">
        <v>1906071</v>
      </c>
      <c r="P7" s="201">
        <v>809175</v>
      </c>
      <c r="Q7" s="201">
        <v>215009</v>
      </c>
      <c r="R7" s="199">
        <f t="shared" si="2"/>
        <v>2930255</v>
      </c>
      <c r="S7" s="164"/>
      <c r="T7" s="201">
        <v>651427</v>
      </c>
      <c r="U7" s="202">
        <v>774191</v>
      </c>
      <c r="V7" s="203">
        <f t="shared" si="3"/>
        <v>1425618</v>
      </c>
    </row>
    <row r="8" spans="1:22" s="93" customFormat="1" ht="15.6" x14ac:dyDescent="0.3">
      <c r="A8" s="189" t="s">
        <v>3024</v>
      </c>
      <c r="B8" s="190" t="s">
        <v>3023</v>
      </c>
      <c r="C8" s="191">
        <v>27939</v>
      </c>
      <c r="D8" s="164"/>
      <c r="E8" s="191">
        <v>108734</v>
      </c>
      <c r="F8" s="192">
        <v>65762</v>
      </c>
      <c r="G8" s="192">
        <f t="shared" si="0"/>
        <v>174496</v>
      </c>
      <c r="H8" s="164"/>
      <c r="I8" s="192">
        <v>128881</v>
      </c>
      <c r="J8" s="193">
        <v>91346.312169545155</v>
      </c>
      <c r="K8" s="193">
        <f t="shared" si="1"/>
        <v>220227.31216954516</v>
      </c>
      <c r="L8" s="164"/>
      <c r="M8" s="193">
        <v>25273</v>
      </c>
      <c r="N8" s="164"/>
      <c r="O8" s="193">
        <v>329151</v>
      </c>
      <c r="P8" s="194">
        <v>184360</v>
      </c>
      <c r="Q8" s="194">
        <v>48987</v>
      </c>
      <c r="R8" s="192">
        <f t="shared" si="2"/>
        <v>562498</v>
      </c>
      <c r="S8" s="164"/>
      <c r="T8" s="194">
        <v>93591</v>
      </c>
      <c r="U8" s="195">
        <v>111229</v>
      </c>
      <c r="V8" s="196">
        <f t="shared" si="3"/>
        <v>204820</v>
      </c>
    </row>
    <row r="9" spans="1:22" s="93" customFormat="1" ht="15.6" x14ac:dyDescent="0.3">
      <c r="A9" s="197" t="s">
        <v>3022</v>
      </c>
      <c r="B9" s="198" t="s">
        <v>3021</v>
      </c>
      <c r="C9" s="164">
        <v>25152</v>
      </c>
      <c r="D9" s="164"/>
      <c r="E9" s="164">
        <v>139215</v>
      </c>
      <c r="F9" s="199">
        <v>82318</v>
      </c>
      <c r="G9" s="199">
        <f t="shared" si="0"/>
        <v>221533</v>
      </c>
      <c r="H9" s="164"/>
      <c r="I9" s="199">
        <v>171243</v>
      </c>
      <c r="J9" s="200">
        <v>121371.28948742109</v>
      </c>
      <c r="K9" s="200">
        <f t="shared" si="1"/>
        <v>292614.28948742111</v>
      </c>
      <c r="L9" s="164"/>
      <c r="M9" s="200">
        <v>31189</v>
      </c>
      <c r="N9" s="164"/>
      <c r="O9" s="200">
        <v>473719</v>
      </c>
      <c r="P9" s="201">
        <v>241364</v>
      </c>
      <c r="Q9" s="201">
        <v>64134</v>
      </c>
      <c r="R9" s="199">
        <f t="shared" si="2"/>
        <v>779217</v>
      </c>
      <c r="S9" s="164"/>
      <c r="T9" s="201">
        <v>113259</v>
      </c>
      <c r="U9" s="202">
        <v>134604</v>
      </c>
      <c r="V9" s="203">
        <f t="shared" si="3"/>
        <v>247863</v>
      </c>
    </row>
    <row r="10" spans="1:22" s="93" customFormat="1" ht="15.6" x14ac:dyDescent="0.3">
      <c r="A10" s="189" t="s">
        <v>3020</v>
      </c>
      <c r="B10" s="190" t="s">
        <v>238</v>
      </c>
      <c r="C10" s="191">
        <v>12133</v>
      </c>
      <c r="D10" s="164"/>
      <c r="E10" s="191">
        <v>47322</v>
      </c>
      <c r="F10" s="192">
        <v>28620</v>
      </c>
      <c r="G10" s="192">
        <f t="shared" si="0"/>
        <v>75942</v>
      </c>
      <c r="H10" s="164"/>
      <c r="I10" s="192">
        <v>55283</v>
      </c>
      <c r="J10" s="193">
        <v>39182.529676125479</v>
      </c>
      <c r="K10" s="193">
        <f t="shared" si="1"/>
        <v>94465.529676125472</v>
      </c>
      <c r="L10" s="164"/>
      <c r="M10" s="193">
        <v>9780</v>
      </c>
      <c r="N10" s="164"/>
      <c r="O10" s="193">
        <v>178391</v>
      </c>
      <c r="P10" s="194">
        <v>83207</v>
      </c>
      <c r="Q10" s="194">
        <v>22109</v>
      </c>
      <c r="R10" s="192">
        <f t="shared" si="2"/>
        <v>283707</v>
      </c>
      <c r="S10" s="164"/>
      <c r="T10" s="194">
        <v>37529</v>
      </c>
      <c r="U10" s="195">
        <v>44601</v>
      </c>
      <c r="V10" s="196">
        <f t="shared" si="3"/>
        <v>82130</v>
      </c>
    </row>
    <row r="11" spans="1:22" s="93" customFormat="1" ht="15.6" x14ac:dyDescent="0.3">
      <c r="A11" s="197" t="s">
        <v>3019</v>
      </c>
      <c r="B11" s="198" t="s">
        <v>3018</v>
      </c>
      <c r="C11" s="164">
        <v>10834</v>
      </c>
      <c r="D11" s="164"/>
      <c r="E11" s="164">
        <v>0</v>
      </c>
      <c r="F11" s="199">
        <v>0</v>
      </c>
      <c r="G11" s="199">
        <f t="shared" si="0"/>
        <v>0</v>
      </c>
      <c r="H11" s="164"/>
      <c r="I11" s="199">
        <v>0</v>
      </c>
      <c r="J11" s="164">
        <v>0</v>
      </c>
      <c r="K11" s="200">
        <f t="shared" si="1"/>
        <v>0</v>
      </c>
      <c r="L11" s="164"/>
      <c r="M11" s="200">
        <v>0</v>
      </c>
      <c r="N11" s="164"/>
      <c r="O11" s="200">
        <v>0</v>
      </c>
      <c r="P11" s="201">
        <v>0</v>
      </c>
      <c r="Q11" s="201">
        <v>0</v>
      </c>
      <c r="R11" s="199">
        <f t="shared" si="2"/>
        <v>0</v>
      </c>
      <c r="S11" s="164"/>
      <c r="T11" s="201">
        <v>0</v>
      </c>
      <c r="U11" s="202">
        <v>0</v>
      </c>
      <c r="V11" s="203">
        <f t="shared" si="3"/>
        <v>0</v>
      </c>
    </row>
    <row r="12" spans="1:22" s="93" customFormat="1" ht="15.6" x14ac:dyDescent="0.3">
      <c r="A12" s="189" t="s">
        <v>3017</v>
      </c>
      <c r="B12" s="190" t="s">
        <v>236</v>
      </c>
      <c r="C12" s="191">
        <v>429881</v>
      </c>
      <c r="D12" s="164"/>
      <c r="E12" s="191">
        <v>1639491</v>
      </c>
      <c r="F12" s="192">
        <v>991564</v>
      </c>
      <c r="G12" s="192">
        <f t="shared" si="0"/>
        <v>2631055</v>
      </c>
      <c r="H12" s="164"/>
      <c r="I12" s="192">
        <v>1926589</v>
      </c>
      <c r="J12" s="193">
        <v>1365500.5911403331</v>
      </c>
      <c r="K12" s="193">
        <f t="shared" si="1"/>
        <v>3292089.5911403331</v>
      </c>
      <c r="L12" s="164"/>
      <c r="M12" s="191">
        <v>321343</v>
      </c>
      <c r="N12" s="164"/>
      <c r="O12" s="193">
        <v>5198920</v>
      </c>
      <c r="P12" s="194">
        <v>2207071</v>
      </c>
      <c r="Q12" s="194">
        <v>586450</v>
      </c>
      <c r="R12" s="192">
        <f t="shared" si="2"/>
        <v>7992441</v>
      </c>
      <c r="S12" s="164"/>
      <c r="T12" s="194">
        <v>999832</v>
      </c>
      <c r="U12" s="195">
        <v>1188253</v>
      </c>
      <c r="V12" s="196">
        <f t="shared" si="3"/>
        <v>2188085</v>
      </c>
    </row>
    <row r="13" spans="1:22" s="93" customFormat="1" ht="15.6" x14ac:dyDescent="0.3">
      <c r="A13" s="197" t="s">
        <v>3016</v>
      </c>
      <c r="B13" s="198" t="s">
        <v>3015</v>
      </c>
      <c r="C13" s="164">
        <v>1761</v>
      </c>
      <c r="D13" s="164"/>
      <c r="E13" s="164">
        <v>7047</v>
      </c>
      <c r="F13" s="199">
        <v>4262</v>
      </c>
      <c r="G13" s="199">
        <f t="shared" si="0"/>
        <v>11309</v>
      </c>
      <c r="H13" s="164"/>
      <c r="I13" s="199">
        <v>8491</v>
      </c>
      <c r="J13" s="200">
        <v>6018.3866679876892</v>
      </c>
      <c r="K13" s="200">
        <f t="shared" si="1"/>
        <v>14509.386667987688</v>
      </c>
      <c r="L13" s="164"/>
      <c r="M13" s="199">
        <v>1491</v>
      </c>
      <c r="N13" s="164"/>
      <c r="O13" s="200">
        <v>0</v>
      </c>
      <c r="P13" s="201">
        <v>0</v>
      </c>
      <c r="Q13" s="201">
        <v>0</v>
      </c>
      <c r="R13" s="199">
        <f t="shared" si="2"/>
        <v>0</v>
      </c>
      <c r="S13" s="164"/>
      <c r="T13" s="201">
        <v>0</v>
      </c>
      <c r="U13" s="202">
        <v>0</v>
      </c>
      <c r="V13" s="203">
        <f t="shared" si="3"/>
        <v>0</v>
      </c>
    </row>
    <row r="14" spans="1:22" s="93" customFormat="1" ht="15.6" x14ac:dyDescent="0.3">
      <c r="A14" s="189" t="s">
        <v>3014</v>
      </c>
      <c r="B14" s="190" t="s">
        <v>3013</v>
      </c>
      <c r="C14" s="191">
        <v>19360</v>
      </c>
      <c r="D14" s="164"/>
      <c r="E14" s="191">
        <v>68079</v>
      </c>
      <c r="F14" s="192">
        <v>41174</v>
      </c>
      <c r="G14" s="192">
        <f t="shared" si="0"/>
        <v>109253</v>
      </c>
      <c r="H14" s="164"/>
      <c r="I14" s="192">
        <v>81582</v>
      </c>
      <c r="J14" s="193">
        <v>57822.481261515575</v>
      </c>
      <c r="K14" s="193">
        <f t="shared" si="1"/>
        <v>139404.48126151558</v>
      </c>
      <c r="L14" s="164"/>
      <c r="M14" s="193">
        <v>14180</v>
      </c>
      <c r="N14" s="164"/>
      <c r="O14" s="193">
        <v>286342</v>
      </c>
      <c r="P14" s="194">
        <v>137782</v>
      </c>
      <c r="Q14" s="194">
        <v>36611</v>
      </c>
      <c r="R14" s="192">
        <f t="shared" si="2"/>
        <v>460735</v>
      </c>
      <c r="S14" s="164"/>
      <c r="T14" s="194">
        <v>62290</v>
      </c>
      <c r="U14" s="195">
        <v>74028</v>
      </c>
      <c r="V14" s="196">
        <f t="shared" si="3"/>
        <v>136318</v>
      </c>
    </row>
    <row r="15" spans="1:22" s="93" customFormat="1" ht="15.6" x14ac:dyDescent="0.3">
      <c r="A15" s="197" t="s">
        <v>3012</v>
      </c>
      <c r="B15" s="198" t="s">
        <v>3011</v>
      </c>
      <c r="C15" s="164">
        <v>18091</v>
      </c>
      <c r="D15" s="164"/>
      <c r="E15" s="164">
        <v>62691</v>
      </c>
      <c r="F15" s="199">
        <v>37916</v>
      </c>
      <c r="G15" s="199">
        <f t="shared" si="0"/>
        <v>100607</v>
      </c>
      <c r="H15" s="164"/>
      <c r="I15" s="199">
        <v>71433</v>
      </c>
      <c r="J15" s="200">
        <v>50629.096693808773</v>
      </c>
      <c r="K15" s="200">
        <f t="shared" si="1"/>
        <v>122062.09669380877</v>
      </c>
      <c r="L15" s="164"/>
      <c r="M15" s="200">
        <v>12933</v>
      </c>
      <c r="N15" s="164"/>
      <c r="O15" s="164">
        <v>400224</v>
      </c>
      <c r="P15" s="201">
        <v>169905</v>
      </c>
      <c r="Q15" s="201">
        <v>45146</v>
      </c>
      <c r="R15" s="199">
        <f t="shared" si="2"/>
        <v>615275</v>
      </c>
      <c r="S15" s="164"/>
      <c r="T15" s="201">
        <v>89206</v>
      </c>
      <c r="U15" s="202">
        <v>106018</v>
      </c>
      <c r="V15" s="203">
        <f t="shared" si="3"/>
        <v>195224</v>
      </c>
    </row>
    <row r="16" spans="1:22" s="93" customFormat="1" ht="15.6" x14ac:dyDescent="0.3">
      <c r="A16" s="189" t="s">
        <v>3010</v>
      </c>
      <c r="B16" s="190" t="s">
        <v>3009</v>
      </c>
      <c r="C16" s="191">
        <v>362688</v>
      </c>
      <c r="D16" s="164"/>
      <c r="E16" s="191">
        <v>1357605</v>
      </c>
      <c r="F16" s="192">
        <v>821079</v>
      </c>
      <c r="G16" s="192">
        <f t="shared" si="0"/>
        <v>2178684</v>
      </c>
      <c r="H16" s="164"/>
      <c r="I16" s="192">
        <v>1633901</v>
      </c>
      <c r="J16" s="193">
        <v>1158053.4329467311</v>
      </c>
      <c r="K16" s="193">
        <f t="shared" si="1"/>
        <v>2791954.4329467313</v>
      </c>
      <c r="L16" s="164"/>
      <c r="M16" s="193">
        <v>274122</v>
      </c>
      <c r="N16" s="164"/>
      <c r="O16" s="191">
        <v>5113580</v>
      </c>
      <c r="P16" s="194">
        <v>2214920</v>
      </c>
      <c r="Q16" s="194">
        <v>588536</v>
      </c>
      <c r="R16" s="192">
        <f t="shared" si="2"/>
        <v>7917036</v>
      </c>
      <c r="S16" s="164"/>
      <c r="T16" s="194">
        <v>1066927</v>
      </c>
      <c r="U16" s="195">
        <v>1267993</v>
      </c>
      <c r="V16" s="196">
        <f t="shared" si="3"/>
        <v>2334920</v>
      </c>
    </row>
    <row r="17" spans="1:22" s="93" customFormat="1" ht="15.6" x14ac:dyDescent="0.3">
      <c r="A17" s="197" t="s">
        <v>3008</v>
      </c>
      <c r="B17" s="198" t="s">
        <v>1880</v>
      </c>
      <c r="C17" s="164">
        <v>121967</v>
      </c>
      <c r="D17" s="164"/>
      <c r="E17" s="164">
        <v>401799</v>
      </c>
      <c r="F17" s="199">
        <v>243008</v>
      </c>
      <c r="G17" s="199">
        <f t="shared" si="0"/>
        <v>644807</v>
      </c>
      <c r="H17" s="164"/>
      <c r="I17" s="199">
        <v>370016</v>
      </c>
      <c r="J17" s="200">
        <v>262254.63928262354</v>
      </c>
      <c r="K17" s="200">
        <f t="shared" si="1"/>
        <v>632270.63928262354</v>
      </c>
      <c r="L17" s="164"/>
      <c r="M17" s="200">
        <v>56799</v>
      </c>
      <c r="N17" s="164"/>
      <c r="O17" s="164">
        <v>1533839</v>
      </c>
      <c r="P17" s="201">
        <v>651153</v>
      </c>
      <c r="Q17" s="201">
        <v>173021</v>
      </c>
      <c r="R17" s="199">
        <f t="shared" si="2"/>
        <v>2358013</v>
      </c>
      <c r="S17" s="164"/>
      <c r="T17" s="201">
        <v>375357</v>
      </c>
      <c r="U17" s="202">
        <v>446094</v>
      </c>
      <c r="V17" s="203">
        <f t="shared" si="3"/>
        <v>821451</v>
      </c>
    </row>
    <row r="18" spans="1:22" s="93" customFormat="1" ht="15.6" x14ac:dyDescent="0.3">
      <c r="A18" s="189" t="s">
        <v>3007</v>
      </c>
      <c r="B18" s="190" t="s">
        <v>3006</v>
      </c>
      <c r="C18" s="191">
        <v>3310</v>
      </c>
      <c r="D18" s="164"/>
      <c r="E18" s="191">
        <v>20069</v>
      </c>
      <c r="F18" s="192">
        <v>12138</v>
      </c>
      <c r="G18" s="192">
        <f t="shared" si="0"/>
        <v>32207</v>
      </c>
      <c r="H18" s="164"/>
      <c r="I18" s="192">
        <v>22921</v>
      </c>
      <c r="J18" s="193">
        <v>16245.368228594003</v>
      </c>
      <c r="K18" s="193">
        <f t="shared" si="1"/>
        <v>39166.368228594001</v>
      </c>
      <c r="L18" s="164"/>
      <c r="M18" s="193">
        <v>4150</v>
      </c>
      <c r="N18" s="164"/>
      <c r="O18" s="191">
        <v>96592</v>
      </c>
      <c r="P18" s="194">
        <v>41006</v>
      </c>
      <c r="Q18" s="194">
        <v>10896</v>
      </c>
      <c r="R18" s="192">
        <f t="shared" si="2"/>
        <v>148494</v>
      </c>
      <c r="S18" s="164"/>
      <c r="T18" s="194">
        <v>16711</v>
      </c>
      <c r="U18" s="195">
        <v>19860</v>
      </c>
      <c r="V18" s="196">
        <f t="shared" si="3"/>
        <v>36571</v>
      </c>
    </row>
    <row r="19" spans="1:22" s="93" customFormat="1" ht="15.6" x14ac:dyDescent="0.3">
      <c r="A19" s="197" t="s">
        <v>3005</v>
      </c>
      <c r="B19" s="198" t="s">
        <v>1904</v>
      </c>
      <c r="C19" s="164">
        <v>3490</v>
      </c>
      <c r="D19" s="164"/>
      <c r="E19" s="164">
        <v>13611</v>
      </c>
      <c r="F19" s="199">
        <v>8232</v>
      </c>
      <c r="G19" s="199">
        <f t="shared" si="0"/>
        <v>21843</v>
      </c>
      <c r="H19" s="164"/>
      <c r="I19" s="199">
        <v>15913</v>
      </c>
      <c r="J19" s="200">
        <v>11278.411430763366</v>
      </c>
      <c r="K19" s="200">
        <f t="shared" si="1"/>
        <v>27191.411430763364</v>
      </c>
      <c r="L19" s="164"/>
      <c r="M19" s="200">
        <v>2744</v>
      </c>
      <c r="N19" s="164"/>
      <c r="O19" s="164">
        <v>630847</v>
      </c>
      <c r="P19" s="201">
        <v>294247</v>
      </c>
      <c r="Q19" s="201">
        <v>78186</v>
      </c>
      <c r="R19" s="199">
        <f t="shared" si="2"/>
        <v>1003280</v>
      </c>
      <c r="S19" s="164"/>
      <c r="T19" s="201">
        <v>142892</v>
      </c>
      <c r="U19" s="202">
        <v>169820</v>
      </c>
      <c r="V19" s="203">
        <f t="shared" si="3"/>
        <v>312712</v>
      </c>
    </row>
    <row r="20" spans="1:22" s="93" customFormat="1" ht="15.6" x14ac:dyDescent="0.3">
      <c r="A20" s="189" t="s">
        <v>3004</v>
      </c>
      <c r="B20" s="190" t="s">
        <v>251</v>
      </c>
      <c r="C20" s="191">
        <v>13282</v>
      </c>
      <c r="D20" s="164"/>
      <c r="E20" s="191">
        <v>50359</v>
      </c>
      <c r="F20" s="192">
        <v>30457</v>
      </c>
      <c r="G20" s="192">
        <f t="shared" si="0"/>
        <v>80816</v>
      </c>
      <c r="H20" s="164"/>
      <c r="I20" s="192">
        <v>57940</v>
      </c>
      <c r="J20" s="193">
        <v>41066.111244910884</v>
      </c>
      <c r="K20" s="193">
        <f t="shared" si="1"/>
        <v>99006.111244910891</v>
      </c>
      <c r="L20" s="164"/>
      <c r="M20" s="193">
        <v>9615</v>
      </c>
      <c r="N20" s="164"/>
      <c r="O20" s="191">
        <v>153375</v>
      </c>
      <c r="P20" s="194">
        <v>67249</v>
      </c>
      <c r="Q20" s="194">
        <v>17869</v>
      </c>
      <c r="R20" s="192">
        <f t="shared" si="2"/>
        <v>238493</v>
      </c>
      <c r="S20" s="164"/>
      <c r="T20" s="194">
        <v>30422</v>
      </c>
      <c r="U20" s="195">
        <v>36156</v>
      </c>
      <c r="V20" s="196">
        <f t="shared" si="3"/>
        <v>66578</v>
      </c>
    </row>
    <row r="21" spans="1:22" s="93" customFormat="1" ht="15.6" x14ac:dyDescent="0.3">
      <c r="A21" s="197" t="s">
        <v>3003</v>
      </c>
      <c r="B21" s="198" t="s">
        <v>217</v>
      </c>
      <c r="C21" s="164">
        <v>53608</v>
      </c>
      <c r="D21" s="164"/>
      <c r="E21" s="164">
        <v>198222</v>
      </c>
      <c r="F21" s="199">
        <v>119884</v>
      </c>
      <c r="G21" s="199">
        <f t="shared" si="0"/>
        <v>318106</v>
      </c>
      <c r="H21" s="164"/>
      <c r="I21" s="199">
        <v>236454</v>
      </c>
      <c r="J21" s="200">
        <v>167590.69916434659</v>
      </c>
      <c r="K21" s="200">
        <f t="shared" si="1"/>
        <v>404044.69916434656</v>
      </c>
      <c r="L21" s="164"/>
      <c r="M21" s="200">
        <v>40534</v>
      </c>
      <c r="N21" s="164"/>
      <c r="O21" s="164">
        <v>549799</v>
      </c>
      <c r="P21" s="201">
        <v>233403</v>
      </c>
      <c r="Q21" s="201">
        <v>62019</v>
      </c>
      <c r="R21" s="199">
        <f t="shared" si="2"/>
        <v>845221</v>
      </c>
      <c r="S21" s="164"/>
      <c r="T21" s="201">
        <v>105723</v>
      </c>
      <c r="U21" s="202">
        <v>125647</v>
      </c>
      <c r="V21" s="203">
        <f t="shared" si="3"/>
        <v>231370</v>
      </c>
    </row>
    <row r="22" spans="1:22" s="93" customFormat="1" ht="15.6" x14ac:dyDescent="0.3">
      <c r="A22" s="189" t="s">
        <v>3002</v>
      </c>
      <c r="B22" s="190" t="s">
        <v>257</v>
      </c>
      <c r="C22" s="191">
        <v>35778</v>
      </c>
      <c r="D22" s="164"/>
      <c r="E22" s="191">
        <v>135630</v>
      </c>
      <c r="F22" s="192">
        <v>82029</v>
      </c>
      <c r="G22" s="192">
        <f t="shared" si="0"/>
        <v>217659</v>
      </c>
      <c r="H22" s="164"/>
      <c r="I22" s="192">
        <v>161789</v>
      </c>
      <c r="J22" s="193">
        <v>114670.42191635804</v>
      </c>
      <c r="K22" s="193">
        <f t="shared" si="1"/>
        <v>276459.42191635806</v>
      </c>
      <c r="L22" s="164"/>
      <c r="M22" s="193">
        <v>24561</v>
      </c>
      <c r="N22" s="164"/>
      <c r="O22" s="191">
        <v>427388</v>
      </c>
      <c r="P22" s="194">
        <v>181437</v>
      </c>
      <c r="Q22" s="194">
        <v>48210</v>
      </c>
      <c r="R22" s="192">
        <f t="shared" si="2"/>
        <v>657035</v>
      </c>
      <c r="S22" s="164"/>
      <c r="T22" s="194">
        <v>82003</v>
      </c>
      <c r="U22" s="195">
        <v>97456</v>
      </c>
      <c r="V22" s="196">
        <f t="shared" si="3"/>
        <v>179459</v>
      </c>
    </row>
    <row r="23" spans="1:22" s="93" customFormat="1" ht="15.6" x14ac:dyDescent="0.3">
      <c r="A23" s="197" t="s">
        <v>3001</v>
      </c>
      <c r="B23" s="198" t="s">
        <v>211</v>
      </c>
      <c r="C23" s="164">
        <v>91587</v>
      </c>
      <c r="D23" s="164"/>
      <c r="E23" s="164">
        <v>335786</v>
      </c>
      <c r="F23" s="199">
        <v>203084</v>
      </c>
      <c r="G23" s="199">
        <f t="shared" si="0"/>
        <v>538870</v>
      </c>
      <c r="H23" s="164"/>
      <c r="I23" s="199">
        <v>390198</v>
      </c>
      <c r="J23" s="200">
        <v>276558.73098755954</v>
      </c>
      <c r="K23" s="200">
        <f t="shared" si="1"/>
        <v>666756.73098755954</v>
      </c>
      <c r="L23" s="164"/>
      <c r="M23" s="200">
        <v>65081</v>
      </c>
      <c r="N23" s="164"/>
      <c r="O23" s="164">
        <v>1112863</v>
      </c>
      <c r="P23" s="201">
        <v>472438</v>
      </c>
      <c r="Q23" s="201">
        <v>125534</v>
      </c>
      <c r="R23" s="199">
        <f t="shared" si="2"/>
        <v>1710835</v>
      </c>
      <c r="S23" s="164"/>
      <c r="T23" s="201">
        <v>212824</v>
      </c>
      <c r="U23" s="202">
        <v>252931</v>
      </c>
      <c r="V23" s="203">
        <f t="shared" si="3"/>
        <v>465755</v>
      </c>
    </row>
    <row r="24" spans="1:22" s="93" customFormat="1" ht="15.6" x14ac:dyDescent="0.3">
      <c r="A24" s="189" t="s">
        <v>3000</v>
      </c>
      <c r="B24" s="190" t="s">
        <v>244</v>
      </c>
      <c r="C24" s="191">
        <v>118377</v>
      </c>
      <c r="D24" s="164"/>
      <c r="E24" s="191">
        <v>413916</v>
      </c>
      <c r="F24" s="192">
        <v>250337</v>
      </c>
      <c r="G24" s="192">
        <f t="shared" si="0"/>
        <v>664253</v>
      </c>
      <c r="H24" s="164"/>
      <c r="I24" s="192">
        <v>478608</v>
      </c>
      <c r="J24" s="193">
        <v>339221.31483221182</v>
      </c>
      <c r="K24" s="193">
        <f t="shared" si="1"/>
        <v>817829.31483221182</v>
      </c>
      <c r="L24" s="164"/>
      <c r="M24" s="193">
        <v>81683</v>
      </c>
      <c r="N24" s="164"/>
      <c r="O24" s="191">
        <v>1909433</v>
      </c>
      <c r="P24" s="194">
        <v>918783</v>
      </c>
      <c r="Q24" s="194">
        <v>244134</v>
      </c>
      <c r="R24" s="192">
        <f t="shared" si="2"/>
        <v>3072350</v>
      </c>
      <c r="S24" s="164"/>
      <c r="T24" s="194">
        <v>416019</v>
      </c>
      <c r="U24" s="195">
        <v>494419</v>
      </c>
      <c r="V24" s="196">
        <f t="shared" si="3"/>
        <v>910438</v>
      </c>
    </row>
    <row r="25" spans="1:22" s="93" customFormat="1" ht="15.6" x14ac:dyDescent="0.3">
      <c r="A25" s="197" t="s">
        <v>2999</v>
      </c>
      <c r="B25" s="198" t="s">
        <v>2998</v>
      </c>
      <c r="C25" s="164">
        <v>12441</v>
      </c>
      <c r="D25" s="164"/>
      <c r="E25" s="164">
        <v>45005</v>
      </c>
      <c r="F25" s="199">
        <v>27219</v>
      </c>
      <c r="G25" s="199">
        <f t="shared" si="0"/>
        <v>72224</v>
      </c>
      <c r="H25" s="164"/>
      <c r="I25" s="199">
        <v>53315</v>
      </c>
      <c r="J25" s="200">
        <v>37787.805488723301</v>
      </c>
      <c r="K25" s="200">
        <f t="shared" si="1"/>
        <v>91102.805488723301</v>
      </c>
      <c r="L25" s="164"/>
      <c r="M25" s="200">
        <v>8847</v>
      </c>
      <c r="N25" s="164"/>
      <c r="O25" s="200">
        <v>0</v>
      </c>
      <c r="P25" s="201"/>
      <c r="Q25" s="201"/>
      <c r="R25" s="199">
        <f t="shared" si="2"/>
        <v>0</v>
      </c>
      <c r="S25" s="164"/>
      <c r="T25" s="201">
        <v>0</v>
      </c>
      <c r="U25" s="202">
        <v>0</v>
      </c>
      <c r="V25" s="203">
        <f t="shared" si="3"/>
        <v>0</v>
      </c>
    </row>
    <row r="26" spans="1:22" s="93" customFormat="1" ht="15.6" x14ac:dyDescent="0.3">
      <c r="A26" s="189" t="s">
        <v>2997</v>
      </c>
      <c r="B26" s="190" t="s">
        <v>2996</v>
      </c>
      <c r="C26" s="191">
        <v>62461</v>
      </c>
      <c r="D26" s="164"/>
      <c r="E26" s="191">
        <v>186603</v>
      </c>
      <c r="F26" s="192">
        <v>112858</v>
      </c>
      <c r="G26" s="192">
        <f t="shared" si="0"/>
        <v>299461</v>
      </c>
      <c r="H26" s="164"/>
      <c r="I26" s="192">
        <v>213990</v>
      </c>
      <c r="J26" s="193">
        <v>151668.60939810341</v>
      </c>
      <c r="K26" s="193">
        <f t="shared" si="1"/>
        <v>365658.60939810344</v>
      </c>
      <c r="L26" s="164"/>
      <c r="M26" s="193">
        <v>35510</v>
      </c>
      <c r="N26" s="164"/>
      <c r="O26" s="191">
        <v>1100515</v>
      </c>
      <c r="P26" s="194">
        <v>529547</v>
      </c>
      <c r="Q26" s="194">
        <v>140708</v>
      </c>
      <c r="R26" s="192">
        <f t="shared" si="2"/>
        <v>1770770</v>
      </c>
      <c r="S26" s="164"/>
      <c r="T26" s="194">
        <v>418553</v>
      </c>
      <c r="U26" s="195">
        <v>497430</v>
      </c>
      <c r="V26" s="196">
        <f t="shared" si="3"/>
        <v>915983</v>
      </c>
    </row>
    <row r="27" spans="1:22" s="93" customFormat="1" ht="15.6" x14ac:dyDescent="0.3">
      <c r="A27" s="197" t="s">
        <v>2995</v>
      </c>
      <c r="B27" s="198" t="s">
        <v>207</v>
      </c>
      <c r="C27" s="164">
        <v>91259</v>
      </c>
      <c r="D27" s="164"/>
      <c r="E27" s="164">
        <v>326004</v>
      </c>
      <c r="F27" s="199">
        <v>197167</v>
      </c>
      <c r="G27" s="199">
        <f t="shared" si="0"/>
        <v>523171</v>
      </c>
      <c r="H27" s="164"/>
      <c r="I27" s="199">
        <v>282041</v>
      </c>
      <c r="J27" s="200">
        <v>199901.2929274858</v>
      </c>
      <c r="K27" s="200">
        <f t="shared" si="1"/>
        <v>481942.29292748577</v>
      </c>
      <c r="L27" s="164"/>
      <c r="M27" s="200">
        <v>49229</v>
      </c>
      <c r="N27" s="164"/>
      <c r="O27" s="164">
        <v>1054055</v>
      </c>
      <c r="P27" s="201">
        <v>491644</v>
      </c>
      <c r="Q27" s="201">
        <v>130637</v>
      </c>
      <c r="R27" s="199">
        <f t="shared" si="2"/>
        <v>1676336</v>
      </c>
      <c r="S27" s="164"/>
      <c r="T27" s="201">
        <v>241289</v>
      </c>
      <c r="U27" s="202">
        <v>286761</v>
      </c>
      <c r="V27" s="203">
        <f t="shared" si="3"/>
        <v>528050</v>
      </c>
    </row>
    <row r="28" spans="1:22" s="93" customFormat="1" ht="15.6" x14ac:dyDescent="0.3">
      <c r="A28" s="189" t="s">
        <v>2994</v>
      </c>
      <c r="B28" s="190" t="s">
        <v>225</v>
      </c>
      <c r="C28" s="191">
        <v>17407</v>
      </c>
      <c r="D28" s="164"/>
      <c r="E28" s="191">
        <v>60255</v>
      </c>
      <c r="F28" s="192">
        <v>36442</v>
      </c>
      <c r="G28" s="192">
        <f t="shared" si="0"/>
        <v>96697</v>
      </c>
      <c r="H28" s="164"/>
      <c r="I28" s="192">
        <v>71226</v>
      </c>
      <c r="J28" s="193">
        <v>50482.301310246214</v>
      </c>
      <c r="K28" s="193">
        <f t="shared" si="1"/>
        <v>121708.30131024621</v>
      </c>
      <c r="L28" s="164"/>
      <c r="M28" s="193">
        <v>12129</v>
      </c>
      <c r="N28" s="164"/>
      <c r="O28" s="191">
        <v>177081</v>
      </c>
      <c r="P28" s="194">
        <v>82462</v>
      </c>
      <c r="Q28" s="194">
        <v>21911</v>
      </c>
      <c r="R28" s="192">
        <f t="shared" si="2"/>
        <v>281454</v>
      </c>
      <c r="S28" s="164"/>
      <c r="T28" s="194">
        <v>44032</v>
      </c>
      <c r="U28" s="195">
        <v>52330</v>
      </c>
      <c r="V28" s="196">
        <f t="shared" si="3"/>
        <v>96362</v>
      </c>
    </row>
    <row r="29" spans="1:22" s="93" customFormat="1" ht="15.6" x14ac:dyDescent="0.3">
      <c r="A29" s="197" t="s">
        <v>2993</v>
      </c>
      <c r="B29" s="198" t="s">
        <v>1724</v>
      </c>
      <c r="C29" s="164">
        <v>340903</v>
      </c>
      <c r="D29" s="164"/>
      <c r="E29" s="164">
        <v>1178813</v>
      </c>
      <c r="F29" s="164">
        <v>712946</v>
      </c>
      <c r="G29" s="199">
        <f t="shared" si="0"/>
        <v>1891759</v>
      </c>
      <c r="H29" s="164"/>
      <c r="I29" s="164">
        <v>1283047</v>
      </c>
      <c r="J29" s="200">
        <v>909380.03666906373</v>
      </c>
      <c r="K29" s="200">
        <f t="shared" si="1"/>
        <v>2192427.0366690638</v>
      </c>
      <c r="L29" s="164"/>
      <c r="M29" s="200">
        <v>228660</v>
      </c>
      <c r="N29" s="164"/>
      <c r="O29" s="164">
        <v>4187635</v>
      </c>
      <c r="P29" s="201">
        <v>1862934</v>
      </c>
      <c r="Q29" s="201">
        <v>495008</v>
      </c>
      <c r="R29" s="199">
        <f t="shared" si="2"/>
        <v>6545577</v>
      </c>
      <c r="S29" s="164"/>
      <c r="T29" s="201">
        <v>1004558</v>
      </c>
      <c r="U29" s="202">
        <v>1193870</v>
      </c>
      <c r="V29" s="203">
        <f t="shared" si="3"/>
        <v>2198428</v>
      </c>
    </row>
    <row r="30" spans="1:22" s="93" customFormat="1" ht="15.6" x14ac:dyDescent="0.3">
      <c r="A30" s="189" t="s">
        <v>2992</v>
      </c>
      <c r="B30" s="190" t="s">
        <v>2991</v>
      </c>
      <c r="C30" s="191">
        <v>45785</v>
      </c>
      <c r="D30" s="164"/>
      <c r="E30" s="191">
        <v>159502</v>
      </c>
      <c r="F30" s="192">
        <v>96466</v>
      </c>
      <c r="G30" s="192">
        <f t="shared" si="0"/>
        <v>255968</v>
      </c>
      <c r="H30" s="164"/>
      <c r="I30" s="192">
        <v>185470</v>
      </c>
      <c r="J30" s="193">
        <v>131454.91122164822</v>
      </c>
      <c r="K30" s="193">
        <f t="shared" si="1"/>
        <v>316924.91122164822</v>
      </c>
      <c r="L30" s="164"/>
      <c r="M30" s="193">
        <v>30816</v>
      </c>
      <c r="N30" s="164"/>
      <c r="O30" s="191">
        <v>443621</v>
      </c>
      <c r="P30" s="194">
        <v>228320</v>
      </c>
      <c r="Q30" s="194">
        <v>60668</v>
      </c>
      <c r="R30" s="192">
        <f t="shared" si="2"/>
        <v>732609</v>
      </c>
      <c r="S30" s="164"/>
      <c r="T30" s="194">
        <v>103140</v>
      </c>
      <c r="U30" s="195">
        <v>122578</v>
      </c>
      <c r="V30" s="196">
        <f t="shared" si="3"/>
        <v>225718</v>
      </c>
    </row>
    <row r="31" spans="1:22" s="93" customFormat="1" ht="15.6" x14ac:dyDescent="0.3">
      <c r="A31" s="197" t="s">
        <v>2990</v>
      </c>
      <c r="B31" s="198" t="s">
        <v>2989</v>
      </c>
      <c r="C31" s="164">
        <v>42052</v>
      </c>
      <c r="D31" s="164"/>
      <c r="E31" s="164">
        <v>142986</v>
      </c>
      <c r="F31" s="199">
        <v>86481</v>
      </c>
      <c r="G31" s="199">
        <f t="shared" si="0"/>
        <v>229467</v>
      </c>
      <c r="H31" s="164"/>
      <c r="I31" s="199">
        <v>171756</v>
      </c>
      <c r="J31" s="200">
        <v>121734.67434558626</v>
      </c>
      <c r="K31" s="200">
        <f t="shared" si="1"/>
        <v>293490.67434558627</v>
      </c>
      <c r="L31" s="164"/>
      <c r="M31" s="200">
        <v>29640</v>
      </c>
      <c r="N31" s="164"/>
      <c r="O31" s="200">
        <v>0</v>
      </c>
      <c r="P31" s="201">
        <v>589889</v>
      </c>
      <c r="Q31" s="201">
        <v>156740</v>
      </c>
      <c r="R31" s="199">
        <f t="shared" si="2"/>
        <v>746629</v>
      </c>
      <c r="S31" s="164"/>
      <c r="T31" s="201">
        <v>203588</v>
      </c>
      <c r="U31" s="202">
        <f>241955+1</f>
        <v>241956</v>
      </c>
      <c r="V31" s="203">
        <f t="shared" si="3"/>
        <v>445544</v>
      </c>
    </row>
    <row r="32" spans="1:22" s="93" customFormat="1" ht="15.6" x14ac:dyDescent="0.3">
      <c r="A32" s="189" t="s">
        <v>2988</v>
      </c>
      <c r="B32" s="190" t="s">
        <v>172</v>
      </c>
      <c r="C32" s="191">
        <v>397519</v>
      </c>
      <c r="D32" s="164"/>
      <c r="E32" s="191">
        <v>2847647</v>
      </c>
      <c r="F32" s="192">
        <v>1722257</v>
      </c>
      <c r="G32" s="192">
        <f t="shared" si="0"/>
        <v>4569904</v>
      </c>
      <c r="H32" s="164"/>
      <c r="I32" s="192">
        <v>567167</v>
      </c>
      <c r="J32" s="193">
        <v>401988.6458279434</v>
      </c>
      <c r="K32" s="193">
        <f t="shared" si="1"/>
        <v>969155.64582794346</v>
      </c>
      <c r="L32" s="164"/>
      <c r="M32" s="191">
        <v>94235</v>
      </c>
      <c r="N32" s="164"/>
      <c r="O32" s="191">
        <v>12060331</v>
      </c>
      <c r="P32" s="194">
        <v>957877</v>
      </c>
      <c r="Q32" s="194">
        <v>254522</v>
      </c>
      <c r="R32" s="192">
        <f t="shared" si="2"/>
        <v>13272730</v>
      </c>
      <c r="S32" s="164"/>
      <c r="T32" s="194">
        <v>470535</v>
      </c>
      <c r="U32" s="195">
        <v>559208</v>
      </c>
      <c r="V32" s="196">
        <f t="shared" si="3"/>
        <v>1029743</v>
      </c>
    </row>
    <row r="33" spans="1:22" s="93" customFormat="1" ht="15.6" x14ac:dyDescent="0.3">
      <c r="A33" s="197" t="s">
        <v>2987</v>
      </c>
      <c r="B33" s="198" t="s">
        <v>174</v>
      </c>
      <c r="C33" s="164">
        <v>215752</v>
      </c>
      <c r="D33" s="164"/>
      <c r="E33" s="164">
        <v>861589</v>
      </c>
      <c r="F33" s="199">
        <v>521089</v>
      </c>
      <c r="G33" s="199">
        <f t="shared" si="0"/>
        <v>1382678</v>
      </c>
      <c r="H33" s="164"/>
      <c r="I33" s="199">
        <v>18406</v>
      </c>
      <c r="J33" s="200">
        <v>13045.520142430574</v>
      </c>
      <c r="K33" s="200">
        <f t="shared" si="1"/>
        <v>31451.520142430574</v>
      </c>
      <c r="L33" s="164"/>
      <c r="M33" s="200">
        <v>3493</v>
      </c>
      <c r="N33" s="164"/>
      <c r="O33" s="164">
        <v>46939</v>
      </c>
      <c r="P33" s="201">
        <v>21818</v>
      </c>
      <c r="Q33" s="201">
        <v>5797</v>
      </c>
      <c r="R33" s="199">
        <f t="shared" si="2"/>
        <v>74554</v>
      </c>
      <c r="S33" s="164"/>
      <c r="T33" s="201">
        <v>12350</v>
      </c>
      <c r="U33" s="202">
        <v>14677</v>
      </c>
      <c r="V33" s="203">
        <f t="shared" si="3"/>
        <v>27027</v>
      </c>
    </row>
    <row r="34" spans="1:22" s="93" customFormat="1" ht="15.6" x14ac:dyDescent="0.3">
      <c r="A34" s="189" t="s">
        <v>2986</v>
      </c>
      <c r="B34" s="190" t="s">
        <v>183</v>
      </c>
      <c r="C34" s="191">
        <v>176204</v>
      </c>
      <c r="D34" s="164"/>
      <c r="E34" s="191">
        <v>748236</v>
      </c>
      <c r="F34" s="192">
        <v>452534</v>
      </c>
      <c r="G34" s="192">
        <f t="shared" si="0"/>
        <v>1200770</v>
      </c>
      <c r="H34" s="164"/>
      <c r="I34" s="192">
        <v>860588</v>
      </c>
      <c r="J34" s="193">
        <v>609955.35735950153</v>
      </c>
      <c r="K34" s="193">
        <f t="shared" si="1"/>
        <v>1470543.3573595015</v>
      </c>
      <c r="L34" s="164"/>
      <c r="M34" s="193">
        <v>141704</v>
      </c>
      <c r="N34" s="164"/>
      <c r="O34" s="191">
        <v>2353314</v>
      </c>
      <c r="P34" s="194">
        <v>948322</v>
      </c>
      <c r="Q34" s="194">
        <v>251983</v>
      </c>
      <c r="R34" s="192">
        <f t="shared" si="2"/>
        <v>3553619</v>
      </c>
      <c r="S34" s="164"/>
      <c r="T34" s="194">
        <v>498491</v>
      </c>
      <c r="U34" s="195">
        <v>592433</v>
      </c>
      <c r="V34" s="196">
        <f t="shared" si="3"/>
        <v>1090924</v>
      </c>
    </row>
    <row r="35" spans="1:22" s="93" customFormat="1" ht="15.6" x14ac:dyDescent="0.3">
      <c r="A35" s="197" t="s">
        <v>2985</v>
      </c>
      <c r="B35" s="198" t="s">
        <v>2984</v>
      </c>
      <c r="C35" s="164">
        <v>1049684</v>
      </c>
      <c r="D35" s="164"/>
      <c r="E35" s="164">
        <v>4588488</v>
      </c>
      <c r="F35" s="199">
        <v>2775117</v>
      </c>
      <c r="G35" s="199">
        <f t="shared" si="0"/>
        <v>7363605</v>
      </c>
      <c r="H35" s="164"/>
      <c r="I35" s="199">
        <v>5271904</v>
      </c>
      <c r="J35" s="200">
        <v>3736545.1532086683</v>
      </c>
      <c r="K35" s="200">
        <f t="shared" si="1"/>
        <v>9008449.1532086693</v>
      </c>
      <c r="L35" s="164"/>
      <c r="M35" s="200">
        <v>868068</v>
      </c>
      <c r="N35" s="164"/>
      <c r="O35" s="164">
        <v>16528048</v>
      </c>
      <c r="P35" s="201">
        <v>6607401</v>
      </c>
      <c r="Q35" s="201">
        <v>1755681</v>
      </c>
      <c r="R35" s="199">
        <f t="shared" si="2"/>
        <v>24891130</v>
      </c>
      <c r="S35" s="164"/>
      <c r="T35" s="201">
        <v>3476352</v>
      </c>
      <c r="U35" s="202">
        <v>4131481</v>
      </c>
      <c r="V35" s="203">
        <f t="shared" si="3"/>
        <v>7607833</v>
      </c>
    </row>
    <row r="36" spans="1:22" s="93" customFormat="1" ht="15.6" x14ac:dyDescent="0.3">
      <c r="A36" s="189" t="s">
        <v>2983</v>
      </c>
      <c r="B36" s="190" t="s">
        <v>185</v>
      </c>
      <c r="C36" s="191">
        <v>301221</v>
      </c>
      <c r="D36" s="164"/>
      <c r="E36" s="191">
        <v>1381876</v>
      </c>
      <c r="F36" s="192">
        <v>835758</v>
      </c>
      <c r="G36" s="192">
        <f t="shared" si="0"/>
        <v>2217634</v>
      </c>
      <c r="H36" s="164"/>
      <c r="I36" s="192">
        <v>1603216</v>
      </c>
      <c r="J36" s="193">
        <v>1136304.4888254718</v>
      </c>
      <c r="K36" s="193">
        <f t="shared" si="1"/>
        <v>2739520.4888254721</v>
      </c>
      <c r="L36" s="164"/>
      <c r="M36" s="193">
        <v>263984</v>
      </c>
      <c r="N36" s="164"/>
      <c r="O36" s="191">
        <v>4965883</v>
      </c>
      <c r="P36" s="194">
        <v>2001117</v>
      </c>
      <c r="Q36" s="194">
        <v>531725</v>
      </c>
      <c r="R36" s="192">
        <f t="shared" si="2"/>
        <v>7498725</v>
      </c>
      <c r="S36" s="164"/>
      <c r="T36" s="194">
        <v>1051898</v>
      </c>
      <c r="U36" s="195">
        <v>1250132</v>
      </c>
      <c r="V36" s="196">
        <f t="shared" si="3"/>
        <v>2302030</v>
      </c>
    </row>
    <row r="37" spans="1:22" s="93" customFormat="1" ht="15.6" x14ac:dyDescent="0.3">
      <c r="A37" s="197" t="s">
        <v>2982</v>
      </c>
      <c r="B37" s="198" t="s">
        <v>171</v>
      </c>
      <c r="C37" s="164">
        <v>133219</v>
      </c>
      <c r="D37" s="164"/>
      <c r="E37" s="164">
        <v>598407</v>
      </c>
      <c r="F37" s="199">
        <v>361917</v>
      </c>
      <c r="G37" s="199">
        <f t="shared" si="0"/>
        <v>960324</v>
      </c>
      <c r="H37" s="164"/>
      <c r="I37" s="199">
        <v>687909</v>
      </c>
      <c r="J37" s="200">
        <v>487566.02265542251</v>
      </c>
      <c r="K37" s="200">
        <f t="shared" si="1"/>
        <v>1175475.0226554226</v>
      </c>
      <c r="L37" s="164"/>
      <c r="M37" s="200">
        <v>113271</v>
      </c>
      <c r="N37" s="164"/>
      <c r="O37" s="164">
        <v>2415846</v>
      </c>
      <c r="P37" s="201">
        <v>973521</v>
      </c>
      <c r="Q37" s="201">
        <v>258678</v>
      </c>
      <c r="R37" s="199">
        <f t="shared" si="2"/>
        <v>3648045</v>
      </c>
      <c r="S37" s="164"/>
      <c r="T37" s="201">
        <v>511737</v>
      </c>
      <c r="U37" s="202">
        <v>608175</v>
      </c>
      <c r="V37" s="203">
        <f t="shared" si="3"/>
        <v>1119912</v>
      </c>
    </row>
    <row r="38" spans="1:22" s="93" customFormat="1" ht="15.6" x14ac:dyDescent="0.3">
      <c r="A38" s="189" t="s">
        <v>2981</v>
      </c>
      <c r="B38" s="190" t="s">
        <v>173</v>
      </c>
      <c r="C38" s="191">
        <v>156557</v>
      </c>
      <c r="D38" s="164"/>
      <c r="E38" s="191">
        <v>673643</v>
      </c>
      <c r="F38" s="192">
        <v>407419</v>
      </c>
      <c r="G38" s="192">
        <f t="shared" ref="G38:G69" si="4">SUM(E38:F38)</f>
        <v>1081062</v>
      </c>
      <c r="H38" s="164"/>
      <c r="I38" s="192">
        <v>774968</v>
      </c>
      <c r="J38" s="193">
        <v>549270.87024918979</v>
      </c>
      <c r="K38" s="193">
        <f t="shared" ref="K38:K69" si="5">SUM(I38:J38)</f>
        <v>1324238.8702491899</v>
      </c>
      <c r="L38" s="164"/>
      <c r="M38" s="193">
        <v>127606</v>
      </c>
      <c r="N38" s="164"/>
      <c r="O38" s="191">
        <v>2798027</v>
      </c>
      <c r="P38" s="194">
        <v>1127529</v>
      </c>
      <c r="Q38" s="194">
        <v>299601</v>
      </c>
      <c r="R38" s="192">
        <f t="shared" ref="R38:R69" si="6">SUM(O38:Q38)</f>
        <v>4225157</v>
      </c>
      <c r="S38" s="164"/>
      <c r="T38" s="194">
        <v>592902</v>
      </c>
      <c r="U38" s="195">
        <v>704636</v>
      </c>
      <c r="V38" s="196">
        <f t="shared" ref="V38:V69" si="7">T38+U38</f>
        <v>1297538</v>
      </c>
    </row>
    <row r="39" spans="1:22" s="93" customFormat="1" ht="15.6" x14ac:dyDescent="0.3">
      <c r="A39" s="197" t="s">
        <v>2980</v>
      </c>
      <c r="B39" s="198" t="s">
        <v>2979</v>
      </c>
      <c r="C39" s="164">
        <v>105152</v>
      </c>
      <c r="D39" s="164"/>
      <c r="E39" s="164">
        <v>484269</v>
      </c>
      <c r="F39" s="199">
        <v>292885</v>
      </c>
      <c r="G39" s="199">
        <f t="shared" si="4"/>
        <v>777154</v>
      </c>
      <c r="H39" s="164"/>
      <c r="I39" s="199">
        <v>556797</v>
      </c>
      <c r="J39" s="200">
        <v>394638.4579492269</v>
      </c>
      <c r="K39" s="200">
        <f t="shared" si="5"/>
        <v>951435.45794922695</v>
      </c>
      <c r="L39" s="164"/>
      <c r="M39" s="200">
        <v>91682</v>
      </c>
      <c r="N39" s="164"/>
      <c r="O39" s="164">
        <v>1583867</v>
      </c>
      <c r="P39" s="201">
        <v>638256</v>
      </c>
      <c r="Q39" s="201">
        <v>169594</v>
      </c>
      <c r="R39" s="199">
        <f t="shared" si="6"/>
        <v>2391717</v>
      </c>
      <c r="S39" s="164"/>
      <c r="T39" s="201">
        <v>336228</v>
      </c>
      <c r="U39" s="202">
        <v>399592</v>
      </c>
      <c r="V39" s="203">
        <f t="shared" si="7"/>
        <v>735820</v>
      </c>
    </row>
    <row r="40" spans="1:22" s="93" customFormat="1" ht="15.6" x14ac:dyDescent="0.3">
      <c r="A40" s="189" t="s">
        <v>2978</v>
      </c>
      <c r="B40" s="190" t="s">
        <v>2977</v>
      </c>
      <c r="C40" s="191">
        <v>248955</v>
      </c>
      <c r="D40" s="164"/>
      <c r="E40" s="191">
        <v>1064917</v>
      </c>
      <c r="F40" s="192">
        <v>644062</v>
      </c>
      <c r="G40" s="192">
        <f t="shared" si="4"/>
        <v>1708979</v>
      </c>
      <c r="H40" s="164"/>
      <c r="I40" s="192">
        <v>1225150</v>
      </c>
      <c r="J40" s="193">
        <v>868344.47200867441</v>
      </c>
      <c r="K40" s="193">
        <f t="shared" si="5"/>
        <v>2093494.4720086744</v>
      </c>
      <c r="L40" s="164"/>
      <c r="M40" s="193">
        <v>201732</v>
      </c>
      <c r="N40" s="164"/>
      <c r="O40" s="191">
        <v>3443137</v>
      </c>
      <c r="P40" s="194">
        <v>1387491</v>
      </c>
      <c r="Q40" s="194">
        <v>368676</v>
      </c>
      <c r="R40" s="192">
        <f t="shared" si="6"/>
        <v>5199304</v>
      </c>
      <c r="S40" s="164"/>
      <c r="T40" s="194">
        <v>729444</v>
      </c>
      <c r="U40" s="195">
        <v>866910</v>
      </c>
      <c r="V40" s="196">
        <f t="shared" si="7"/>
        <v>1596354</v>
      </c>
    </row>
    <row r="41" spans="1:22" s="93" customFormat="1" ht="15.6" x14ac:dyDescent="0.3">
      <c r="A41" s="197" t="s">
        <v>2976</v>
      </c>
      <c r="B41" s="198" t="s">
        <v>2975</v>
      </c>
      <c r="C41" s="164">
        <v>1812752</v>
      </c>
      <c r="D41" s="164"/>
      <c r="E41" s="164">
        <v>7908924</v>
      </c>
      <c r="F41" s="199">
        <v>4783317</v>
      </c>
      <c r="G41" s="199">
        <f t="shared" si="4"/>
        <v>12692241</v>
      </c>
      <c r="H41" s="164"/>
      <c r="I41" s="199">
        <v>9096609</v>
      </c>
      <c r="J41" s="200">
        <v>6447365.7232222743</v>
      </c>
      <c r="K41" s="200">
        <f t="shared" si="5"/>
        <v>15543974.723222274</v>
      </c>
      <c r="L41" s="164"/>
      <c r="M41" s="200">
        <v>1497841</v>
      </c>
      <c r="N41" s="164"/>
      <c r="O41" s="164">
        <v>26906033</v>
      </c>
      <c r="P41" s="201">
        <v>10756198</v>
      </c>
      <c r="Q41" s="201">
        <v>2858076</v>
      </c>
      <c r="R41" s="199">
        <f t="shared" si="6"/>
        <v>40520307</v>
      </c>
      <c r="S41" s="164"/>
      <c r="T41" s="201">
        <v>5691645</v>
      </c>
      <c r="U41" s="202">
        <v>6764253</v>
      </c>
      <c r="V41" s="203">
        <f t="shared" si="7"/>
        <v>12455898</v>
      </c>
    </row>
    <row r="42" spans="1:22" s="93" customFormat="1" ht="15.6" x14ac:dyDescent="0.3">
      <c r="A42" s="189" t="s">
        <v>2974</v>
      </c>
      <c r="B42" s="190" t="s">
        <v>2973</v>
      </c>
      <c r="C42" s="191">
        <v>106369</v>
      </c>
      <c r="D42" s="164"/>
      <c r="E42" s="191">
        <v>499006</v>
      </c>
      <c r="F42" s="192">
        <v>301800</v>
      </c>
      <c r="G42" s="192">
        <f t="shared" si="4"/>
        <v>800806</v>
      </c>
      <c r="H42" s="164"/>
      <c r="I42" s="192">
        <v>573549</v>
      </c>
      <c r="J42" s="193">
        <v>406511.93028995447</v>
      </c>
      <c r="K42" s="193">
        <f t="shared" si="5"/>
        <v>980060.93028995441</v>
      </c>
      <c r="L42" s="164"/>
      <c r="M42" s="193">
        <v>94440</v>
      </c>
      <c r="N42" s="164"/>
      <c r="O42" s="191">
        <v>1604507</v>
      </c>
      <c r="P42" s="194">
        <v>653902</v>
      </c>
      <c r="Q42" s="194">
        <v>173751</v>
      </c>
      <c r="R42" s="192">
        <f t="shared" si="6"/>
        <v>2432160</v>
      </c>
      <c r="S42" s="164"/>
      <c r="T42" s="194">
        <v>344207</v>
      </c>
      <c r="U42" s="195">
        <v>409074</v>
      </c>
      <c r="V42" s="196">
        <f t="shared" si="7"/>
        <v>753281</v>
      </c>
    </row>
    <row r="43" spans="1:22" s="93" customFormat="1" ht="15.6" x14ac:dyDescent="0.3">
      <c r="A43" s="197" t="s">
        <v>2972</v>
      </c>
      <c r="B43" s="198" t="s">
        <v>2971</v>
      </c>
      <c r="C43" s="164">
        <v>125824</v>
      </c>
      <c r="D43" s="164"/>
      <c r="E43" s="164">
        <v>562269</v>
      </c>
      <c r="F43" s="199">
        <v>340061</v>
      </c>
      <c r="G43" s="199">
        <f t="shared" si="4"/>
        <v>902330</v>
      </c>
      <c r="H43" s="164"/>
      <c r="I43" s="199">
        <v>646329</v>
      </c>
      <c r="J43" s="200">
        <v>458095.88782265782</v>
      </c>
      <c r="K43" s="200">
        <f t="shared" si="5"/>
        <v>1104424.8878226578</v>
      </c>
      <c r="L43" s="164"/>
      <c r="M43" s="200">
        <v>106424</v>
      </c>
      <c r="N43" s="164"/>
      <c r="O43" s="164">
        <v>2089541</v>
      </c>
      <c r="P43" s="201">
        <v>851573</v>
      </c>
      <c r="Q43" s="201">
        <v>226275</v>
      </c>
      <c r="R43" s="199">
        <f t="shared" si="6"/>
        <v>3167389</v>
      </c>
      <c r="S43" s="164"/>
      <c r="T43" s="201">
        <v>448997</v>
      </c>
      <c r="U43" s="202">
        <v>533611</v>
      </c>
      <c r="V43" s="203">
        <f t="shared" si="7"/>
        <v>982608</v>
      </c>
    </row>
    <row r="44" spans="1:22" s="93" customFormat="1" ht="15.6" x14ac:dyDescent="0.3">
      <c r="A44" s="189" t="s">
        <v>2970</v>
      </c>
      <c r="B44" s="190" t="s">
        <v>2969</v>
      </c>
      <c r="C44" s="191">
        <v>23630</v>
      </c>
      <c r="D44" s="164"/>
      <c r="E44" s="191">
        <v>106598</v>
      </c>
      <c r="F44" s="192">
        <v>64471</v>
      </c>
      <c r="G44" s="192">
        <f t="shared" si="4"/>
        <v>171069</v>
      </c>
      <c r="H44" s="164"/>
      <c r="I44" s="192">
        <v>122427</v>
      </c>
      <c r="J44" s="193">
        <v>86771.830436899574</v>
      </c>
      <c r="K44" s="193">
        <f t="shared" si="5"/>
        <v>209198.83043689956</v>
      </c>
      <c r="L44" s="164"/>
      <c r="M44" s="193">
        <v>20159</v>
      </c>
      <c r="N44" s="164"/>
      <c r="O44" s="191">
        <v>371854</v>
      </c>
      <c r="P44" s="194">
        <v>154532</v>
      </c>
      <c r="Q44" s="194">
        <v>41062</v>
      </c>
      <c r="R44" s="192">
        <f t="shared" si="6"/>
        <v>567448</v>
      </c>
      <c r="S44" s="164"/>
      <c r="T44" s="194">
        <v>81231</v>
      </c>
      <c r="U44" s="195">
        <v>96539</v>
      </c>
      <c r="V44" s="196">
        <f t="shared" si="7"/>
        <v>177770</v>
      </c>
    </row>
    <row r="45" spans="1:22" s="93" customFormat="1" ht="15.6" x14ac:dyDescent="0.3">
      <c r="A45" s="197" t="s">
        <v>2968</v>
      </c>
      <c r="B45" s="198" t="s">
        <v>2967</v>
      </c>
      <c r="C45" s="164">
        <v>28949</v>
      </c>
      <c r="D45" s="164"/>
      <c r="E45" s="164">
        <v>123368</v>
      </c>
      <c r="F45" s="199">
        <v>74613</v>
      </c>
      <c r="G45" s="199">
        <f t="shared" si="4"/>
        <v>197981</v>
      </c>
      <c r="H45" s="164"/>
      <c r="I45" s="199">
        <v>141700</v>
      </c>
      <c r="J45" s="200">
        <v>100432.31531515009</v>
      </c>
      <c r="K45" s="200">
        <f t="shared" si="5"/>
        <v>242132.31531515007</v>
      </c>
      <c r="L45" s="164"/>
      <c r="M45" s="200">
        <v>23332</v>
      </c>
      <c r="N45" s="164"/>
      <c r="O45" s="164">
        <v>391727</v>
      </c>
      <c r="P45" s="201">
        <v>162791</v>
      </c>
      <c r="Q45" s="201">
        <v>43256</v>
      </c>
      <c r="R45" s="199">
        <f t="shared" si="6"/>
        <v>597774</v>
      </c>
      <c r="S45" s="164"/>
      <c r="T45" s="201">
        <v>85699</v>
      </c>
      <c r="U45" s="202">
        <v>101849</v>
      </c>
      <c r="V45" s="203">
        <f t="shared" si="7"/>
        <v>187548</v>
      </c>
    </row>
    <row r="46" spans="1:22" s="93" customFormat="1" ht="15.6" x14ac:dyDescent="0.3">
      <c r="A46" s="189" t="s">
        <v>2966</v>
      </c>
      <c r="B46" s="190" t="s">
        <v>2965</v>
      </c>
      <c r="C46" s="191">
        <v>23339</v>
      </c>
      <c r="D46" s="164"/>
      <c r="E46" s="191">
        <v>103841</v>
      </c>
      <c r="F46" s="192">
        <v>62803</v>
      </c>
      <c r="G46" s="192">
        <f t="shared" si="4"/>
        <v>166644</v>
      </c>
      <c r="H46" s="164"/>
      <c r="I46" s="192">
        <v>124286</v>
      </c>
      <c r="J46" s="193">
        <v>88089.553331779229</v>
      </c>
      <c r="K46" s="193">
        <f t="shared" si="5"/>
        <v>212375.55333177923</v>
      </c>
      <c r="L46" s="164"/>
      <c r="M46" s="193">
        <v>20645</v>
      </c>
      <c r="N46" s="164"/>
      <c r="O46" s="191">
        <v>340933</v>
      </c>
      <c r="P46" s="194">
        <v>138944</v>
      </c>
      <c r="Q46" s="194">
        <v>36919</v>
      </c>
      <c r="R46" s="192">
        <f t="shared" si="6"/>
        <v>516796</v>
      </c>
      <c r="S46" s="164"/>
      <c r="T46" s="194">
        <v>73037</v>
      </c>
      <c r="U46" s="195">
        <v>86801</v>
      </c>
      <c r="V46" s="196">
        <f t="shared" si="7"/>
        <v>159838</v>
      </c>
    </row>
    <row r="47" spans="1:22" s="93" customFormat="1" ht="15.6" x14ac:dyDescent="0.3">
      <c r="A47" s="197" t="s">
        <v>2964</v>
      </c>
      <c r="B47" s="198" t="s">
        <v>2963</v>
      </c>
      <c r="C47" s="164">
        <v>43252</v>
      </c>
      <c r="D47" s="164"/>
      <c r="E47" s="164">
        <v>198062</v>
      </c>
      <c r="F47" s="199">
        <v>119788</v>
      </c>
      <c r="G47" s="199">
        <f t="shared" si="4"/>
        <v>317850</v>
      </c>
      <c r="H47" s="164"/>
      <c r="I47" s="199">
        <v>227610</v>
      </c>
      <c r="J47" s="200">
        <v>161322.5250833215</v>
      </c>
      <c r="K47" s="200">
        <f t="shared" si="5"/>
        <v>388932.5250833215</v>
      </c>
      <c r="L47" s="164"/>
      <c r="M47" s="200">
        <v>37478</v>
      </c>
      <c r="N47" s="164"/>
      <c r="O47" s="164">
        <v>640022</v>
      </c>
      <c r="P47" s="201">
        <v>257912</v>
      </c>
      <c r="Q47" s="201">
        <v>68531</v>
      </c>
      <c r="R47" s="199">
        <f t="shared" si="6"/>
        <v>966465</v>
      </c>
      <c r="S47" s="164"/>
      <c r="T47" s="201">
        <v>135573</v>
      </c>
      <c r="U47" s="202">
        <v>161122</v>
      </c>
      <c r="V47" s="203">
        <f t="shared" si="7"/>
        <v>296695</v>
      </c>
    </row>
    <row r="48" spans="1:22" s="93" customFormat="1" ht="15.6" x14ac:dyDescent="0.3">
      <c r="A48" s="189" t="s">
        <v>2962</v>
      </c>
      <c r="B48" s="190" t="s">
        <v>2961</v>
      </c>
      <c r="C48" s="191">
        <v>11390</v>
      </c>
      <c r="D48" s="164"/>
      <c r="E48" s="191">
        <v>48293</v>
      </c>
      <c r="F48" s="192">
        <v>29207</v>
      </c>
      <c r="G48" s="192">
        <f t="shared" si="4"/>
        <v>77500</v>
      </c>
      <c r="H48" s="164"/>
      <c r="I48" s="192">
        <v>55528</v>
      </c>
      <c r="J48" s="193">
        <v>39356.58545907768</v>
      </c>
      <c r="K48" s="193">
        <f t="shared" si="5"/>
        <v>94884.585459077673</v>
      </c>
      <c r="L48" s="164"/>
      <c r="M48" s="193">
        <v>9143</v>
      </c>
      <c r="N48" s="164"/>
      <c r="O48" s="191">
        <v>157215</v>
      </c>
      <c r="P48" s="194">
        <v>62850</v>
      </c>
      <c r="Q48" s="194">
        <v>16700</v>
      </c>
      <c r="R48" s="192">
        <f t="shared" si="6"/>
        <v>236765</v>
      </c>
      <c r="S48" s="164"/>
      <c r="T48" s="194">
        <v>33037</v>
      </c>
      <c r="U48" s="195">
        <v>39263</v>
      </c>
      <c r="V48" s="196">
        <f t="shared" si="7"/>
        <v>72300</v>
      </c>
    </row>
    <row r="49" spans="1:22" s="93" customFormat="1" ht="15.6" x14ac:dyDescent="0.3">
      <c r="A49" s="197" t="s">
        <v>2960</v>
      </c>
      <c r="B49" s="198" t="s">
        <v>203</v>
      </c>
      <c r="C49" s="164">
        <v>231994</v>
      </c>
      <c r="D49" s="164"/>
      <c r="E49" s="164">
        <v>1042107</v>
      </c>
      <c r="F49" s="199">
        <v>630267</v>
      </c>
      <c r="G49" s="199">
        <f t="shared" si="4"/>
        <v>1672374</v>
      </c>
      <c r="H49" s="164"/>
      <c r="I49" s="199">
        <v>1198641</v>
      </c>
      <c r="J49" s="200">
        <v>849555.78320305282</v>
      </c>
      <c r="K49" s="200">
        <f t="shared" si="5"/>
        <v>2048196.7832030528</v>
      </c>
      <c r="L49" s="164"/>
      <c r="M49" s="200">
        <v>197367</v>
      </c>
      <c r="N49" s="164"/>
      <c r="O49" s="164">
        <v>3400021</v>
      </c>
      <c r="P49" s="201">
        <v>1370117</v>
      </c>
      <c r="Q49" s="201">
        <v>364060</v>
      </c>
      <c r="R49" s="199">
        <f t="shared" si="6"/>
        <v>5134198</v>
      </c>
      <c r="S49" s="164"/>
      <c r="T49" s="201">
        <v>720210</v>
      </c>
      <c r="U49" s="202">
        <v>855935</v>
      </c>
      <c r="V49" s="203">
        <f t="shared" si="7"/>
        <v>1576145</v>
      </c>
    </row>
    <row r="50" spans="1:22" s="93" customFormat="1" ht="15.6" x14ac:dyDescent="0.3">
      <c r="A50" s="189" t="s">
        <v>2959</v>
      </c>
      <c r="B50" s="190" t="s">
        <v>2958</v>
      </c>
      <c r="C50" s="191">
        <v>1014393</v>
      </c>
      <c r="D50" s="164"/>
      <c r="E50" s="191">
        <v>4359446</v>
      </c>
      <c r="F50" s="192">
        <v>2636593</v>
      </c>
      <c r="G50" s="192">
        <f t="shared" si="4"/>
        <v>6996039</v>
      </c>
      <c r="H50" s="164"/>
      <c r="I50" s="192">
        <v>5011783</v>
      </c>
      <c r="J50" s="193">
        <v>3552180.8688987871</v>
      </c>
      <c r="K50" s="193">
        <f t="shared" si="5"/>
        <v>8563963.8688987866</v>
      </c>
      <c r="L50" s="164"/>
      <c r="M50" s="193">
        <v>825237</v>
      </c>
      <c r="N50" s="164"/>
      <c r="O50" s="191">
        <v>14233552</v>
      </c>
      <c r="P50" s="194">
        <v>5690133</v>
      </c>
      <c r="Q50" s="194">
        <v>1511950</v>
      </c>
      <c r="R50" s="192">
        <f t="shared" si="6"/>
        <v>21435635</v>
      </c>
      <c r="S50" s="164"/>
      <c r="T50" s="194">
        <v>2994814</v>
      </c>
      <c r="U50" s="195">
        <v>3559196</v>
      </c>
      <c r="V50" s="196">
        <f t="shared" si="7"/>
        <v>6554010</v>
      </c>
    </row>
    <row r="51" spans="1:22" s="93" customFormat="1" ht="15.6" x14ac:dyDescent="0.3">
      <c r="A51" s="197" t="s">
        <v>2957</v>
      </c>
      <c r="B51" s="198" t="s">
        <v>2956</v>
      </c>
      <c r="C51" s="164">
        <v>169305</v>
      </c>
      <c r="D51" s="164"/>
      <c r="E51" s="164">
        <v>779664</v>
      </c>
      <c r="F51" s="199">
        <v>471540</v>
      </c>
      <c r="G51" s="199">
        <f t="shared" si="4"/>
        <v>1251204</v>
      </c>
      <c r="H51" s="164"/>
      <c r="I51" s="199">
        <v>894152</v>
      </c>
      <c r="J51" s="200">
        <v>633744.12621536269</v>
      </c>
      <c r="K51" s="200">
        <f t="shared" si="5"/>
        <v>1527896.1262153627</v>
      </c>
      <c r="L51" s="164"/>
      <c r="M51" s="200">
        <v>147230</v>
      </c>
      <c r="N51" s="164"/>
      <c r="O51" s="164">
        <v>2097944</v>
      </c>
      <c r="P51" s="201">
        <v>984137</v>
      </c>
      <c r="Q51" s="201">
        <v>261499</v>
      </c>
      <c r="R51" s="199">
        <f t="shared" si="6"/>
        <v>3343580</v>
      </c>
      <c r="S51" s="164"/>
      <c r="T51" s="201">
        <v>517317</v>
      </c>
      <c r="U51" s="202">
        <v>614807</v>
      </c>
      <c r="V51" s="203">
        <f t="shared" si="7"/>
        <v>1132124</v>
      </c>
    </row>
    <row r="52" spans="1:22" s="93" customFormat="1" ht="15.6" x14ac:dyDescent="0.3">
      <c r="A52" s="189" t="s">
        <v>2955</v>
      </c>
      <c r="B52" s="190" t="s">
        <v>2954</v>
      </c>
      <c r="C52" s="191">
        <v>1672318</v>
      </c>
      <c r="D52" s="164"/>
      <c r="E52" s="191">
        <v>7623660</v>
      </c>
      <c r="F52" s="192">
        <v>4610789</v>
      </c>
      <c r="G52" s="192">
        <f t="shared" si="4"/>
        <v>12234449</v>
      </c>
      <c r="H52" s="164"/>
      <c r="I52" s="192">
        <v>8692295</v>
      </c>
      <c r="J52" s="193">
        <v>6160801.8655135259</v>
      </c>
      <c r="K52" s="193">
        <f t="shared" si="5"/>
        <v>14853096.865513526</v>
      </c>
      <c r="L52" s="164"/>
      <c r="M52" s="193">
        <v>1430080</v>
      </c>
      <c r="N52" s="164"/>
      <c r="O52" s="191">
        <v>24792320</v>
      </c>
      <c r="P52" s="194">
        <v>10303033</v>
      </c>
      <c r="Q52" s="194">
        <v>2737663</v>
      </c>
      <c r="R52" s="192">
        <f t="shared" si="6"/>
        <v>37833016</v>
      </c>
      <c r="S52" s="164"/>
      <c r="T52" s="194">
        <v>5432652</v>
      </c>
      <c r="U52" s="195">
        <v>6456452</v>
      </c>
      <c r="V52" s="196">
        <f t="shared" si="7"/>
        <v>11889104</v>
      </c>
    </row>
    <row r="53" spans="1:22" s="93" customFormat="1" ht="15.6" x14ac:dyDescent="0.3">
      <c r="A53" s="197" t="s">
        <v>2953</v>
      </c>
      <c r="B53" s="198" t="s">
        <v>2952</v>
      </c>
      <c r="C53" s="164">
        <v>18660301</v>
      </c>
      <c r="D53" s="164"/>
      <c r="E53" s="164">
        <v>79185702</v>
      </c>
      <c r="F53" s="199">
        <v>47891512</v>
      </c>
      <c r="G53" s="199">
        <f t="shared" si="4"/>
        <v>127077214</v>
      </c>
      <c r="H53" s="164"/>
      <c r="I53" s="199">
        <v>96878620</v>
      </c>
      <c r="J53" s="200">
        <v>68664254.697135299</v>
      </c>
      <c r="K53" s="200">
        <f t="shared" si="5"/>
        <v>165542874.6971353</v>
      </c>
      <c r="L53" s="164"/>
      <c r="M53" s="200">
        <v>17569551</v>
      </c>
      <c r="N53" s="164"/>
      <c r="O53" s="164">
        <v>88500235</v>
      </c>
      <c r="P53" s="201">
        <v>164741742</v>
      </c>
      <c r="Q53" s="201">
        <v>43774234</v>
      </c>
      <c r="R53" s="199">
        <f t="shared" si="6"/>
        <v>297016211</v>
      </c>
      <c r="S53" s="164"/>
      <c r="T53" s="201">
        <v>85402054</v>
      </c>
      <c r="U53" s="202">
        <v>101496331</v>
      </c>
      <c r="V53" s="203">
        <f t="shared" si="7"/>
        <v>186898385</v>
      </c>
    </row>
    <row r="54" spans="1:22" s="93" customFormat="1" ht="15.6" x14ac:dyDescent="0.3">
      <c r="A54" s="189" t="s">
        <v>2951</v>
      </c>
      <c r="B54" s="190" t="s">
        <v>2950</v>
      </c>
      <c r="C54" s="191">
        <v>208515</v>
      </c>
      <c r="D54" s="164"/>
      <c r="E54" s="191">
        <v>775956</v>
      </c>
      <c r="F54" s="192">
        <v>469298</v>
      </c>
      <c r="G54" s="192">
        <f t="shared" si="4"/>
        <v>1245254</v>
      </c>
      <c r="H54" s="164"/>
      <c r="I54" s="192">
        <v>884266</v>
      </c>
      <c r="J54" s="193">
        <v>626737.56874100701</v>
      </c>
      <c r="K54" s="193">
        <f t="shared" si="5"/>
        <v>1511003.568741007</v>
      </c>
      <c r="L54" s="164"/>
      <c r="M54" s="191">
        <v>143972</v>
      </c>
      <c r="N54" s="164"/>
      <c r="O54" s="191">
        <v>2341657</v>
      </c>
      <c r="P54" s="194">
        <v>994092</v>
      </c>
      <c r="Q54" s="194">
        <v>264144</v>
      </c>
      <c r="R54" s="192">
        <f t="shared" si="6"/>
        <v>3599893</v>
      </c>
      <c r="S54" s="164"/>
      <c r="T54" s="194">
        <v>521273</v>
      </c>
      <c r="U54" s="195">
        <v>619508</v>
      </c>
      <c r="V54" s="196">
        <f t="shared" si="7"/>
        <v>1140781</v>
      </c>
    </row>
    <row r="55" spans="1:22" s="93" customFormat="1" ht="15.6" x14ac:dyDescent="0.3">
      <c r="A55" s="197" t="s">
        <v>2949</v>
      </c>
      <c r="B55" s="198" t="s">
        <v>228</v>
      </c>
      <c r="C55" s="164">
        <v>34409</v>
      </c>
      <c r="D55" s="164"/>
      <c r="E55" s="164">
        <v>141260</v>
      </c>
      <c r="F55" s="199">
        <v>85434</v>
      </c>
      <c r="G55" s="199">
        <f t="shared" si="4"/>
        <v>226694</v>
      </c>
      <c r="H55" s="164"/>
      <c r="I55" s="199">
        <v>166003</v>
      </c>
      <c r="J55" s="200">
        <v>117657.26545715366</v>
      </c>
      <c r="K55" s="200">
        <f t="shared" si="5"/>
        <v>283660.26545715367</v>
      </c>
      <c r="L55" s="164"/>
      <c r="M55" s="200">
        <v>26875</v>
      </c>
      <c r="N55" s="164"/>
      <c r="O55" s="164">
        <v>421082</v>
      </c>
      <c r="P55" s="201">
        <v>243448</v>
      </c>
      <c r="Q55" s="201">
        <v>64688</v>
      </c>
      <c r="R55" s="199">
        <f t="shared" si="6"/>
        <v>729218</v>
      </c>
      <c r="S55" s="164"/>
      <c r="T55" s="201">
        <v>121310</v>
      </c>
      <c r="U55" s="202">
        <v>144171</v>
      </c>
      <c r="V55" s="203">
        <f t="shared" si="7"/>
        <v>265481</v>
      </c>
    </row>
    <row r="56" spans="1:22" s="93" customFormat="1" ht="15.6" x14ac:dyDescent="0.3">
      <c r="A56" s="189" t="s">
        <v>2948</v>
      </c>
      <c r="B56" s="190" t="s">
        <v>202</v>
      </c>
      <c r="C56" s="191">
        <v>178365</v>
      </c>
      <c r="D56" s="164"/>
      <c r="E56" s="191">
        <v>657005</v>
      </c>
      <c r="F56" s="192">
        <v>397356</v>
      </c>
      <c r="G56" s="192">
        <f t="shared" si="4"/>
        <v>1054361</v>
      </c>
      <c r="H56" s="164"/>
      <c r="I56" s="192">
        <v>717016</v>
      </c>
      <c r="J56" s="193">
        <v>508196.35682638478</v>
      </c>
      <c r="K56" s="193">
        <f t="shared" si="5"/>
        <v>1225212.3568263848</v>
      </c>
      <c r="L56" s="164"/>
      <c r="M56" s="193">
        <v>125140</v>
      </c>
      <c r="N56" s="164"/>
      <c r="O56" s="191">
        <v>2039686</v>
      </c>
      <c r="P56" s="194">
        <v>865897</v>
      </c>
      <c r="Q56" s="194">
        <v>230081</v>
      </c>
      <c r="R56" s="192">
        <f t="shared" si="6"/>
        <v>3135664</v>
      </c>
      <c r="S56" s="164"/>
      <c r="T56" s="194">
        <v>449680</v>
      </c>
      <c r="U56" s="195">
        <v>534423</v>
      </c>
      <c r="V56" s="196">
        <f t="shared" si="7"/>
        <v>984103</v>
      </c>
    </row>
    <row r="57" spans="1:22" s="93" customFormat="1" ht="15.6" x14ac:dyDescent="0.3">
      <c r="A57" s="197" t="s">
        <v>2947</v>
      </c>
      <c r="B57" s="198" t="s">
        <v>2946</v>
      </c>
      <c r="C57" s="164">
        <v>141433</v>
      </c>
      <c r="D57" s="164"/>
      <c r="E57" s="164">
        <v>580860</v>
      </c>
      <c r="F57" s="199">
        <v>351304</v>
      </c>
      <c r="G57" s="199">
        <f t="shared" si="4"/>
        <v>932164</v>
      </c>
      <c r="H57" s="164"/>
      <c r="I57" s="199">
        <v>685428</v>
      </c>
      <c r="J57" s="200">
        <v>485807.6522087651</v>
      </c>
      <c r="K57" s="200">
        <f t="shared" si="5"/>
        <v>1171235.652208765</v>
      </c>
      <c r="L57" s="164"/>
      <c r="M57" s="200">
        <v>117388</v>
      </c>
      <c r="N57" s="164"/>
      <c r="O57" s="164">
        <v>1670042</v>
      </c>
      <c r="P57" s="201">
        <v>965532</v>
      </c>
      <c r="Q57" s="201">
        <v>256556</v>
      </c>
      <c r="R57" s="199">
        <f t="shared" si="6"/>
        <v>2892130</v>
      </c>
      <c r="S57" s="164"/>
      <c r="T57" s="201">
        <v>503522</v>
      </c>
      <c r="U57" s="202">
        <v>598413</v>
      </c>
      <c r="V57" s="203">
        <f t="shared" si="7"/>
        <v>1101935</v>
      </c>
    </row>
    <row r="58" spans="1:22" s="93" customFormat="1" ht="15.6" x14ac:dyDescent="0.3">
      <c r="A58" s="189" t="s">
        <v>2945</v>
      </c>
      <c r="B58" s="190" t="s">
        <v>2944</v>
      </c>
      <c r="C58" s="191">
        <v>50249</v>
      </c>
      <c r="D58" s="164"/>
      <c r="E58" s="191">
        <v>182965</v>
      </c>
      <c r="F58" s="192">
        <v>110657</v>
      </c>
      <c r="G58" s="192">
        <f t="shared" si="4"/>
        <v>293622</v>
      </c>
      <c r="H58" s="164"/>
      <c r="I58" s="192">
        <v>207479</v>
      </c>
      <c r="J58" s="193">
        <v>147053.87189759203</v>
      </c>
      <c r="K58" s="193">
        <f t="shared" si="5"/>
        <v>354532.87189759203</v>
      </c>
      <c r="L58" s="164"/>
      <c r="M58" s="193">
        <v>35402</v>
      </c>
      <c r="N58" s="164"/>
      <c r="O58" s="191">
        <v>493426</v>
      </c>
      <c r="P58" s="194">
        <v>248226</v>
      </c>
      <c r="Q58" s="194">
        <v>65957</v>
      </c>
      <c r="R58" s="192">
        <f t="shared" si="6"/>
        <v>807609</v>
      </c>
      <c r="S58" s="164"/>
      <c r="T58" s="194">
        <v>130191</v>
      </c>
      <c r="U58" s="195">
        <v>154725</v>
      </c>
      <c r="V58" s="196">
        <f t="shared" si="7"/>
        <v>284916</v>
      </c>
    </row>
    <row r="59" spans="1:22" s="93" customFormat="1" ht="15.6" x14ac:dyDescent="0.3">
      <c r="A59" s="197" t="s">
        <v>2943</v>
      </c>
      <c r="B59" s="198" t="s">
        <v>224</v>
      </c>
      <c r="C59" s="164">
        <v>102237</v>
      </c>
      <c r="D59" s="164"/>
      <c r="E59" s="164">
        <v>365001</v>
      </c>
      <c r="F59" s="199">
        <v>220752</v>
      </c>
      <c r="G59" s="199">
        <f t="shared" si="4"/>
        <v>585753</v>
      </c>
      <c r="H59" s="164"/>
      <c r="I59" s="199">
        <v>413143</v>
      </c>
      <c r="J59" s="200">
        <v>292821.38903110888</v>
      </c>
      <c r="K59" s="200">
        <f t="shared" si="5"/>
        <v>705964.38903110893</v>
      </c>
      <c r="L59" s="164"/>
      <c r="M59" s="200">
        <v>67675</v>
      </c>
      <c r="N59" s="164"/>
      <c r="O59" s="164">
        <v>1806528</v>
      </c>
      <c r="P59" s="201">
        <v>839748</v>
      </c>
      <c r="Q59" s="201">
        <v>223133</v>
      </c>
      <c r="R59" s="199">
        <f t="shared" si="6"/>
        <v>2869409</v>
      </c>
      <c r="S59" s="164"/>
      <c r="T59" s="201">
        <v>441245</v>
      </c>
      <c r="U59" s="202">
        <v>524399</v>
      </c>
      <c r="V59" s="203">
        <f t="shared" si="7"/>
        <v>965644</v>
      </c>
    </row>
    <row r="60" spans="1:22" s="93" customFormat="1" ht="15.6" x14ac:dyDescent="0.3">
      <c r="A60" s="189" t="s">
        <v>2942</v>
      </c>
      <c r="B60" s="190" t="s">
        <v>206</v>
      </c>
      <c r="C60" s="191">
        <v>47694</v>
      </c>
      <c r="D60" s="164"/>
      <c r="E60" s="191">
        <v>182543</v>
      </c>
      <c r="F60" s="192">
        <v>110402</v>
      </c>
      <c r="G60" s="192">
        <f t="shared" si="4"/>
        <v>292945</v>
      </c>
      <c r="H60" s="164"/>
      <c r="I60" s="192">
        <v>209127</v>
      </c>
      <c r="J60" s="193">
        <v>148222.22274102163</v>
      </c>
      <c r="K60" s="193">
        <f t="shared" si="5"/>
        <v>357349.22274102166</v>
      </c>
      <c r="L60" s="164"/>
      <c r="M60" s="193">
        <v>34191</v>
      </c>
      <c r="N60" s="164"/>
      <c r="O60" s="191">
        <v>508548</v>
      </c>
      <c r="P60" s="194">
        <v>215891</v>
      </c>
      <c r="Q60" s="194">
        <v>57365</v>
      </c>
      <c r="R60" s="192">
        <f t="shared" si="6"/>
        <v>781804</v>
      </c>
      <c r="S60" s="164"/>
      <c r="T60" s="194">
        <v>108677</v>
      </c>
      <c r="U60" s="195">
        <v>129157</v>
      </c>
      <c r="V60" s="196">
        <f t="shared" si="7"/>
        <v>237834</v>
      </c>
    </row>
    <row r="61" spans="1:22" s="93" customFormat="1" ht="15.6" x14ac:dyDescent="0.3">
      <c r="A61" s="197" t="s">
        <v>2941</v>
      </c>
      <c r="B61" s="198" t="s">
        <v>2940</v>
      </c>
      <c r="C61" s="164">
        <v>38789</v>
      </c>
      <c r="D61" s="164"/>
      <c r="E61" s="164">
        <v>137587</v>
      </c>
      <c r="F61" s="199">
        <v>83213</v>
      </c>
      <c r="G61" s="199">
        <f t="shared" si="4"/>
        <v>220800</v>
      </c>
      <c r="H61" s="164"/>
      <c r="I61" s="199">
        <v>155551</v>
      </c>
      <c r="J61" s="200">
        <v>110249.19590850023</v>
      </c>
      <c r="K61" s="200">
        <f t="shared" si="5"/>
        <v>265800.19590850023</v>
      </c>
      <c r="L61" s="164"/>
      <c r="M61" s="200">
        <v>27059</v>
      </c>
      <c r="N61" s="164"/>
      <c r="O61" s="164">
        <v>561893</v>
      </c>
      <c r="P61" s="201">
        <v>262085</v>
      </c>
      <c r="Q61" s="201">
        <v>69640</v>
      </c>
      <c r="R61" s="199">
        <f t="shared" si="6"/>
        <v>893618</v>
      </c>
      <c r="S61" s="164"/>
      <c r="T61" s="201">
        <v>92443</v>
      </c>
      <c r="U61" s="202">
        <v>109864</v>
      </c>
      <c r="V61" s="203">
        <f t="shared" si="7"/>
        <v>202307</v>
      </c>
    </row>
    <row r="62" spans="1:22" s="93" customFormat="1" ht="15.6" x14ac:dyDescent="0.3">
      <c r="A62" s="189" t="s">
        <v>2939</v>
      </c>
      <c r="B62" s="190" t="s">
        <v>2938</v>
      </c>
      <c r="C62" s="191">
        <v>4324102</v>
      </c>
      <c r="D62" s="164"/>
      <c r="E62" s="191">
        <v>20869606</v>
      </c>
      <c r="F62" s="192">
        <v>12621938</v>
      </c>
      <c r="G62" s="192">
        <f t="shared" si="4"/>
        <v>33491544</v>
      </c>
      <c r="H62" s="164"/>
      <c r="I62" s="192">
        <v>28952748</v>
      </c>
      <c r="J62" s="193">
        <v>20520717.901778806</v>
      </c>
      <c r="K62" s="193">
        <f t="shared" si="5"/>
        <v>49473465.901778802</v>
      </c>
      <c r="L62" s="164"/>
      <c r="M62" s="193">
        <v>5627122</v>
      </c>
      <c r="N62" s="164"/>
      <c r="O62" s="191">
        <v>76674589</v>
      </c>
      <c r="P62" s="194">
        <v>61125680</v>
      </c>
      <c r="Q62" s="194">
        <v>16241967</v>
      </c>
      <c r="R62" s="192">
        <f t="shared" si="6"/>
        <v>154042236</v>
      </c>
      <c r="S62" s="164"/>
      <c r="T62" s="194">
        <v>32221427</v>
      </c>
      <c r="U62" s="195">
        <v>38293653</v>
      </c>
      <c r="V62" s="196">
        <f t="shared" si="7"/>
        <v>70515080</v>
      </c>
    </row>
    <row r="63" spans="1:22" s="93" customFormat="1" ht="15.6" x14ac:dyDescent="0.3">
      <c r="A63" s="197" t="s">
        <v>2937</v>
      </c>
      <c r="B63" s="198" t="s">
        <v>2936</v>
      </c>
      <c r="C63" s="164">
        <v>1229771</v>
      </c>
      <c r="D63" s="164"/>
      <c r="E63" s="164">
        <v>4701237</v>
      </c>
      <c r="F63" s="199">
        <v>2843308</v>
      </c>
      <c r="G63" s="199">
        <f t="shared" si="4"/>
        <v>7544545</v>
      </c>
      <c r="H63" s="164"/>
      <c r="I63" s="199">
        <v>5729341</v>
      </c>
      <c r="J63" s="200">
        <v>4060760.9625253472</v>
      </c>
      <c r="K63" s="200">
        <f t="shared" si="5"/>
        <v>9790101.9625253472</v>
      </c>
      <c r="L63" s="164"/>
      <c r="M63" s="200">
        <v>1069685</v>
      </c>
      <c r="N63" s="164"/>
      <c r="O63" s="164">
        <v>19617818</v>
      </c>
      <c r="P63" s="201">
        <v>8672454</v>
      </c>
      <c r="Q63" s="201">
        <v>2304395</v>
      </c>
      <c r="R63" s="199">
        <f t="shared" si="6"/>
        <v>30594667</v>
      </c>
      <c r="S63" s="164"/>
      <c r="T63" s="201">
        <v>4337757</v>
      </c>
      <c r="U63" s="202">
        <v>5155221</v>
      </c>
      <c r="V63" s="203">
        <f t="shared" si="7"/>
        <v>9492978</v>
      </c>
    </row>
    <row r="64" spans="1:22" s="93" customFormat="1" ht="15.6" x14ac:dyDescent="0.3">
      <c r="A64" s="189" t="s">
        <v>2935</v>
      </c>
      <c r="B64" s="190" t="s">
        <v>192</v>
      </c>
      <c r="C64" s="191">
        <v>1956546</v>
      </c>
      <c r="D64" s="164"/>
      <c r="E64" s="191">
        <v>7605791</v>
      </c>
      <c r="F64" s="192">
        <v>4599982</v>
      </c>
      <c r="G64" s="192">
        <f t="shared" si="4"/>
        <v>12205773</v>
      </c>
      <c r="H64" s="164"/>
      <c r="I64" s="192">
        <v>8958289</v>
      </c>
      <c r="J64" s="193">
        <v>6349328.8874962293</v>
      </c>
      <c r="K64" s="193">
        <f t="shared" si="5"/>
        <v>15307617.887496229</v>
      </c>
      <c r="L64" s="164"/>
      <c r="M64" s="193">
        <v>1694383</v>
      </c>
      <c r="N64" s="164"/>
      <c r="O64" s="191">
        <v>23602747</v>
      </c>
      <c r="P64" s="194">
        <v>13702755</v>
      </c>
      <c r="Q64" s="194">
        <v>3641018</v>
      </c>
      <c r="R64" s="192">
        <f t="shared" si="6"/>
        <v>40946520</v>
      </c>
      <c r="S64" s="164"/>
      <c r="T64" s="194">
        <v>7149176</v>
      </c>
      <c r="U64" s="195">
        <v>8496460</v>
      </c>
      <c r="V64" s="196">
        <f t="shared" si="7"/>
        <v>15645636</v>
      </c>
    </row>
    <row r="65" spans="1:22" s="93" customFormat="1" ht="15.6" x14ac:dyDescent="0.3">
      <c r="A65" s="197" t="s">
        <v>2934</v>
      </c>
      <c r="B65" s="198" t="s">
        <v>2933</v>
      </c>
      <c r="C65" s="164">
        <v>1443096</v>
      </c>
      <c r="D65" s="164"/>
      <c r="E65" s="164">
        <v>6170364</v>
      </c>
      <c r="F65" s="199">
        <v>3731836</v>
      </c>
      <c r="G65" s="199">
        <f t="shared" si="4"/>
        <v>9902200</v>
      </c>
      <c r="H65" s="164"/>
      <c r="I65" s="199">
        <v>7351332</v>
      </c>
      <c r="J65" s="200">
        <v>5210372.9327284805</v>
      </c>
      <c r="K65" s="200">
        <f t="shared" si="5"/>
        <v>12561704.932728481</v>
      </c>
      <c r="L65" s="164"/>
      <c r="M65" s="200">
        <v>1406273</v>
      </c>
      <c r="N65" s="164"/>
      <c r="O65" s="164">
        <v>21543257</v>
      </c>
      <c r="P65" s="201">
        <v>11925978</v>
      </c>
      <c r="Q65" s="201">
        <v>3168903</v>
      </c>
      <c r="R65" s="199">
        <f t="shared" si="6"/>
        <v>36638138</v>
      </c>
      <c r="S65" s="164"/>
      <c r="T65" s="201">
        <v>6680050</v>
      </c>
      <c r="U65" s="202">
        <v>7938925</v>
      </c>
      <c r="V65" s="203">
        <f t="shared" si="7"/>
        <v>14618975</v>
      </c>
    </row>
    <row r="66" spans="1:22" s="93" customFormat="1" ht="15.6" x14ac:dyDescent="0.3">
      <c r="A66" s="189" t="s">
        <v>2932</v>
      </c>
      <c r="B66" s="190" t="s">
        <v>2931</v>
      </c>
      <c r="C66" s="191">
        <v>128176</v>
      </c>
      <c r="D66" s="164"/>
      <c r="E66" s="191">
        <v>466111</v>
      </c>
      <c r="F66" s="192">
        <v>281904</v>
      </c>
      <c r="G66" s="192">
        <f t="shared" si="4"/>
        <v>748015</v>
      </c>
      <c r="H66" s="164"/>
      <c r="I66" s="192">
        <v>505029</v>
      </c>
      <c r="J66" s="193">
        <v>357947.26737622428</v>
      </c>
      <c r="K66" s="193">
        <f t="shared" si="5"/>
        <v>862976.26737622428</v>
      </c>
      <c r="L66" s="164"/>
      <c r="M66" s="193">
        <v>80310</v>
      </c>
      <c r="N66" s="164"/>
      <c r="O66" s="191">
        <v>1761303</v>
      </c>
      <c r="P66" s="194">
        <v>691857</v>
      </c>
      <c r="Q66" s="194">
        <v>183836</v>
      </c>
      <c r="R66" s="192">
        <f t="shared" si="6"/>
        <v>2636996</v>
      </c>
      <c r="S66" s="164"/>
      <c r="T66" s="194">
        <v>340512</v>
      </c>
      <c r="U66" s="195">
        <v>404682</v>
      </c>
      <c r="V66" s="196">
        <f t="shared" si="7"/>
        <v>745194</v>
      </c>
    </row>
    <row r="67" spans="1:22" s="93" customFormat="1" ht="15.6" x14ac:dyDescent="0.3">
      <c r="A67" s="197" t="s">
        <v>2930</v>
      </c>
      <c r="B67" s="198" t="s">
        <v>239</v>
      </c>
      <c r="C67" s="164">
        <v>1264452</v>
      </c>
      <c r="D67" s="164"/>
      <c r="E67" s="164">
        <v>4761833</v>
      </c>
      <c r="F67" s="199">
        <v>2879957</v>
      </c>
      <c r="G67" s="199">
        <f t="shared" si="4"/>
        <v>7641790</v>
      </c>
      <c r="H67" s="164"/>
      <c r="I67" s="199">
        <v>5495794</v>
      </c>
      <c r="J67" s="200">
        <v>3895231.1495548575</v>
      </c>
      <c r="K67" s="200">
        <f t="shared" si="5"/>
        <v>9391025.149554858</v>
      </c>
      <c r="L67" s="164"/>
      <c r="M67" s="164">
        <v>902036</v>
      </c>
      <c r="N67" s="164"/>
      <c r="O67" s="164">
        <v>8909885</v>
      </c>
      <c r="P67" s="201">
        <v>5417826</v>
      </c>
      <c r="Q67" s="201">
        <v>1439594</v>
      </c>
      <c r="R67" s="199">
        <f t="shared" si="6"/>
        <v>15767305</v>
      </c>
      <c r="S67" s="164"/>
      <c r="T67" s="201">
        <v>2450534</v>
      </c>
      <c r="U67" s="202">
        <v>2912345</v>
      </c>
      <c r="V67" s="203">
        <f t="shared" si="7"/>
        <v>5362879</v>
      </c>
    </row>
    <row r="68" spans="1:22" s="93" customFormat="1" ht="15.6" x14ac:dyDescent="0.3">
      <c r="A68" s="189" t="s">
        <v>2929</v>
      </c>
      <c r="B68" s="190" t="s">
        <v>194</v>
      </c>
      <c r="C68" s="191">
        <v>1210265</v>
      </c>
      <c r="D68" s="164"/>
      <c r="E68" s="191">
        <v>4364708</v>
      </c>
      <c r="F68" s="192">
        <v>2639775</v>
      </c>
      <c r="G68" s="192">
        <f t="shared" si="4"/>
        <v>7004483</v>
      </c>
      <c r="H68" s="164"/>
      <c r="I68" s="192">
        <v>5414082</v>
      </c>
      <c r="J68" s="193">
        <v>3837315.9082493912</v>
      </c>
      <c r="K68" s="193">
        <f t="shared" si="5"/>
        <v>9251397.9082493912</v>
      </c>
      <c r="L68" s="164"/>
      <c r="M68" s="193">
        <v>888398</v>
      </c>
      <c r="N68" s="164"/>
      <c r="O68" s="191">
        <v>14506726</v>
      </c>
      <c r="P68" s="194">
        <v>8421990</v>
      </c>
      <c r="Q68" s="194">
        <v>2237843</v>
      </c>
      <c r="R68" s="192">
        <f t="shared" si="6"/>
        <v>25166559</v>
      </c>
      <c r="S68" s="164"/>
      <c r="T68" s="194">
        <v>5260415</v>
      </c>
      <c r="U68" s="195">
        <v>6251756</v>
      </c>
      <c r="V68" s="196">
        <f t="shared" si="7"/>
        <v>11512171</v>
      </c>
    </row>
    <row r="69" spans="1:22" s="93" customFormat="1" ht="15.6" x14ac:dyDescent="0.3">
      <c r="A69" s="197" t="s">
        <v>2928</v>
      </c>
      <c r="B69" s="198" t="s">
        <v>2927</v>
      </c>
      <c r="C69" s="164">
        <v>42743</v>
      </c>
      <c r="D69" s="164"/>
      <c r="E69" s="164">
        <v>176178</v>
      </c>
      <c r="F69" s="199">
        <v>106553</v>
      </c>
      <c r="G69" s="199">
        <f t="shared" si="4"/>
        <v>282731</v>
      </c>
      <c r="H69" s="164"/>
      <c r="I69" s="199">
        <v>207156</v>
      </c>
      <c r="J69" s="200">
        <v>146824.99657175766</v>
      </c>
      <c r="K69" s="200">
        <f t="shared" si="5"/>
        <v>353980.99657175766</v>
      </c>
      <c r="L69" s="164"/>
      <c r="M69" s="200">
        <v>32844</v>
      </c>
      <c r="N69" s="164"/>
      <c r="O69" s="164">
        <v>477342</v>
      </c>
      <c r="P69" s="201">
        <v>275974</v>
      </c>
      <c r="Q69" s="201">
        <v>73330</v>
      </c>
      <c r="R69" s="199">
        <f t="shared" si="6"/>
        <v>826646</v>
      </c>
      <c r="S69" s="164"/>
      <c r="T69" s="201">
        <v>138028</v>
      </c>
      <c r="U69" s="202">
        <v>164040</v>
      </c>
      <c r="V69" s="203">
        <f t="shared" si="7"/>
        <v>302068</v>
      </c>
    </row>
    <row r="70" spans="1:22" s="93" customFormat="1" ht="15.6" x14ac:dyDescent="0.3">
      <c r="A70" s="189" t="s">
        <v>2926</v>
      </c>
      <c r="B70" s="190" t="s">
        <v>178</v>
      </c>
      <c r="C70" s="191">
        <v>42092</v>
      </c>
      <c r="D70" s="164"/>
      <c r="E70" s="191">
        <v>155570</v>
      </c>
      <c r="F70" s="192">
        <v>94089</v>
      </c>
      <c r="G70" s="192">
        <f t="shared" ref="G70:G75" si="8">SUM(E70:F70)</f>
        <v>249659</v>
      </c>
      <c r="H70" s="164"/>
      <c r="I70" s="192">
        <v>174858</v>
      </c>
      <c r="J70" s="193">
        <v>123933.69234402134</v>
      </c>
      <c r="K70" s="193">
        <f t="shared" ref="K70:K75" si="9">SUM(I70:J70)</f>
        <v>298791.69234402134</v>
      </c>
      <c r="L70" s="164"/>
      <c r="M70" s="193">
        <v>30142</v>
      </c>
      <c r="N70" s="164"/>
      <c r="O70" s="191">
        <v>538107</v>
      </c>
      <c r="P70" s="194">
        <v>237881</v>
      </c>
      <c r="Q70" s="194">
        <v>63208</v>
      </c>
      <c r="R70" s="192">
        <f t="shared" ref="R70:R96" si="10">SUM(O70:Q70)</f>
        <v>839196</v>
      </c>
      <c r="S70" s="164"/>
      <c r="T70" s="194">
        <v>115511</v>
      </c>
      <c r="U70" s="195">
        <v>137279</v>
      </c>
      <c r="V70" s="196">
        <f t="shared" ref="V70:V96" si="11">T70+U70</f>
        <v>252790</v>
      </c>
    </row>
    <row r="71" spans="1:22" s="93" customFormat="1" ht="15.6" x14ac:dyDescent="0.3">
      <c r="A71" s="197" t="s">
        <v>2925</v>
      </c>
      <c r="B71" s="198" t="s">
        <v>200</v>
      </c>
      <c r="C71" s="164">
        <v>24666</v>
      </c>
      <c r="D71" s="164"/>
      <c r="E71" s="164">
        <v>91655</v>
      </c>
      <c r="F71" s="199">
        <v>55433</v>
      </c>
      <c r="G71" s="199">
        <f t="shared" si="8"/>
        <v>147088</v>
      </c>
      <c r="H71" s="164"/>
      <c r="I71" s="199">
        <v>106366</v>
      </c>
      <c r="J71" s="200">
        <v>75388.373110953937</v>
      </c>
      <c r="K71" s="200">
        <f t="shared" si="9"/>
        <v>181754.37311095395</v>
      </c>
      <c r="L71" s="164"/>
      <c r="M71" s="200">
        <v>17651</v>
      </c>
      <c r="N71" s="164"/>
      <c r="O71" s="164">
        <v>274259</v>
      </c>
      <c r="P71" s="201">
        <v>133132</v>
      </c>
      <c r="Q71" s="201">
        <v>35375</v>
      </c>
      <c r="R71" s="199">
        <f t="shared" si="10"/>
        <v>442766</v>
      </c>
      <c r="S71" s="164"/>
      <c r="T71" s="201">
        <v>64231</v>
      </c>
      <c r="U71" s="202">
        <v>76336</v>
      </c>
      <c r="V71" s="203">
        <f t="shared" si="11"/>
        <v>140567</v>
      </c>
    </row>
    <row r="72" spans="1:22" s="93" customFormat="1" ht="15.6" x14ac:dyDescent="0.3">
      <c r="A72" s="189" t="s">
        <v>2924</v>
      </c>
      <c r="B72" s="190" t="s">
        <v>2923</v>
      </c>
      <c r="C72" s="191">
        <v>4476</v>
      </c>
      <c r="D72" s="164"/>
      <c r="E72" s="191">
        <v>18245</v>
      </c>
      <c r="F72" s="192">
        <v>11035</v>
      </c>
      <c r="G72" s="192">
        <f t="shared" si="8"/>
        <v>29280</v>
      </c>
      <c r="H72" s="164"/>
      <c r="I72" s="192">
        <v>21961</v>
      </c>
      <c r="J72" s="193">
        <v>15564.978534238928</v>
      </c>
      <c r="K72" s="193">
        <f t="shared" si="9"/>
        <v>37525.97853423893</v>
      </c>
      <c r="L72" s="164"/>
      <c r="M72" s="193">
        <v>3644</v>
      </c>
      <c r="N72" s="164"/>
      <c r="O72" s="191">
        <v>81997</v>
      </c>
      <c r="P72" s="194">
        <v>40145</v>
      </c>
      <c r="Q72" s="194">
        <v>10667</v>
      </c>
      <c r="R72" s="192">
        <f t="shared" si="10"/>
        <v>132809</v>
      </c>
      <c r="S72" s="164"/>
      <c r="T72" s="194">
        <v>19425</v>
      </c>
      <c r="U72" s="195">
        <v>23086</v>
      </c>
      <c r="V72" s="196">
        <f t="shared" si="11"/>
        <v>42511</v>
      </c>
    </row>
    <row r="73" spans="1:22" s="93" customFormat="1" ht="15.6" x14ac:dyDescent="0.3">
      <c r="A73" s="197" t="s">
        <v>2922</v>
      </c>
      <c r="B73" s="198" t="s">
        <v>233</v>
      </c>
      <c r="C73" s="164">
        <v>3249914</v>
      </c>
      <c r="D73" s="164"/>
      <c r="E73" s="164">
        <v>11831403</v>
      </c>
      <c r="F73" s="199">
        <v>7155633</v>
      </c>
      <c r="G73" s="199">
        <f t="shared" si="8"/>
        <v>18987036</v>
      </c>
      <c r="H73" s="164"/>
      <c r="I73" s="199">
        <v>13922767</v>
      </c>
      <c r="J73" s="200">
        <v>9867981.2576103806</v>
      </c>
      <c r="K73" s="200">
        <f t="shared" si="9"/>
        <v>23790748.257610381</v>
      </c>
      <c r="L73" s="164"/>
      <c r="M73" s="200">
        <v>2604128</v>
      </c>
      <c r="N73" s="164"/>
      <c r="O73" s="164">
        <v>10098964</v>
      </c>
      <c r="P73" s="201">
        <v>22857322</v>
      </c>
      <c r="Q73" s="201">
        <v>6073517</v>
      </c>
      <c r="R73" s="199">
        <f t="shared" si="10"/>
        <v>39029803</v>
      </c>
      <c r="S73" s="164"/>
      <c r="T73" s="201">
        <v>13323397</v>
      </c>
      <c r="U73" s="202">
        <v>15834232</v>
      </c>
      <c r="V73" s="203">
        <f t="shared" si="11"/>
        <v>29157629</v>
      </c>
    </row>
    <row r="74" spans="1:22" s="93" customFormat="1" ht="15.6" x14ac:dyDescent="0.3">
      <c r="A74" s="189" t="s">
        <v>2921</v>
      </c>
      <c r="B74" s="190" t="s">
        <v>2920</v>
      </c>
      <c r="C74" s="191">
        <v>268322</v>
      </c>
      <c r="D74" s="164"/>
      <c r="E74" s="191">
        <v>977533</v>
      </c>
      <c r="F74" s="192">
        <v>591212</v>
      </c>
      <c r="G74" s="192">
        <f t="shared" si="8"/>
        <v>1568745</v>
      </c>
      <c r="H74" s="164"/>
      <c r="I74" s="192">
        <v>1137546</v>
      </c>
      <c r="J74" s="193">
        <v>806254.0951501145</v>
      </c>
      <c r="K74" s="193">
        <f t="shared" si="9"/>
        <v>1943800.0951501145</v>
      </c>
      <c r="L74" s="164"/>
      <c r="M74" s="193">
        <v>191367</v>
      </c>
      <c r="N74" s="164"/>
      <c r="O74" s="191">
        <v>2049001</v>
      </c>
      <c r="P74" s="194">
        <v>1482761</v>
      </c>
      <c r="Q74" s="194">
        <v>393991</v>
      </c>
      <c r="R74" s="192">
        <f t="shared" si="10"/>
        <v>3925753</v>
      </c>
      <c r="S74" s="164"/>
      <c r="T74" s="194">
        <v>670605</v>
      </c>
      <c r="U74" s="195">
        <v>796983</v>
      </c>
      <c r="V74" s="196">
        <f t="shared" si="11"/>
        <v>1467588</v>
      </c>
    </row>
    <row r="75" spans="1:22" s="93" customFormat="1" ht="15.6" x14ac:dyDescent="0.3">
      <c r="A75" s="197" t="s">
        <v>2919</v>
      </c>
      <c r="B75" s="198" t="s">
        <v>235</v>
      </c>
      <c r="C75" s="164">
        <v>810832</v>
      </c>
      <c r="D75" s="164"/>
      <c r="E75" s="164">
        <v>3062930</v>
      </c>
      <c r="F75" s="199">
        <v>1852460</v>
      </c>
      <c r="G75" s="199">
        <f t="shared" si="8"/>
        <v>4915390</v>
      </c>
      <c r="H75" s="164"/>
      <c r="I75" s="199">
        <v>3598683</v>
      </c>
      <c r="J75" s="200">
        <v>2550623.7873960389</v>
      </c>
      <c r="K75" s="200">
        <f t="shared" si="9"/>
        <v>6149306.7873960389</v>
      </c>
      <c r="L75" s="164"/>
      <c r="M75" s="200">
        <v>657519</v>
      </c>
      <c r="N75" s="164"/>
      <c r="O75" s="164">
        <v>11037131</v>
      </c>
      <c r="P75" s="201">
        <v>6407691</v>
      </c>
      <c r="Q75" s="201">
        <v>1702615</v>
      </c>
      <c r="R75" s="199">
        <f t="shared" si="10"/>
        <v>19147437</v>
      </c>
      <c r="S75" s="164"/>
      <c r="T75" s="201">
        <v>3919267</v>
      </c>
      <c r="U75" s="202">
        <v>4657865</v>
      </c>
      <c r="V75" s="203">
        <f t="shared" si="11"/>
        <v>8577132</v>
      </c>
    </row>
    <row r="76" spans="1:22" s="93" customFormat="1" ht="15.6" x14ac:dyDescent="0.3">
      <c r="A76" s="189" t="s">
        <v>2918</v>
      </c>
      <c r="B76" s="190" t="s">
        <v>241</v>
      </c>
      <c r="C76" s="191">
        <v>0</v>
      </c>
      <c r="D76" s="164"/>
      <c r="E76" s="191">
        <v>0</v>
      </c>
      <c r="F76" s="192">
        <v>0</v>
      </c>
      <c r="G76" s="192">
        <v>0</v>
      </c>
      <c r="H76" s="164"/>
      <c r="I76" s="192">
        <v>0</v>
      </c>
      <c r="J76" s="193">
        <v>0</v>
      </c>
      <c r="K76" s="193">
        <v>0</v>
      </c>
      <c r="L76" s="164"/>
      <c r="M76" s="193">
        <v>0</v>
      </c>
      <c r="N76" s="164"/>
      <c r="O76" s="191">
        <v>121250</v>
      </c>
      <c r="P76" s="194">
        <v>52137</v>
      </c>
      <c r="Q76" s="194">
        <v>13854</v>
      </c>
      <c r="R76" s="192">
        <f t="shared" si="10"/>
        <v>187241</v>
      </c>
      <c r="S76" s="164"/>
      <c r="T76" s="194">
        <v>23114</v>
      </c>
      <c r="U76" s="195">
        <v>27470</v>
      </c>
      <c r="V76" s="196">
        <f t="shared" si="11"/>
        <v>50584</v>
      </c>
    </row>
    <row r="77" spans="1:22" s="93" customFormat="1" ht="15.6" x14ac:dyDescent="0.3">
      <c r="A77" s="197" t="s">
        <v>2917</v>
      </c>
      <c r="B77" s="198" t="s">
        <v>276</v>
      </c>
      <c r="C77" s="164">
        <v>199420</v>
      </c>
      <c r="D77" s="164"/>
      <c r="E77" s="164">
        <v>765347</v>
      </c>
      <c r="F77" s="199">
        <v>462882</v>
      </c>
      <c r="G77" s="199">
        <f t="shared" ref="G77:G93" si="12">SUM(E77:F77)</f>
        <v>1228229</v>
      </c>
      <c r="H77" s="164"/>
      <c r="I77" s="199">
        <v>885387</v>
      </c>
      <c r="J77" s="200">
        <v>627532.41476978571</v>
      </c>
      <c r="K77" s="200">
        <f t="shared" ref="K77:K93" si="13">SUM(I77:J77)</f>
        <v>1512919.4147697857</v>
      </c>
      <c r="L77" s="164"/>
      <c r="M77" s="199">
        <v>148082</v>
      </c>
      <c r="N77" s="164"/>
      <c r="O77" s="164">
        <v>2279480</v>
      </c>
      <c r="P77" s="201">
        <v>1077939</v>
      </c>
      <c r="Q77" s="201">
        <v>286424</v>
      </c>
      <c r="R77" s="199">
        <f t="shared" si="10"/>
        <v>3643843</v>
      </c>
      <c r="S77" s="164"/>
      <c r="T77" s="201">
        <v>534997</v>
      </c>
      <c r="U77" s="202">
        <v>635819</v>
      </c>
      <c r="V77" s="203">
        <f t="shared" si="11"/>
        <v>1170816</v>
      </c>
    </row>
    <row r="78" spans="1:22" s="93" customFormat="1" ht="15.6" x14ac:dyDescent="0.3">
      <c r="A78" s="189" t="s">
        <v>2916</v>
      </c>
      <c r="B78" s="190" t="s">
        <v>268</v>
      </c>
      <c r="C78" s="191">
        <v>71862</v>
      </c>
      <c r="D78" s="164"/>
      <c r="E78" s="191">
        <v>260563</v>
      </c>
      <c r="F78" s="192">
        <v>157588</v>
      </c>
      <c r="G78" s="192">
        <f t="shared" si="12"/>
        <v>418151</v>
      </c>
      <c r="H78" s="164"/>
      <c r="I78" s="192">
        <v>304695</v>
      </c>
      <c r="J78" s="193">
        <v>215957.36942387969</v>
      </c>
      <c r="K78" s="193">
        <f t="shared" si="13"/>
        <v>520652.36942387966</v>
      </c>
      <c r="L78" s="164"/>
      <c r="M78" s="193">
        <v>52009</v>
      </c>
      <c r="N78" s="164"/>
      <c r="O78" s="191">
        <v>924004</v>
      </c>
      <c r="P78" s="194">
        <v>377125</v>
      </c>
      <c r="Q78" s="194">
        <v>100207</v>
      </c>
      <c r="R78" s="192">
        <f t="shared" si="10"/>
        <v>1401336</v>
      </c>
      <c r="S78" s="164"/>
      <c r="T78" s="194">
        <v>173450</v>
      </c>
      <c r="U78" s="195">
        <v>206137</v>
      </c>
      <c r="V78" s="196">
        <f t="shared" si="11"/>
        <v>379587</v>
      </c>
    </row>
    <row r="79" spans="1:22" s="93" customFormat="1" ht="15.6" x14ac:dyDescent="0.3">
      <c r="A79" s="197" t="s">
        <v>2915</v>
      </c>
      <c r="B79" s="198" t="s">
        <v>2914</v>
      </c>
      <c r="C79" s="164">
        <v>540720</v>
      </c>
      <c r="D79" s="164"/>
      <c r="E79" s="164">
        <v>2011258</v>
      </c>
      <c r="F79" s="199">
        <v>1216409</v>
      </c>
      <c r="G79" s="199">
        <f t="shared" si="12"/>
        <v>3227667</v>
      </c>
      <c r="H79" s="164"/>
      <c r="I79" s="199">
        <v>2366165</v>
      </c>
      <c r="J79" s="200">
        <v>1677056.5589514256</v>
      </c>
      <c r="K79" s="200">
        <f t="shared" si="13"/>
        <v>4043221.5589514254</v>
      </c>
      <c r="L79" s="164"/>
      <c r="M79" s="200">
        <v>388747</v>
      </c>
      <c r="N79" s="164"/>
      <c r="O79" s="164">
        <v>6698098</v>
      </c>
      <c r="P79" s="201">
        <v>3124203</v>
      </c>
      <c r="Q79" s="201">
        <v>830145</v>
      </c>
      <c r="R79" s="199">
        <f t="shared" si="10"/>
        <v>10652446</v>
      </c>
      <c r="S79" s="164"/>
      <c r="T79" s="201">
        <v>1544011</v>
      </c>
      <c r="U79" s="202">
        <v>1834985</v>
      </c>
      <c r="V79" s="203">
        <f t="shared" si="11"/>
        <v>3378996</v>
      </c>
    </row>
    <row r="80" spans="1:22" s="93" customFormat="1" ht="15.6" x14ac:dyDescent="0.3">
      <c r="A80" s="189" t="s">
        <v>2913</v>
      </c>
      <c r="B80" s="190" t="s">
        <v>2912</v>
      </c>
      <c r="C80" s="191">
        <v>2279</v>
      </c>
      <c r="D80" s="164"/>
      <c r="E80" s="191">
        <v>56492</v>
      </c>
      <c r="F80" s="192">
        <v>34166</v>
      </c>
      <c r="G80" s="192">
        <f t="shared" si="12"/>
        <v>90658</v>
      </c>
      <c r="H80" s="164"/>
      <c r="I80" s="192">
        <v>67948</v>
      </c>
      <c r="J80" s="193">
        <v>48159.267166094694</v>
      </c>
      <c r="K80" s="193">
        <f t="shared" si="13"/>
        <v>116107.26716609469</v>
      </c>
      <c r="L80" s="164"/>
      <c r="M80" s="193">
        <v>15365</v>
      </c>
      <c r="N80" s="164"/>
      <c r="O80" s="191">
        <v>498237</v>
      </c>
      <c r="P80" s="194">
        <v>232394</v>
      </c>
      <c r="Q80" s="194">
        <v>61750</v>
      </c>
      <c r="R80" s="192">
        <f t="shared" si="10"/>
        <v>792381</v>
      </c>
      <c r="S80" s="164"/>
      <c r="T80" s="194">
        <v>113358</v>
      </c>
      <c r="U80" s="195">
        <v>134720</v>
      </c>
      <c r="V80" s="196">
        <f t="shared" si="11"/>
        <v>248078</v>
      </c>
    </row>
    <row r="81" spans="1:22" s="93" customFormat="1" ht="15.6" x14ac:dyDescent="0.3">
      <c r="A81" s="197" t="s">
        <v>2911</v>
      </c>
      <c r="B81" s="198" t="s">
        <v>272</v>
      </c>
      <c r="C81" s="164">
        <v>311592</v>
      </c>
      <c r="D81" s="164"/>
      <c r="E81" s="164">
        <v>1116370</v>
      </c>
      <c r="F81" s="199">
        <v>675181</v>
      </c>
      <c r="G81" s="199">
        <f t="shared" si="12"/>
        <v>1791551</v>
      </c>
      <c r="H81" s="164"/>
      <c r="I81" s="199">
        <v>1316882</v>
      </c>
      <c r="J81" s="200">
        <v>933360.78595405119</v>
      </c>
      <c r="K81" s="200">
        <f t="shared" si="13"/>
        <v>2250242.7859540512</v>
      </c>
      <c r="L81" s="164"/>
      <c r="M81" s="200">
        <v>203456</v>
      </c>
      <c r="N81" s="164"/>
      <c r="O81" s="164">
        <v>4143432</v>
      </c>
      <c r="P81" s="201">
        <v>1545657</v>
      </c>
      <c r="Q81" s="201">
        <v>410703</v>
      </c>
      <c r="R81" s="199">
        <f t="shared" si="10"/>
        <v>6099792</v>
      </c>
      <c r="S81" s="164"/>
      <c r="T81" s="201">
        <v>761464</v>
      </c>
      <c r="U81" s="202">
        <v>904964</v>
      </c>
      <c r="V81" s="203">
        <f t="shared" si="11"/>
        <v>1666428</v>
      </c>
    </row>
    <row r="82" spans="1:22" s="93" customFormat="1" ht="15.6" x14ac:dyDescent="0.3">
      <c r="A82" s="189" t="s">
        <v>2910</v>
      </c>
      <c r="B82" s="190" t="s">
        <v>283</v>
      </c>
      <c r="C82" s="191">
        <v>6508</v>
      </c>
      <c r="D82" s="164"/>
      <c r="E82" s="191">
        <v>22685</v>
      </c>
      <c r="F82" s="192">
        <v>13720</v>
      </c>
      <c r="G82" s="192">
        <f t="shared" si="12"/>
        <v>36405</v>
      </c>
      <c r="H82" s="164"/>
      <c r="I82" s="192">
        <v>26337</v>
      </c>
      <c r="J82" s="193">
        <v>18666.763868625385</v>
      </c>
      <c r="K82" s="193">
        <f t="shared" si="13"/>
        <v>45003.763868625385</v>
      </c>
      <c r="L82" s="164"/>
      <c r="M82" s="193">
        <v>4405</v>
      </c>
      <c r="N82" s="164"/>
      <c r="O82" s="191">
        <v>71908</v>
      </c>
      <c r="P82" s="194">
        <v>37878</v>
      </c>
      <c r="Q82" s="194">
        <v>10065</v>
      </c>
      <c r="R82" s="192">
        <f t="shared" si="10"/>
        <v>119851</v>
      </c>
      <c r="S82" s="164"/>
      <c r="T82" s="194">
        <v>17956</v>
      </c>
      <c r="U82" s="195">
        <v>21340</v>
      </c>
      <c r="V82" s="196">
        <f t="shared" si="11"/>
        <v>39296</v>
      </c>
    </row>
    <row r="83" spans="1:22" s="93" customFormat="1" ht="15.6" x14ac:dyDescent="0.3">
      <c r="A83" s="197" t="s">
        <v>2909</v>
      </c>
      <c r="B83" s="198" t="s">
        <v>2908</v>
      </c>
      <c r="C83" s="164">
        <v>339446</v>
      </c>
      <c r="D83" s="164"/>
      <c r="E83" s="164">
        <v>1359252</v>
      </c>
      <c r="F83" s="199">
        <v>822075</v>
      </c>
      <c r="G83" s="199">
        <f t="shared" si="12"/>
        <v>2181327</v>
      </c>
      <c r="H83" s="164"/>
      <c r="I83" s="199">
        <v>1717493</v>
      </c>
      <c r="J83" s="200">
        <v>1217300.2140618358</v>
      </c>
      <c r="K83" s="200">
        <f t="shared" si="13"/>
        <v>2934793.2140618358</v>
      </c>
      <c r="L83" s="164"/>
      <c r="M83" s="200">
        <v>285008</v>
      </c>
      <c r="N83" s="164"/>
      <c r="O83" s="164">
        <v>3832588</v>
      </c>
      <c r="P83" s="201">
        <v>2117501</v>
      </c>
      <c r="Q83" s="201">
        <v>562650</v>
      </c>
      <c r="R83" s="199">
        <f t="shared" si="10"/>
        <v>6512739</v>
      </c>
      <c r="S83" s="164"/>
      <c r="T83" s="201">
        <v>1057027</v>
      </c>
      <c r="U83" s="202">
        <v>1256227</v>
      </c>
      <c r="V83" s="203">
        <f t="shared" si="11"/>
        <v>2313254</v>
      </c>
    </row>
    <row r="84" spans="1:22" s="93" customFormat="1" ht="15.6" x14ac:dyDescent="0.3">
      <c r="A84" s="189" t="s">
        <v>2907</v>
      </c>
      <c r="B84" s="190" t="s">
        <v>270</v>
      </c>
      <c r="C84" s="191">
        <v>157996</v>
      </c>
      <c r="D84" s="164"/>
      <c r="E84" s="191">
        <v>553731</v>
      </c>
      <c r="F84" s="192">
        <v>334896</v>
      </c>
      <c r="G84" s="192">
        <f t="shared" si="12"/>
        <v>888627</v>
      </c>
      <c r="H84" s="164"/>
      <c r="I84" s="192">
        <v>666984</v>
      </c>
      <c r="J84" s="193">
        <v>472735.31978309917</v>
      </c>
      <c r="K84" s="193">
        <f t="shared" si="13"/>
        <v>1139719.3197830992</v>
      </c>
      <c r="L84" s="164"/>
      <c r="M84" s="193">
        <v>110682</v>
      </c>
      <c r="N84" s="164"/>
      <c r="O84" s="191">
        <v>1643888</v>
      </c>
      <c r="P84" s="194">
        <v>865935</v>
      </c>
      <c r="Q84" s="194">
        <v>230091</v>
      </c>
      <c r="R84" s="192">
        <f t="shared" si="10"/>
        <v>2739914</v>
      </c>
      <c r="S84" s="164"/>
      <c r="T84" s="194">
        <v>210893</v>
      </c>
      <c r="U84" s="195">
        <v>250636</v>
      </c>
      <c r="V84" s="196">
        <f t="shared" si="11"/>
        <v>461529</v>
      </c>
    </row>
    <row r="85" spans="1:22" s="93" customFormat="1" ht="15.6" x14ac:dyDescent="0.3">
      <c r="A85" s="197" t="s">
        <v>2906</v>
      </c>
      <c r="B85" s="198" t="s">
        <v>2905</v>
      </c>
      <c r="C85" s="164">
        <v>40862</v>
      </c>
      <c r="D85" s="164"/>
      <c r="E85" s="164">
        <v>152171</v>
      </c>
      <c r="F85" s="199">
        <v>92033</v>
      </c>
      <c r="G85" s="199">
        <f t="shared" si="12"/>
        <v>244204</v>
      </c>
      <c r="H85" s="164"/>
      <c r="I85" s="199">
        <v>173878</v>
      </c>
      <c r="J85" s="200">
        <v>123238.81356067561</v>
      </c>
      <c r="K85" s="200">
        <f t="shared" si="13"/>
        <v>297116.8135606756</v>
      </c>
      <c r="L85" s="164"/>
      <c r="M85" s="200">
        <v>29807</v>
      </c>
      <c r="N85" s="164"/>
      <c r="O85" s="164">
        <v>444456</v>
      </c>
      <c r="P85" s="201">
        <v>218633</v>
      </c>
      <c r="Q85" s="201">
        <v>58094</v>
      </c>
      <c r="R85" s="199">
        <f t="shared" si="10"/>
        <v>721183</v>
      </c>
      <c r="S85" s="164"/>
      <c r="T85" s="201">
        <v>102566</v>
      </c>
      <c r="U85" s="202">
        <v>121895</v>
      </c>
      <c r="V85" s="203">
        <f t="shared" si="11"/>
        <v>224461</v>
      </c>
    </row>
    <row r="86" spans="1:22" s="93" customFormat="1" ht="15.6" x14ac:dyDescent="0.3">
      <c r="A86" s="189" t="s">
        <v>2904</v>
      </c>
      <c r="B86" s="190" t="s">
        <v>256</v>
      </c>
      <c r="C86" s="191">
        <v>54470</v>
      </c>
      <c r="D86" s="164"/>
      <c r="E86" s="191">
        <v>200727</v>
      </c>
      <c r="F86" s="192">
        <v>121399</v>
      </c>
      <c r="G86" s="192">
        <f t="shared" si="12"/>
        <v>322126</v>
      </c>
      <c r="H86" s="164"/>
      <c r="I86" s="192">
        <v>230478</v>
      </c>
      <c r="J86" s="193">
        <v>163354.91855836404</v>
      </c>
      <c r="K86" s="193">
        <f t="shared" si="13"/>
        <v>393832.91855836404</v>
      </c>
      <c r="L86" s="164"/>
      <c r="M86" s="193">
        <v>38246</v>
      </c>
      <c r="N86" s="164"/>
      <c r="O86" s="191">
        <v>662222</v>
      </c>
      <c r="P86" s="194">
        <v>302654</v>
      </c>
      <c r="Q86" s="194">
        <v>80420</v>
      </c>
      <c r="R86" s="192">
        <f t="shared" si="10"/>
        <v>1045296</v>
      </c>
      <c r="S86" s="164"/>
      <c r="T86" s="194">
        <v>105143</v>
      </c>
      <c r="U86" s="195">
        <v>124958</v>
      </c>
      <c r="V86" s="196">
        <f t="shared" si="11"/>
        <v>230101</v>
      </c>
    </row>
    <row r="87" spans="1:22" s="93" customFormat="1" ht="15.6" x14ac:dyDescent="0.3">
      <c r="A87" s="197" t="s">
        <v>2903</v>
      </c>
      <c r="B87" s="198" t="s">
        <v>252</v>
      </c>
      <c r="C87" s="164">
        <v>24642</v>
      </c>
      <c r="D87" s="164"/>
      <c r="E87" s="164">
        <v>87567</v>
      </c>
      <c r="F87" s="199">
        <v>52960</v>
      </c>
      <c r="G87" s="199">
        <f t="shared" si="12"/>
        <v>140527</v>
      </c>
      <c r="H87" s="164"/>
      <c r="I87" s="199">
        <v>102590</v>
      </c>
      <c r="J87" s="200">
        <v>72712.036722110148</v>
      </c>
      <c r="K87" s="200">
        <f t="shared" si="13"/>
        <v>175302.03672211015</v>
      </c>
      <c r="L87" s="164"/>
      <c r="M87" s="200">
        <v>16696</v>
      </c>
      <c r="N87" s="164"/>
      <c r="O87" s="164">
        <v>261893</v>
      </c>
      <c r="P87" s="201">
        <v>137955</v>
      </c>
      <c r="Q87" s="201">
        <v>36657</v>
      </c>
      <c r="R87" s="199">
        <f t="shared" si="10"/>
        <v>436505</v>
      </c>
      <c r="S87" s="164"/>
      <c r="T87" s="201">
        <v>66286</v>
      </c>
      <c r="U87" s="202">
        <v>78778</v>
      </c>
      <c r="V87" s="203">
        <f t="shared" si="11"/>
        <v>145064</v>
      </c>
    </row>
    <row r="88" spans="1:22" s="93" customFormat="1" ht="15.6" x14ac:dyDescent="0.3">
      <c r="A88" s="189" t="s">
        <v>2902</v>
      </c>
      <c r="B88" s="190" t="s">
        <v>2901</v>
      </c>
      <c r="C88" s="191">
        <v>69765</v>
      </c>
      <c r="D88" s="164"/>
      <c r="E88" s="191">
        <v>259920</v>
      </c>
      <c r="F88" s="192">
        <v>157200</v>
      </c>
      <c r="G88" s="192">
        <f t="shared" si="12"/>
        <v>417120</v>
      </c>
      <c r="H88" s="164"/>
      <c r="I88" s="192">
        <v>295689</v>
      </c>
      <c r="J88" s="193">
        <v>209574.02949118664</v>
      </c>
      <c r="K88" s="193">
        <f t="shared" si="13"/>
        <v>505263.02949118661</v>
      </c>
      <c r="L88" s="164"/>
      <c r="M88" s="193">
        <v>47987</v>
      </c>
      <c r="N88" s="164"/>
      <c r="O88" s="191">
        <v>425587</v>
      </c>
      <c r="P88" s="194">
        <v>161055</v>
      </c>
      <c r="Q88" s="194">
        <v>42795</v>
      </c>
      <c r="R88" s="192">
        <f t="shared" si="10"/>
        <v>629437</v>
      </c>
      <c r="S88" s="164"/>
      <c r="T88" s="194">
        <v>78603</v>
      </c>
      <c r="U88" s="195">
        <v>93416</v>
      </c>
      <c r="V88" s="196">
        <f t="shared" si="11"/>
        <v>172019</v>
      </c>
    </row>
    <row r="89" spans="1:22" s="93" customFormat="1" ht="15.6" x14ac:dyDescent="0.3">
      <c r="A89" s="197" t="s">
        <v>2900</v>
      </c>
      <c r="B89" s="198" t="s">
        <v>261</v>
      </c>
      <c r="C89" s="164">
        <v>405198</v>
      </c>
      <c r="D89" s="164"/>
      <c r="E89" s="164">
        <v>1400478</v>
      </c>
      <c r="F89" s="199">
        <v>847009</v>
      </c>
      <c r="G89" s="199">
        <f t="shared" si="12"/>
        <v>2247487</v>
      </c>
      <c r="H89" s="164"/>
      <c r="I89" s="199">
        <v>1753825</v>
      </c>
      <c r="J89" s="200">
        <v>1243051.4329296481</v>
      </c>
      <c r="K89" s="200">
        <f t="shared" si="13"/>
        <v>2996876.4329296481</v>
      </c>
      <c r="L89" s="164"/>
      <c r="M89" s="200">
        <v>298566</v>
      </c>
      <c r="N89" s="164"/>
      <c r="O89" s="164">
        <v>4233893</v>
      </c>
      <c r="P89" s="201">
        <v>2588032</v>
      </c>
      <c r="Q89" s="201">
        <v>687677</v>
      </c>
      <c r="R89" s="199">
        <f t="shared" si="10"/>
        <v>7509602</v>
      </c>
      <c r="S89" s="164"/>
      <c r="T89" s="201">
        <v>0</v>
      </c>
      <c r="U89" s="202">
        <v>0</v>
      </c>
      <c r="V89" s="203">
        <f t="shared" si="11"/>
        <v>0</v>
      </c>
    </row>
    <row r="90" spans="1:22" s="93" customFormat="1" ht="15.6" x14ac:dyDescent="0.3">
      <c r="A90" s="189" t="s">
        <v>2899</v>
      </c>
      <c r="B90" s="190" t="s">
        <v>277</v>
      </c>
      <c r="C90" s="191">
        <v>5141</v>
      </c>
      <c r="D90" s="164"/>
      <c r="E90" s="191">
        <v>20050</v>
      </c>
      <c r="F90" s="192">
        <v>12126</v>
      </c>
      <c r="G90" s="192">
        <f t="shared" si="12"/>
        <v>32176</v>
      </c>
      <c r="H90" s="164"/>
      <c r="I90" s="192">
        <v>23488</v>
      </c>
      <c r="J90" s="193">
        <v>16647.776535200497</v>
      </c>
      <c r="K90" s="193">
        <f t="shared" si="13"/>
        <v>40135.776535200494</v>
      </c>
      <c r="L90" s="164"/>
      <c r="M90" s="193">
        <v>3898</v>
      </c>
      <c r="N90" s="164"/>
      <c r="O90" s="191">
        <v>79338</v>
      </c>
      <c r="P90" s="194">
        <v>35658</v>
      </c>
      <c r="Q90" s="194">
        <v>9475</v>
      </c>
      <c r="R90" s="192">
        <f t="shared" si="10"/>
        <v>124471</v>
      </c>
      <c r="S90" s="164"/>
      <c r="T90" s="194">
        <v>16130</v>
      </c>
      <c r="U90" s="195">
        <v>19170</v>
      </c>
      <c r="V90" s="196">
        <f t="shared" si="11"/>
        <v>35300</v>
      </c>
    </row>
    <row r="91" spans="1:22" s="93" customFormat="1" ht="15.6" x14ac:dyDescent="0.3">
      <c r="A91" s="197" t="s">
        <v>2898</v>
      </c>
      <c r="B91" s="198" t="s">
        <v>2897</v>
      </c>
      <c r="C91" s="164">
        <v>2506</v>
      </c>
      <c r="D91" s="164"/>
      <c r="E91" s="164">
        <v>9078</v>
      </c>
      <c r="F91" s="199">
        <v>5491</v>
      </c>
      <c r="G91" s="199">
        <f t="shared" si="12"/>
        <v>14569</v>
      </c>
      <c r="H91" s="164"/>
      <c r="I91" s="199">
        <v>10599</v>
      </c>
      <c r="J91" s="200">
        <v>7512.4806126170288</v>
      </c>
      <c r="K91" s="200">
        <f t="shared" si="13"/>
        <v>18111.48061261703</v>
      </c>
      <c r="L91" s="164"/>
      <c r="M91" s="199">
        <v>1778</v>
      </c>
      <c r="N91" s="164"/>
      <c r="O91" s="164">
        <v>87606</v>
      </c>
      <c r="P91" s="201">
        <v>50128</v>
      </c>
      <c r="Q91" s="201">
        <v>13320</v>
      </c>
      <c r="R91" s="199">
        <f t="shared" si="10"/>
        <v>151054</v>
      </c>
      <c r="S91" s="164"/>
      <c r="T91" s="201">
        <v>22709</v>
      </c>
      <c r="U91" s="202">
        <v>26988</v>
      </c>
      <c r="V91" s="203">
        <f t="shared" si="11"/>
        <v>49697</v>
      </c>
    </row>
    <row r="92" spans="1:22" s="93" customFormat="1" ht="15.6" x14ac:dyDescent="0.3">
      <c r="A92" s="189" t="s">
        <v>2896</v>
      </c>
      <c r="B92" s="190" t="s">
        <v>271</v>
      </c>
      <c r="C92" s="191">
        <v>1277</v>
      </c>
      <c r="D92" s="164"/>
      <c r="E92" s="191">
        <v>4975</v>
      </c>
      <c r="F92" s="192">
        <v>3009</v>
      </c>
      <c r="G92" s="192">
        <f t="shared" si="12"/>
        <v>7984</v>
      </c>
      <c r="H92" s="164"/>
      <c r="I92" s="192">
        <v>5994</v>
      </c>
      <c r="J92" s="193">
        <v>4248.4398873429309</v>
      </c>
      <c r="K92" s="193">
        <f t="shared" si="13"/>
        <v>10242.439887342931</v>
      </c>
      <c r="L92" s="164"/>
      <c r="M92" s="192">
        <v>1095</v>
      </c>
      <c r="N92" s="164"/>
      <c r="O92" s="191">
        <v>6000</v>
      </c>
      <c r="P92" s="194">
        <v>8345</v>
      </c>
      <c r="Q92" s="194">
        <v>2218</v>
      </c>
      <c r="R92" s="192">
        <f t="shared" si="10"/>
        <v>16563</v>
      </c>
      <c r="S92" s="164"/>
      <c r="T92" s="194">
        <v>3781</v>
      </c>
      <c r="U92" s="195">
        <v>4493</v>
      </c>
      <c r="V92" s="196">
        <f t="shared" si="11"/>
        <v>8274</v>
      </c>
    </row>
    <row r="93" spans="1:22" s="93" customFormat="1" ht="15.6" x14ac:dyDescent="0.3">
      <c r="A93" s="197" t="s">
        <v>2895</v>
      </c>
      <c r="B93" s="198" t="s">
        <v>263</v>
      </c>
      <c r="C93" s="164">
        <v>5790</v>
      </c>
      <c r="D93" s="164"/>
      <c r="E93" s="164">
        <v>20977</v>
      </c>
      <c r="F93" s="199">
        <v>12686</v>
      </c>
      <c r="G93" s="199">
        <f t="shared" si="12"/>
        <v>33663</v>
      </c>
      <c r="H93" s="164"/>
      <c r="I93" s="199">
        <v>24315</v>
      </c>
      <c r="J93" s="200">
        <v>17233.912465090576</v>
      </c>
      <c r="K93" s="200">
        <f t="shared" si="13"/>
        <v>41548.912465090572</v>
      </c>
      <c r="L93" s="164"/>
      <c r="M93" s="199">
        <v>10</v>
      </c>
      <c r="N93" s="164"/>
      <c r="O93" s="164">
        <v>27556</v>
      </c>
      <c r="P93" s="201">
        <v>10824</v>
      </c>
      <c r="Q93" s="201">
        <v>2876</v>
      </c>
      <c r="R93" s="199">
        <f t="shared" si="10"/>
        <v>41256</v>
      </c>
      <c r="S93" s="164"/>
      <c r="T93" s="201">
        <v>4903</v>
      </c>
      <c r="U93" s="202">
        <v>5827</v>
      </c>
      <c r="V93" s="203">
        <f t="shared" si="11"/>
        <v>10730</v>
      </c>
    </row>
    <row r="94" spans="1:22" s="93" customFormat="1" ht="15.6" x14ac:dyDescent="0.3">
      <c r="A94" s="204" t="s">
        <v>2894</v>
      </c>
      <c r="B94" s="190" t="s">
        <v>265</v>
      </c>
      <c r="C94" s="191">
        <v>0</v>
      </c>
      <c r="D94" s="164"/>
      <c r="E94" s="191">
        <v>0</v>
      </c>
      <c r="F94" s="192">
        <v>0</v>
      </c>
      <c r="G94" s="192">
        <v>0</v>
      </c>
      <c r="H94" s="164"/>
      <c r="I94" s="192">
        <v>0</v>
      </c>
      <c r="J94" s="193">
        <v>0</v>
      </c>
      <c r="K94" s="193">
        <v>0</v>
      </c>
      <c r="L94" s="164"/>
      <c r="M94" s="192">
        <v>0</v>
      </c>
      <c r="N94" s="164"/>
      <c r="O94" s="192">
        <v>0</v>
      </c>
      <c r="P94" s="194">
        <v>0</v>
      </c>
      <c r="Q94" s="194">
        <v>0</v>
      </c>
      <c r="R94" s="192">
        <f t="shared" si="10"/>
        <v>0</v>
      </c>
      <c r="S94" s="164"/>
      <c r="T94" s="194">
        <v>26898</v>
      </c>
      <c r="U94" s="195">
        <v>31967</v>
      </c>
      <c r="V94" s="196">
        <f t="shared" si="11"/>
        <v>58865</v>
      </c>
    </row>
    <row r="95" spans="1:22" s="93" customFormat="1" ht="15.6" x14ac:dyDescent="0.3">
      <c r="A95" s="197" t="s">
        <v>2893</v>
      </c>
      <c r="B95" s="198" t="s">
        <v>2892</v>
      </c>
      <c r="C95" s="164">
        <v>124554</v>
      </c>
      <c r="D95" s="164"/>
      <c r="E95" s="164">
        <v>620548</v>
      </c>
      <c r="F95" s="199">
        <v>375308</v>
      </c>
      <c r="G95" s="199">
        <f>SUM(E95:F95)</f>
        <v>995856</v>
      </c>
      <c r="H95" s="164"/>
      <c r="I95" s="199">
        <v>125811</v>
      </c>
      <c r="J95" s="200">
        <v>89170.894955239157</v>
      </c>
      <c r="K95" s="200">
        <f>SUM(I95:J95)</f>
        <v>214981.89495523914</v>
      </c>
      <c r="L95" s="164"/>
      <c r="M95" s="199">
        <v>20904</v>
      </c>
      <c r="N95" s="164"/>
      <c r="O95" s="164">
        <v>101794</v>
      </c>
      <c r="P95" s="201">
        <v>197339</v>
      </c>
      <c r="Q95" s="201">
        <v>52436</v>
      </c>
      <c r="R95" s="199">
        <f t="shared" si="10"/>
        <v>351569</v>
      </c>
      <c r="S95" s="164"/>
      <c r="T95" s="201">
        <v>0</v>
      </c>
      <c r="U95" s="202">
        <v>0</v>
      </c>
      <c r="V95" s="203">
        <f t="shared" si="11"/>
        <v>0</v>
      </c>
    </row>
    <row r="96" spans="1:22" s="93" customFormat="1" ht="15.6" x14ac:dyDescent="0.3">
      <c r="A96" s="205" t="s">
        <v>2891</v>
      </c>
      <c r="B96" s="206" t="s">
        <v>2890</v>
      </c>
      <c r="C96" s="207">
        <v>48626</v>
      </c>
      <c r="D96" s="164"/>
      <c r="E96" s="207">
        <v>3743111</v>
      </c>
      <c r="F96" s="208">
        <v>190237</v>
      </c>
      <c r="G96" s="208">
        <f>SUM(E96:F96)</f>
        <v>3933348</v>
      </c>
      <c r="H96" s="164"/>
      <c r="I96" s="208">
        <v>7107419</v>
      </c>
      <c r="J96" s="209">
        <v>260432.82305711275</v>
      </c>
      <c r="K96" s="209">
        <f>SUM(I96:J96)</f>
        <v>7367851.8230571132</v>
      </c>
      <c r="L96" s="164"/>
      <c r="M96" s="208">
        <v>61051</v>
      </c>
      <c r="N96" s="164"/>
      <c r="O96" s="209">
        <f>169972+19452129</f>
        <v>19622101</v>
      </c>
      <c r="P96" s="210">
        <v>83590</v>
      </c>
      <c r="Q96" s="210">
        <v>22211</v>
      </c>
      <c r="R96" s="208">
        <f t="shared" si="10"/>
        <v>19727902</v>
      </c>
      <c r="S96" s="164"/>
      <c r="T96" s="210">
        <v>37867</v>
      </c>
      <c r="U96" s="211">
        <v>45003</v>
      </c>
      <c r="V96" s="212">
        <f t="shared" si="11"/>
        <v>82870</v>
      </c>
    </row>
    <row r="97" spans="1:22" x14ac:dyDescent="0.3">
      <c r="A97" s="159"/>
      <c r="B97" s="160"/>
      <c r="C97" s="165"/>
      <c r="D97" s="165"/>
      <c r="E97" s="165"/>
      <c r="F97" s="165"/>
      <c r="H97" s="165"/>
      <c r="I97" s="165"/>
      <c r="J97" s="166"/>
      <c r="K97" s="167"/>
      <c r="L97" s="165"/>
      <c r="M97" s="167"/>
      <c r="N97" s="165"/>
      <c r="O97" s="166"/>
      <c r="P97" s="166"/>
      <c r="Q97" s="166"/>
      <c r="R97" s="166"/>
      <c r="S97" s="165"/>
      <c r="T97" s="168"/>
      <c r="U97" s="92"/>
      <c r="V97" s="92"/>
    </row>
    <row r="98" spans="1:22" s="93" customFormat="1" ht="16.2" thickBot="1" x14ac:dyDescent="0.35">
      <c r="A98" s="158"/>
      <c r="B98" s="213" t="s">
        <v>136</v>
      </c>
      <c r="C98" s="214">
        <v>48116969</v>
      </c>
      <c r="D98" s="169" t="s">
        <v>140</v>
      </c>
      <c r="E98" s="214">
        <v>204714952</v>
      </c>
      <c r="F98" s="214">
        <v>121738007</v>
      </c>
      <c r="G98" s="214">
        <f>SUM(E98:F98)</f>
        <v>326452959</v>
      </c>
      <c r="H98" s="169" t="s">
        <v>140</v>
      </c>
      <c r="I98" s="214">
        <v>246593526</v>
      </c>
      <c r="J98" s="214">
        <v>169999999.99999997</v>
      </c>
      <c r="K98" s="215">
        <f>SUM(I98:J98)</f>
        <v>416593526</v>
      </c>
      <c r="L98" s="169" t="s">
        <v>140</v>
      </c>
      <c r="M98" s="215">
        <f>SUM(M6:M96)</f>
        <v>42960051</v>
      </c>
      <c r="N98" s="169" t="s">
        <v>140</v>
      </c>
      <c r="O98" s="214">
        <f>SUM(O6:O96)</f>
        <v>487906414</v>
      </c>
      <c r="P98" s="214">
        <f>SUM(P6:P96)</f>
        <v>383475665</v>
      </c>
      <c r="Q98" s="214">
        <f>SUM(Q6:Q96)</f>
        <v>101894963</v>
      </c>
      <c r="R98" s="214">
        <f>SUM(R6:R97)</f>
        <v>973277042</v>
      </c>
      <c r="S98" s="169" t="s">
        <v>140</v>
      </c>
      <c r="T98" s="216">
        <f>SUM(T6:T97)</f>
        <v>200452112</v>
      </c>
      <c r="U98" s="216">
        <f>SUM(U6:U97)</f>
        <v>238227922</v>
      </c>
      <c r="V98" s="216">
        <f>SUM(V6:V97)</f>
        <v>438680034</v>
      </c>
    </row>
    <row r="99" spans="1:22" ht="15" thickTop="1" x14ac:dyDescent="0.3">
      <c r="A99" s="159"/>
      <c r="B99" s="217"/>
      <c r="C99" s="218"/>
      <c r="D99" s="218"/>
      <c r="E99" s="219"/>
      <c r="F99" s="218"/>
      <c r="G99" s="166"/>
      <c r="H99" s="218"/>
      <c r="I99" s="218"/>
      <c r="J99" s="218"/>
      <c r="K99" s="218"/>
      <c r="L99" s="218"/>
      <c r="M99" s="220"/>
      <c r="N99" s="218"/>
      <c r="S99" s="218"/>
    </row>
    <row r="100" spans="1:22" x14ac:dyDescent="0.3">
      <c r="A100" s="159"/>
      <c r="C100" s="218"/>
      <c r="D100" s="218"/>
      <c r="E100" s="218"/>
      <c r="F100" s="218"/>
      <c r="G100" s="218"/>
      <c r="H100" s="218"/>
      <c r="I100" s="162"/>
      <c r="J100" s="162"/>
      <c r="K100" s="162"/>
      <c r="L100" s="218"/>
      <c r="M100" s="217" t="s">
        <v>2889</v>
      </c>
      <c r="N100" s="218"/>
      <c r="S100" s="218"/>
    </row>
    <row r="101" spans="1:22" x14ac:dyDescent="0.3">
      <c r="A101" s="159"/>
      <c r="C101" s="218"/>
      <c r="D101" s="218"/>
      <c r="E101" s="218"/>
      <c r="F101" s="218"/>
      <c r="G101" s="218"/>
      <c r="H101" s="218"/>
      <c r="I101" s="162"/>
      <c r="J101" s="162"/>
      <c r="K101" s="162"/>
      <c r="L101" s="218"/>
      <c r="M101" s="221" t="s">
        <v>2888</v>
      </c>
      <c r="N101" s="218"/>
      <c r="S101" s="218"/>
    </row>
    <row r="102" spans="1:22" x14ac:dyDescent="0.3">
      <c r="A102" s="159"/>
      <c r="C102" s="218"/>
      <c r="D102" s="218"/>
      <c r="E102" s="218"/>
      <c r="F102" s="218"/>
      <c r="G102" s="218"/>
      <c r="H102" s="218"/>
      <c r="I102" s="162"/>
      <c r="J102" s="162"/>
      <c r="K102" s="162"/>
      <c r="L102" s="218"/>
      <c r="M102" s="217"/>
      <c r="N102" s="218"/>
      <c r="S102" s="218"/>
    </row>
    <row r="103" spans="1:22" x14ac:dyDescent="0.3">
      <c r="A103" s="159"/>
      <c r="C103" s="218"/>
      <c r="D103" s="218"/>
      <c r="E103" s="218"/>
      <c r="F103" s="218"/>
      <c r="G103" s="218"/>
      <c r="H103" s="218"/>
      <c r="I103" s="162"/>
      <c r="J103" s="162"/>
      <c r="K103" s="162"/>
      <c r="L103" s="218"/>
      <c r="M103" s="217" t="s">
        <v>2887</v>
      </c>
      <c r="N103" s="218"/>
      <c r="S103" s="218"/>
    </row>
    <row r="104" spans="1:22" x14ac:dyDescent="0.3">
      <c r="A104" s="159"/>
      <c r="B104" s="217"/>
      <c r="C104" s="218"/>
      <c r="D104" s="218"/>
      <c r="E104" s="218"/>
      <c r="F104" s="218"/>
      <c r="G104" s="218"/>
      <c r="H104" s="218"/>
      <c r="I104" s="162"/>
      <c r="J104" s="162"/>
      <c r="K104" s="162"/>
      <c r="L104" s="218"/>
      <c r="M104" s="222"/>
      <c r="N104" s="218"/>
      <c r="S104" s="218"/>
    </row>
    <row r="105" spans="1:22" x14ac:dyDescent="0.3">
      <c r="A105" s="159"/>
      <c r="B105" s="217"/>
      <c r="C105" s="218"/>
      <c r="D105" s="218"/>
      <c r="E105" s="218"/>
      <c r="F105" s="218"/>
      <c r="G105" s="218"/>
      <c r="H105" s="218"/>
      <c r="I105" s="162"/>
      <c r="J105" s="162"/>
      <c r="K105" s="162"/>
      <c r="L105" s="218"/>
      <c r="M105" s="112"/>
      <c r="N105" s="218"/>
      <c r="S105" s="218"/>
    </row>
    <row r="106" spans="1:22" x14ac:dyDescent="0.3">
      <c r="A106" s="159"/>
      <c r="B106" s="217"/>
      <c r="C106" s="218"/>
      <c r="D106" s="218"/>
      <c r="E106" s="218"/>
      <c r="F106" s="218"/>
      <c r="G106" s="218"/>
      <c r="H106" s="218"/>
      <c r="I106" s="162"/>
      <c r="J106" s="162"/>
      <c r="K106" s="162"/>
      <c r="L106" s="218"/>
      <c r="M106" s="220"/>
      <c r="N106" s="218"/>
      <c r="S106" s="218"/>
    </row>
    <row r="107" spans="1:22" x14ac:dyDescent="0.3">
      <c r="A107" s="159"/>
      <c r="C107" s="218"/>
      <c r="D107" s="162"/>
      <c r="E107" s="218"/>
      <c r="F107" s="218"/>
      <c r="G107" s="218"/>
      <c r="H107" s="162"/>
      <c r="I107" s="162"/>
      <c r="J107" s="162"/>
      <c r="K107" s="162"/>
      <c r="L107" s="162"/>
      <c r="M107" s="220"/>
      <c r="N107" s="162"/>
      <c r="S107" s="162"/>
    </row>
    <row r="108" spans="1:22" x14ac:dyDescent="0.3">
      <c r="A108" s="159"/>
      <c r="B108" s="217"/>
      <c r="C108" s="218"/>
      <c r="D108" s="162"/>
      <c r="E108" s="218"/>
      <c r="F108" s="218"/>
      <c r="G108" s="218"/>
      <c r="H108" s="162"/>
      <c r="I108" s="162"/>
      <c r="J108" s="162"/>
      <c r="K108" s="162"/>
      <c r="L108" s="162"/>
      <c r="M108" s="220"/>
      <c r="N108" s="162"/>
      <c r="S108" s="162"/>
    </row>
    <row r="109" spans="1:22" x14ac:dyDescent="0.3">
      <c r="A109" s="159"/>
      <c r="C109" s="161"/>
      <c r="D109" s="161"/>
      <c r="E109" s="161"/>
      <c r="F109" s="161"/>
      <c r="G109" s="161"/>
      <c r="H109" s="161"/>
      <c r="I109" s="162"/>
      <c r="J109" s="162"/>
      <c r="K109" s="162"/>
      <c r="L109" s="161"/>
      <c r="M109" s="162"/>
      <c r="N109" s="161"/>
      <c r="S109" s="161"/>
    </row>
    <row r="110" spans="1:22" x14ac:dyDescent="0.3">
      <c r="A110" s="159"/>
      <c r="B110" s="160"/>
      <c r="C110" s="161"/>
      <c r="D110" s="161"/>
      <c r="E110" s="161"/>
      <c r="F110" s="161"/>
      <c r="G110" s="161"/>
      <c r="H110" s="161"/>
      <c r="I110" s="162"/>
      <c r="J110" s="162"/>
      <c r="K110" s="162"/>
      <c r="L110" s="161"/>
      <c r="M110" s="162"/>
      <c r="N110" s="161"/>
      <c r="S110" s="161"/>
    </row>
    <row r="111" spans="1:22" x14ac:dyDescent="0.3">
      <c r="A111" s="159"/>
      <c r="C111" s="161"/>
      <c r="D111" s="161"/>
      <c r="E111" s="161"/>
      <c r="F111" s="161"/>
      <c r="G111" s="161"/>
      <c r="H111" s="161"/>
      <c r="I111" s="162"/>
      <c r="J111" s="162"/>
      <c r="K111" s="162"/>
      <c r="L111" s="161"/>
      <c r="M111" s="162"/>
      <c r="N111" s="161"/>
      <c r="S111" s="161"/>
    </row>
    <row r="112" spans="1:22" x14ac:dyDescent="0.3">
      <c r="A112" s="159"/>
      <c r="C112" s="161"/>
      <c r="D112" s="161"/>
      <c r="E112" s="161"/>
      <c r="F112" s="161"/>
      <c r="G112" s="161"/>
      <c r="H112" s="161"/>
      <c r="I112" s="162"/>
      <c r="J112" s="162"/>
      <c r="K112" s="162"/>
      <c r="L112" s="161"/>
      <c r="M112" s="162"/>
      <c r="N112" s="161"/>
      <c r="S112" s="161"/>
    </row>
    <row r="113" spans="1:19" x14ac:dyDescent="0.3">
      <c r="A113" s="159"/>
      <c r="B113" s="160"/>
      <c r="C113" s="161"/>
      <c r="D113" s="161"/>
      <c r="E113" s="161"/>
      <c r="F113" s="161"/>
      <c r="G113" s="161"/>
      <c r="H113" s="161"/>
      <c r="I113" s="162"/>
      <c r="J113" s="162"/>
      <c r="K113" s="162"/>
      <c r="L113" s="161"/>
      <c r="M113" s="162"/>
      <c r="N113" s="161"/>
      <c r="S113" s="161"/>
    </row>
    <row r="114" spans="1:19" x14ac:dyDescent="0.3">
      <c r="G114" s="161"/>
    </row>
    <row r="115" spans="1:19" x14ac:dyDescent="0.3">
      <c r="G115" s="161"/>
    </row>
  </sheetData>
  <mergeCells count="6">
    <mergeCell ref="E3:G3"/>
    <mergeCell ref="I3:K3"/>
    <mergeCell ref="O3:R3"/>
    <mergeCell ref="T3:V3"/>
    <mergeCell ref="M1:T1"/>
    <mergeCell ref="M2:T2"/>
  </mergeCells>
  <printOptions horizontalCentered="1"/>
  <pageMargins left="0.5" right="0.5" top="1" bottom="0.5" header="0.3" footer="0.3"/>
  <pageSetup scale="70" firstPageNumber="108" fitToWidth="2" fitToHeight="0" orientation="landscape" horizontalDpi="4294967294" r:id="rId1"/>
  <headerFooter scaleWithDoc="0" alignWithMargins="0">
    <oddFooter>&amp;C&amp;"Arial,Regular"&amp;10&amp;P</oddFooter>
  </headerFooter>
  <rowBreaks count="2" manualBreakCount="2">
    <brk id="41" max="21" man="1"/>
    <brk id="79" max="2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B665-ECC3-48F0-A607-347A84A9A094}">
  <sheetPr>
    <tabColor rgb="FF7030A0"/>
  </sheetPr>
  <dimension ref="A1:AA115"/>
  <sheetViews>
    <sheetView showGridLines="0" zoomScaleNormal="100" workbookViewId="0">
      <pane xSplit="1" topLeftCell="B1" activePane="topRight" state="frozen"/>
      <selection pane="topRight" activeCell="B1" sqref="B1"/>
    </sheetView>
  </sheetViews>
  <sheetFormatPr defaultColWidth="9.109375" defaultRowHeight="14.4" x14ac:dyDescent="0.3"/>
  <cols>
    <col min="1" max="1" width="44.44140625" style="98" customWidth="1"/>
    <col min="2" max="2" width="14.5546875" style="98" customWidth="1"/>
    <col min="3" max="3" width="4.44140625" style="163" customWidth="1"/>
    <col min="4" max="6" width="14.109375" style="98" customWidth="1"/>
    <col min="7" max="7" width="4.44140625" style="163" customWidth="1"/>
    <col min="8" max="10" width="15.5546875" style="98" customWidth="1"/>
    <col min="11" max="11" width="4.44140625" style="163" customWidth="1"/>
    <col min="12" max="12" width="14.5546875" style="98" customWidth="1"/>
    <col min="13" max="13" width="4.44140625" style="163" customWidth="1"/>
    <col min="14" max="17" width="15.109375" style="98" customWidth="1"/>
    <col min="18" max="18" width="4.44140625" style="163" customWidth="1"/>
    <col min="19" max="21" width="15.88671875" style="98" customWidth="1"/>
    <col min="22" max="16384" width="9.109375" style="98"/>
  </cols>
  <sheetData>
    <row r="1" spans="1:27" s="106" customFormat="1" ht="21" x14ac:dyDescent="0.4">
      <c r="A1" s="228" t="s">
        <v>3051</v>
      </c>
      <c r="B1" s="229"/>
      <c r="C1" s="156"/>
      <c r="D1" s="229"/>
      <c r="E1" s="229"/>
      <c r="F1" s="229"/>
      <c r="G1" s="156"/>
      <c r="H1" s="229"/>
      <c r="I1" s="229"/>
      <c r="J1" s="229"/>
      <c r="K1" s="156"/>
      <c r="L1" s="229"/>
      <c r="M1" s="156"/>
      <c r="N1" s="229"/>
      <c r="O1" s="229"/>
      <c r="P1" s="229"/>
      <c r="Q1" s="229"/>
      <c r="R1" s="156"/>
      <c r="S1" s="229"/>
      <c r="T1" s="229"/>
      <c r="U1" s="229"/>
      <c r="V1" s="229"/>
      <c r="W1" s="229"/>
      <c r="X1" s="229"/>
      <c r="Y1" s="229"/>
      <c r="Z1" s="229"/>
      <c r="AA1" s="229"/>
    </row>
    <row r="2" spans="1:27" s="106" customFormat="1" ht="18" customHeight="1" x14ac:dyDescent="0.4">
      <c r="A2" s="228" t="s">
        <v>3040</v>
      </c>
      <c r="B2" s="229"/>
      <c r="C2" s="157"/>
      <c r="D2" s="229"/>
      <c r="E2" s="229"/>
      <c r="F2" s="229"/>
      <c r="G2" s="157"/>
      <c r="H2" s="229"/>
      <c r="I2" s="229"/>
      <c r="J2" s="229"/>
      <c r="K2" s="157"/>
      <c r="L2" s="229"/>
      <c r="M2" s="157"/>
      <c r="N2" s="229"/>
      <c r="O2" s="229"/>
      <c r="P2" s="229"/>
      <c r="Q2" s="229"/>
      <c r="R2" s="157"/>
      <c r="S2" s="229"/>
      <c r="T2" s="229"/>
      <c r="U2" s="229"/>
      <c r="V2" s="229"/>
      <c r="W2" s="229"/>
      <c r="X2" s="229"/>
      <c r="Y2" s="229"/>
      <c r="Z2" s="229"/>
      <c r="AA2" s="229"/>
    </row>
    <row r="3" spans="1:27" ht="13.8" x14ac:dyDescent="0.3">
      <c r="C3" s="161"/>
      <c r="G3" s="161"/>
      <c r="K3" s="161"/>
      <c r="M3" s="161"/>
      <c r="R3" s="161"/>
    </row>
    <row r="4" spans="1:27" ht="13.8" x14ac:dyDescent="0.3">
      <c r="B4" s="224"/>
      <c r="C4" s="161"/>
      <c r="E4" s="224"/>
      <c r="F4" s="224"/>
      <c r="G4" s="161"/>
      <c r="H4" s="407"/>
      <c r="I4" s="407"/>
      <c r="J4" s="407"/>
      <c r="K4" s="161"/>
      <c r="L4" s="225"/>
      <c r="M4" s="161"/>
      <c r="N4" s="225"/>
      <c r="O4" s="225"/>
      <c r="P4" s="225"/>
      <c r="Q4" s="225"/>
      <c r="R4" s="161"/>
    </row>
    <row r="5" spans="1:27" s="230" customFormat="1" ht="18" x14ac:dyDescent="0.35">
      <c r="A5" s="387"/>
      <c r="B5" s="379" t="s">
        <v>94</v>
      </c>
      <c r="C5" s="275"/>
      <c r="D5" s="402" t="s">
        <v>95</v>
      </c>
      <c r="E5" s="403" t="s">
        <v>95</v>
      </c>
      <c r="F5" s="404" t="s">
        <v>95</v>
      </c>
      <c r="G5" s="275"/>
      <c r="H5" s="402" t="s">
        <v>96</v>
      </c>
      <c r="I5" s="403" t="s">
        <v>96</v>
      </c>
      <c r="J5" s="404" t="s">
        <v>96</v>
      </c>
      <c r="K5" s="275"/>
      <c r="L5" s="173" t="s">
        <v>97</v>
      </c>
      <c r="M5" s="275"/>
      <c r="N5" s="402" t="s">
        <v>102</v>
      </c>
      <c r="O5" s="403" t="s">
        <v>102</v>
      </c>
      <c r="P5" s="403" t="s">
        <v>102</v>
      </c>
      <c r="Q5" s="403" t="s">
        <v>102</v>
      </c>
      <c r="R5" s="275"/>
      <c r="S5" s="403" t="s">
        <v>103</v>
      </c>
      <c r="T5" s="403" t="s">
        <v>103</v>
      </c>
      <c r="U5" s="404" t="s">
        <v>103</v>
      </c>
    </row>
    <row r="6" spans="1:27" s="109" customFormat="1" ht="15.6" x14ac:dyDescent="0.3">
      <c r="B6" s="231" t="s">
        <v>3049</v>
      </c>
      <c r="C6" s="276"/>
      <c r="D6" s="232" t="s">
        <v>3050</v>
      </c>
      <c r="E6" s="233" t="s">
        <v>3038</v>
      </c>
      <c r="F6" s="234" t="s">
        <v>136</v>
      </c>
      <c r="G6" s="276"/>
      <c r="H6" s="232" t="s">
        <v>3037</v>
      </c>
      <c r="I6" s="233" t="s">
        <v>3036</v>
      </c>
      <c r="J6" s="234" t="s">
        <v>136</v>
      </c>
      <c r="K6" s="276"/>
      <c r="L6" s="235" t="s">
        <v>3049</v>
      </c>
      <c r="M6" s="276"/>
      <c r="N6" s="232" t="s">
        <v>3048</v>
      </c>
      <c r="O6" s="233" t="s">
        <v>3047</v>
      </c>
      <c r="P6" s="234" t="s">
        <v>3046</v>
      </c>
      <c r="Q6" s="232" t="s">
        <v>136</v>
      </c>
      <c r="R6" s="276"/>
      <c r="S6" s="270" t="s">
        <v>3045</v>
      </c>
      <c r="T6" s="233" t="s">
        <v>3037</v>
      </c>
      <c r="U6" s="234" t="s">
        <v>136</v>
      </c>
    </row>
    <row r="7" spans="1:27" s="249" customFormat="1" ht="16.5" customHeight="1" x14ac:dyDescent="0.3">
      <c r="B7" s="236" t="s">
        <v>3807</v>
      </c>
      <c r="C7" s="276"/>
      <c r="D7" s="237" t="s">
        <v>3808</v>
      </c>
      <c r="E7" s="238" t="s">
        <v>3809</v>
      </c>
      <c r="F7" s="239" t="s">
        <v>3029</v>
      </c>
      <c r="G7" s="276"/>
      <c r="H7" s="237" t="s">
        <v>3810</v>
      </c>
      <c r="I7" s="238" t="s">
        <v>3811</v>
      </c>
      <c r="J7" s="239" t="s">
        <v>3029</v>
      </c>
      <c r="K7" s="276"/>
      <c r="L7" s="236" t="s">
        <v>3812</v>
      </c>
      <c r="M7" s="276"/>
      <c r="N7" s="237" t="s">
        <v>3813</v>
      </c>
      <c r="O7" s="238" t="s">
        <v>3814</v>
      </c>
      <c r="P7" s="239" t="s">
        <v>3815</v>
      </c>
      <c r="Q7" s="237" t="s">
        <v>3029</v>
      </c>
      <c r="R7" s="276"/>
      <c r="S7" s="238" t="s">
        <v>3816</v>
      </c>
      <c r="T7" s="238" t="s">
        <v>3817</v>
      </c>
      <c r="U7" s="239" t="s">
        <v>3029</v>
      </c>
    </row>
    <row r="8" spans="1:27" s="109" customFormat="1" ht="15.6" x14ac:dyDescent="0.3">
      <c r="A8" s="250" t="s">
        <v>204</v>
      </c>
      <c r="B8" s="251">
        <v>19326370</v>
      </c>
      <c r="C8" s="277"/>
      <c r="D8" s="251">
        <v>81728052</v>
      </c>
      <c r="E8" s="251">
        <v>49429125</v>
      </c>
      <c r="F8" s="251">
        <f t="shared" ref="F8:F18" si="0">SUM(D8:E8)</f>
        <v>131157177</v>
      </c>
      <c r="G8" s="277"/>
      <c r="H8" s="251">
        <v>99806773</v>
      </c>
      <c r="I8" s="251">
        <v>70739628.859692216</v>
      </c>
      <c r="J8" s="251">
        <f t="shared" ref="J8:J16" si="1">SUM(H8:I8)</f>
        <v>170546401.85969222</v>
      </c>
      <c r="K8" s="277"/>
      <c r="L8" s="251">
        <v>18054957</v>
      </c>
      <c r="M8" s="277"/>
      <c r="N8" s="252">
        <v>98343097</v>
      </c>
      <c r="O8" s="252">
        <v>169376661</v>
      </c>
      <c r="P8" s="252">
        <v>45005798</v>
      </c>
      <c r="Q8" s="252">
        <f t="shared" ref="Q8:Q16" si="2">SUM(N8:P8)</f>
        <v>312725556</v>
      </c>
      <c r="R8" s="277"/>
      <c r="S8" s="271">
        <v>87458743</v>
      </c>
      <c r="T8" s="253">
        <v>103940608</v>
      </c>
      <c r="U8" s="254">
        <f t="shared" ref="U8:U16" si="3">S8+T8</f>
        <v>191399351</v>
      </c>
    </row>
    <row r="9" spans="1:27" s="109" customFormat="1" ht="15.6" x14ac:dyDescent="0.3">
      <c r="A9" s="255" t="s">
        <v>125</v>
      </c>
      <c r="B9" s="256">
        <v>8047778</v>
      </c>
      <c r="C9" s="277"/>
      <c r="D9" s="256">
        <v>36604310</v>
      </c>
      <c r="E9" s="256">
        <v>22138287</v>
      </c>
      <c r="F9" s="256">
        <f t="shared" si="0"/>
        <v>58742597</v>
      </c>
      <c r="G9" s="277"/>
      <c r="H9" s="256">
        <v>38351014</v>
      </c>
      <c r="I9" s="256">
        <v>27181887.983018372</v>
      </c>
      <c r="J9" s="256">
        <f t="shared" si="1"/>
        <v>65532901.983018368</v>
      </c>
      <c r="K9" s="277"/>
      <c r="L9" s="256">
        <v>6315151</v>
      </c>
      <c r="M9" s="277"/>
      <c r="N9" s="257">
        <v>123221061</v>
      </c>
      <c r="O9" s="257">
        <v>46049454</v>
      </c>
      <c r="P9" s="257">
        <v>12235999</v>
      </c>
      <c r="Q9" s="257">
        <f t="shared" si="2"/>
        <v>181506514</v>
      </c>
      <c r="R9" s="277"/>
      <c r="S9" s="242">
        <v>24238356</v>
      </c>
      <c r="T9" s="258">
        <v>28806146</v>
      </c>
      <c r="U9" s="259">
        <f t="shared" si="3"/>
        <v>53044502</v>
      </c>
    </row>
    <row r="10" spans="1:27" s="109" customFormat="1" ht="15.6" x14ac:dyDescent="0.3">
      <c r="A10" s="260" t="s">
        <v>176</v>
      </c>
      <c r="B10" s="261">
        <v>10541555</v>
      </c>
      <c r="C10" s="277"/>
      <c r="D10" s="261">
        <v>45100292</v>
      </c>
      <c r="E10" s="261">
        <v>27276656</v>
      </c>
      <c r="F10" s="261">
        <f t="shared" si="0"/>
        <v>72376948</v>
      </c>
      <c r="G10" s="277"/>
      <c r="H10" s="261">
        <v>57931022</v>
      </c>
      <c r="I10" s="261">
        <v>41059527.260970078</v>
      </c>
      <c r="J10" s="261">
        <f t="shared" si="1"/>
        <v>98990549.260970086</v>
      </c>
      <c r="K10" s="277"/>
      <c r="L10" s="261">
        <v>10942748</v>
      </c>
      <c r="M10" s="277"/>
      <c r="N10" s="262">
        <v>159078145</v>
      </c>
      <c r="O10" s="262">
        <v>105227846</v>
      </c>
      <c r="P10" s="262">
        <v>27960542</v>
      </c>
      <c r="Q10" s="262">
        <f t="shared" si="2"/>
        <v>292266533</v>
      </c>
      <c r="R10" s="277"/>
      <c r="S10" s="272">
        <v>56638184</v>
      </c>
      <c r="T10" s="263">
        <v>67311821</v>
      </c>
      <c r="U10" s="264">
        <f t="shared" si="3"/>
        <v>123950005</v>
      </c>
    </row>
    <row r="11" spans="1:27" s="109" customFormat="1" ht="15.6" x14ac:dyDescent="0.3">
      <c r="A11" s="255" t="s">
        <v>262</v>
      </c>
      <c r="B11" s="256">
        <v>1629823</v>
      </c>
      <c r="C11" s="277"/>
      <c r="D11" s="256">
        <v>6145698</v>
      </c>
      <c r="E11" s="256">
        <v>3716917</v>
      </c>
      <c r="F11" s="256">
        <f t="shared" si="0"/>
        <v>9862615</v>
      </c>
      <c r="G11" s="277"/>
      <c r="H11" s="256">
        <v>7351891</v>
      </c>
      <c r="I11" s="256">
        <v>5210768.6939787976</v>
      </c>
      <c r="J11" s="256">
        <f t="shared" si="1"/>
        <v>12562659.693978798</v>
      </c>
      <c r="K11" s="277"/>
      <c r="L11" s="256">
        <v>1207754.01</v>
      </c>
      <c r="M11" s="277"/>
      <c r="N11" s="257">
        <v>20091635</v>
      </c>
      <c r="O11" s="257">
        <v>9378632</v>
      </c>
      <c r="P11" s="257">
        <v>2492035</v>
      </c>
      <c r="Q11" s="257">
        <f t="shared" si="2"/>
        <v>31962302</v>
      </c>
      <c r="R11" s="277"/>
      <c r="S11" s="242">
        <v>4413156</v>
      </c>
      <c r="T11" s="258">
        <v>5244828</v>
      </c>
      <c r="U11" s="259">
        <f t="shared" si="3"/>
        <v>9657984</v>
      </c>
    </row>
    <row r="12" spans="1:27" s="109" customFormat="1" ht="15.6" x14ac:dyDescent="0.3">
      <c r="A12" s="260" t="s">
        <v>231</v>
      </c>
      <c r="B12" s="261">
        <v>5956208</v>
      </c>
      <c r="C12" s="277"/>
      <c r="D12" s="261">
        <v>21991304</v>
      </c>
      <c r="E12" s="261">
        <v>13300341</v>
      </c>
      <c r="F12" s="261">
        <f t="shared" si="0"/>
        <v>35291645</v>
      </c>
      <c r="G12" s="277"/>
      <c r="H12" s="261">
        <v>25788691</v>
      </c>
      <c r="I12" s="261">
        <v>18278143.72265812</v>
      </c>
      <c r="J12" s="261">
        <f t="shared" si="1"/>
        <v>44066834.72265812</v>
      </c>
      <c r="K12" s="277"/>
      <c r="L12" s="261">
        <v>4629172</v>
      </c>
      <c r="M12" s="277"/>
      <c r="N12" s="262">
        <f>8909885+23306346</f>
        <v>32216231</v>
      </c>
      <c r="O12" s="262">
        <f>5417826+30799911</f>
        <v>36217737</v>
      </c>
      <c r="P12" s="262">
        <f>1439594+8183977</f>
        <v>9623571</v>
      </c>
      <c r="Q12" s="262">
        <f t="shared" si="2"/>
        <v>78057539</v>
      </c>
      <c r="R12" s="277"/>
      <c r="S12" s="272">
        <v>21453844</v>
      </c>
      <c r="T12" s="263">
        <v>25496888</v>
      </c>
      <c r="U12" s="264">
        <f t="shared" si="3"/>
        <v>46950732</v>
      </c>
    </row>
    <row r="13" spans="1:27" s="109" customFormat="1" ht="15.6" x14ac:dyDescent="0.3">
      <c r="A13" s="255" t="s">
        <v>246</v>
      </c>
      <c r="B13" s="256">
        <v>609651</v>
      </c>
      <c r="C13" s="277"/>
      <c r="D13" s="256">
        <v>2155943</v>
      </c>
      <c r="E13" s="256">
        <v>1303913</v>
      </c>
      <c r="F13" s="256">
        <f t="shared" si="0"/>
        <v>3459856</v>
      </c>
      <c r="G13" s="277"/>
      <c r="H13" s="256">
        <v>2620856</v>
      </c>
      <c r="I13" s="256">
        <v>1857573.8407622355</v>
      </c>
      <c r="J13" s="256">
        <f t="shared" si="1"/>
        <v>4478429.8407622352</v>
      </c>
      <c r="K13" s="277"/>
      <c r="L13" s="256">
        <v>438083</v>
      </c>
      <c r="M13" s="277"/>
      <c r="N13" s="257">
        <f>6200995+27556</f>
        <v>6228551</v>
      </c>
      <c r="O13" s="257">
        <f>3502460+10824</f>
        <v>3513284</v>
      </c>
      <c r="P13" s="257">
        <f>930656+2876</f>
        <v>933532</v>
      </c>
      <c r="Q13" s="257">
        <f t="shared" si="2"/>
        <v>10675367</v>
      </c>
      <c r="R13" s="277"/>
      <c r="S13" s="242">
        <v>427019</v>
      </c>
      <c r="T13" s="258">
        <v>507492</v>
      </c>
      <c r="U13" s="259">
        <f t="shared" si="3"/>
        <v>934511</v>
      </c>
    </row>
    <row r="14" spans="1:27" s="109" customFormat="1" ht="15.6" x14ac:dyDescent="0.3">
      <c r="A14" s="260" t="s">
        <v>205</v>
      </c>
      <c r="B14" s="261">
        <v>1832404</v>
      </c>
      <c r="C14" s="277"/>
      <c r="D14" s="261">
        <v>6625694</v>
      </c>
      <c r="E14" s="261">
        <v>4007223</v>
      </c>
      <c r="F14" s="261">
        <f t="shared" si="0"/>
        <v>10632917</v>
      </c>
      <c r="G14" s="277"/>
      <c r="H14" s="261">
        <v>7510049</v>
      </c>
      <c r="I14" s="261">
        <v>5322865.9209078383</v>
      </c>
      <c r="J14" s="261">
        <f t="shared" si="1"/>
        <v>12832914.920907838</v>
      </c>
      <c r="K14" s="277"/>
      <c r="L14" s="261">
        <v>1290231</v>
      </c>
      <c r="M14" s="277"/>
      <c r="N14" s="262">
        <f>4627690+5485262+18890847</f>
        <v>29003799</v>
      </c>
      <c r="O14" s="262">
        <f>2056932+2344853+9029337</f>
        <v>13431122</v>
      </c>
      <c r="P14" s="262">
        <f>546555+623061+2399223</f>
        <v>3568839</v>
      </c>
      <c r="Q14" s="262">
        <f t="shared" si="2"/>
        <v>46003760</v>
      </c>
      <c r="R14" s="277"/>
      <c r="S14" s="272">
        <v>5784943</v>
      </c>
      <c r="T14" s="263">
        <v>6875136</v>
      </c>
      <c r="U14" s="264">
        <f t="shared" si="3"/>
        <v>12660079</v>
      </c>
    </row>
    <row r="15" spans="1:27" s="109" customFormat="1" ht="15.6" x14ac:dyDescent="0.3">
      <c r="A15" s="255" t="s">
        <v>133</v>
      </c>
      <c r="B15" s="256">
        <v>0</v>
      </c>
      <c r="C15" s="277"/>
      <c r="D15" s="256">
        <v>0</v>
      </c>
      <c r="E15" s="256">
        <v>0</v>
      </c>
      <c r="F15" s="256">
        <f t="shared" si="0"/>
        <v>0</v>
      </c>
      <c r="G15" s="277"/>
      <c r="H15" s="256">
        <v>0</v>
      </c>
      <c r="I15" s="256">
        <v>0</v>
      </c>
      <c r="J15" s="256">
        <f t="shared" si="1"/>
        <v>0</v>
      </c>
      <c r="K15" s="277"/>
      <c r="L15" s="256">
        <v>0</v>
      </c>
      <c r="M15" s="277"/>
      <c r="N15" s="257">
        <v>0</v>
      </c>
      <c r="O15" s="257">
        <v>0</v>
      </c>
      <c r="P15" s="257">
        <v>0</v>
      </c>
      <c r="Q15" s="257">
        <f t="shared" si="2"/>
        <v>0</v>
      </c>
      <c r="R15" s="277"/>
      <c r="S15" s="242">
        <v>0</v>
      </c>
      <c r="T15" s="258">
        <v>0</v>
      </c>
      <c r="U15" s="259">
        <f t="shared" si="3"/>
        <v>0</v>
      </c>
    </row>
    <row r="16" spans="1:27" s="109" customFormat="1" ht="15.6" x14ac:dyDescent="0.3">
      <c r="A16" s="265" t="s">
        <v>165</v>
      </c>
      <c r="B16" s="266">
        <v>173180</v>
      </c>
      <c r="C16" s="277"/>
      <c r="D16" s="266">
        <v>4363659</v>
      </c>
      <c r="E16" s="266">
        <v>565545</v>
      </c>
      <c r="F16" s="266">
        <f t="shared" si="0"/>
        <v>4929204</v>
      </c>
      <c r="G16" s="277"/>
      <c r="H16" s="266">
        <v>7233230</v>
      </c>
      <c r="I16" s="266">
        <v>349603.71801235189</v>
      </c>
      <c r="J16" s="266">
        <f t="shared" si="1"/>
        <v>7582833.7180123515</v>
      </c>
      <c r="K16" s="277"/>
      <c r="L16" s="266">
        <v>81954.61</v>
      </c>
      <c r="M16" s="277"/>
      <c r="N16" s="267">
        <v>19723895</v>
      </c>
      <c r="O16" s="267">
        <v>280929</v>
      </c>
      <c r="P16" s="267">
        <v>74647</v>
      </c>
      <c r="Q16" s="267">
        <f t="shared" si="2"/>
        <v>20079471</v>
      </c>
      <c r="R16" s="277"/>
      <c r="S16" s="273">
        <v>37867</v>
      </c>
      <c r="T16" s="268">
        <v>45003</v>
      </c>
      <c r="U16" s="269">
        <f t="shared" si="3"/>
        <v>82870</v>
      </c>
    </row>
    <row r="17" spans="1:24" s="223" customFormat="1" ht="15.6" x14ac:dyDescent="0.3">
      <c r="A17" s="109"/>
      <c r="B17" s="240"/>
      <c r="C17" s="274"/>
      <c r="D17" s="240"/>
      <c r="E17" s="240"/>
      <c r="F17" s="240"/>
      <c r="G17" s="274"/>
      <c r="H17" s="240"/>
      <c r="I17" s="240"/>
      <c r="J17" s="240"/>
      <c r="K17" s="274"/>
      <c r="L17" s="240"/>
      <c r="M17" s="274"/>
      <c r="N17" s="241"/>
      <c r="O17" s="241"/>
      <c r="P17" s="241"/>
      <c r="Q17" s="241"/>
      <c r="R17" s="274"/>
      <c r="S17" s="242"/>
      <c r="T17" s="242"/>
      <c r="U17" s="241"/>
    </row>
    <row r="18" spans="1:24" s="109" customFormat="1" ht="16.2" thickBot="1" x14ac:dyDescent="0.35">
      <c r="A18" s="278" t="s">
        <v>136</v>
      </c>
      <c r="B18" s="279">
        <v>48116969</v>
      </c>
      <c r="C18" s="274"/>
      <c r="D18" s="279">
        <v>204714952</v>
      </c>
      <c r="E18" s="279">
        <v>121738007</v>
      </c>
      <c r="F18" s="279">
        <f t="shared" si="0"/>
        <v>326452959</v>
      </c>
      <c r="G18" s="274"/>
      <c r="H18" s="279">
        <v>246593526</v>
      </c>
      <c r="I18" s="279">
        <v>170000000</v>
      </c>
      <c r="J18" s="279">
        <f>SUM(J8:J17)</f>
        <v>416593526</v>
      </c>
      <c r="K18" s="280"/>
      <c r="L18" s="279">
        <f>SUM(L8:L17)</f>
        <v>42960050.619999997</v>
      </c>
      <c r="M18" s="274"/>
      <c r="N18" s="279">
        <f>SUM(N8:N17)</f>
        <v>487906414</v>
      </c>
      <c r="O18" s="279">
        <f>SUM(O8:O17)</f>
        <v>383475665</v>
      </c>
      <c r="P18" s="279">
        <f>SUM(P8:P17)</f>
        <v>101894963</v>
      </c>
      <c r="Q18" s="279">
        <f>SUM(Q8:Q17)</f>
        <v>973277042</v>
      </c>
      <c r="R18" s="274"/>
      <c r="S18" s="279">
        <f>SUM(S8:S16)</f>
        <v>200452112</v>
      </c>
      <c r="T18" s="279">
        <f>SUM(T8:T16)</f>
        <v>238227922</v>
      </c>
      <c r="U18" s="279">
        <f>SUM(U8:U16)</f>
        <v>438680034</v>
      </c>
    </row>
    <row r="19" spans="1:24" ht="16.2" thickTop="1" x14ac:dyDescent="0.3">
      <c r="A19" s="109"/>
      <c r="B19" s="109"/>
      <c r="C19" s="274"/>
      <c r="D19" s="109"/>
      <c r="E19" s="109"/>
      <c r="F19" s="109"/>
      <c r="G19" s="274"/>
      <c r="H19" s="109"/>
      <c r="I19" s="109"/>
      <c r="J19" s="109"/>
      <c r="K19" s="274"/>
      <c r="L19" s="109"/>
      <c r="M19" s="274"/>
      <c r="N19" s="109"/>
      <c r="O19" s="109"/>
      <c r="P19" s="109"/>
      <c r="Q19" s="109"/>
      <c r="R19" s="274"/>
      <c r="S19" s="243"/>
      <c r="T19" s="243"/>
      <c r="U19" s="109"/>
    </row>
    <row r="20" spans="1:24" s="112" customFormat="1" ht="15.6" x14ac:dyDescent="0.3">
      <c r="A20" s="98"/>
      <c r="B20" s="98"/>
      <c r="C20" s="274"/>
      <c r="D20" s="98"/>
      <c r="E20" s="98"/>
      <c r="F20" s="98"/>
      <c r="G20" s="274"/>
      <c r="H20" s="98"/>
      <c r="I20" s="98"/>
      <c r="J20" s="98"/>
      <c r="K20" s="274"/>
      <c r="L20" s="98"/>
      <c r="M20" s="274"/>
      <c r="N20" s="98"/>
      <c r="O20" s="98"/>
      <c r="P20" s="98"/>
      <c r="Q20" s="98"/>
      <c r="R20" s="274"/>
      <c r="S20" s="226"/>
      <c r="T20" s="226"/>
      <c r="U20" s="98"/>
    </row>
    <row r="21" spans="1:24" s="112" customFormat="1" ht="15.6" x14ac:dyDescent="0.3">
      <c r="B21" s="112" t="s">
        <v>3044</v>
      </c>
      <c r="C21" s="274"/>
      <c r="G21" s="274"/>
      <c r="K21" s="274"/>
      <c r="M21" s="274"/>
      <c r="N21" s="112" t="s">
        <v>3044</v>
      </c>
      <c r="R21" s="274"/>
    </row>
    <row r="22" spans="1:24" s="112" customFormat="1" ht="15.6" x14ac:dyDescent="0.3">
      <c r="B22" s="244" t="s">
        <v>2888</v>
      </c>
      <c r="C22" s="274"/>
      <c r="G22" s="274"/>
      <c r="K22" s="274"/>
      <c r="L22" s="245"/>
      <c r="M22" s="274"/>
      <c r="N22" s="244" t="s">
        <v>2888</v>
      </c>
      <c r="R22" s="274"/>
    </row>
    <row r="23" spans="1:24" s="112" customFormat="1" ht="15.6" x14ac:dyDescent="0.3">
      <c r="B23" s="244"/>
      <c r="C23" s="274"/>
      <c r="G23" s="274"/>
      <c r="K23" s="274"/>
      <c r="L23" s="245"/>
      <c r="M23" s="274"/>
      <c r="N23" s="244"/>
      <c r="R23" s="274"/>
      <c r="V23" s="246"/>
      <c r="W23" s="246"/>
    </row>
    <row r="24" spans="1:24" s="112" customFormat="1" ht="15" customHeight="1" x14ac:dyDescent="0.3">
      <c r="B24" s="110" t="s">
        <v>3796</v>
      </c>
      <c r="C24" s="274"/>
      <c r="G24" s="274"/>
      <c r="H24" s="246"/>
      <c r="I24" s="246"/>
      <c r="K24" s="274"/>
      <c r="L24" s="245"/>
      <c r="M24" s="274"/>
      <c r="N24" s="110" t="s">
        <v>3797</v>
      </c>
      <c r="R24" s="274"/>
      <c r="U24" s="246"/>
      <c r="V24" s="246"/>
      <c r="W24" s="246"/>
      <c r="X24" s="245"/>
    </row>
    <row r="25" spans="1:24" s="112" customFormat="1" ht="16.2" x14ac:dyDescent="0.3">
      <c r="B25" s="110" t="s">
        <v>3798</v>
      </c>
      <c r="C25" s="274"/>
      <c r="G25" s="274"/>
      <c r="H25" s="246"/>
      <c r="I25" s="246"/>
      <c r="J25" s="245"/>
      <c r="K25" s="274"/>
      <c r="L25" s="245"/>
      <c r="M25" s="274"/>
      <c r="N25" s="110" t="s">
        <v>3799</v>
      </c>
      <c r="R25" s="274"/>
      <c r="U25" s="246"/>
      <c r="V25" s="246"/>
      <c r="W25" s="246"/>
      <c r="X25" s="245"/>
    </row>
    <row r="26" spans="1:24" s="112" customFormat="1" ht="16.2" x14ac:dyDescent="0.3">
      <c r="B26" s="110" t="s">
        <v>3800</v>
      </c>
      <c r="C26" s="274"/>
      <c r="G26" s="274"/>
      <c r="H26" s="246"/>
      <c r="I26" s="246"/>
      <c r="J26" s="245"/>
      <c r="K26" s="274"/>
      <c r="L26" s="245"/>
      <c r="M26" s="274"/>
      <c r="N26" s="110" t="s">
        <v>3801</v>
      </c>
      <c r="R26" s="274"/>
      <c r="U26" s="246"/>
      <c r="V26" s="246"/>
      <c r="W26" s="246"/>
      <c r="X26" s="245"/>
    </row>
    <row r="27" spans="1:24" s="112" customFormat="1" ht="16.2" x14ac:dyDescent="0.3">
      <c r="B27" s="110" t="s">
        <v>3802</v>
      </c>
      <c r="C27" s="274"/>
      <c r="G27" s="274"/>
      <c r="H27" s="246"/>
      <c r="I27" s="246"/>
      <c r="J27" s="245"/>
      <c r="K27" s="274"/>
      <c r="L27" s="245"/>
      <c r="M27" s="274"/>
      <c r="N27" s="110" t="s">
        <v>3803</v>
      </c>
      <c r="R27" s="274"/>
      <c r="U27" s="246"/>
      <c r="V27" s="246"/>
      <c r="W27" s="246"/>
      <c r="X27" s="245"/>
    </row>
    <row r="28" spans="1:24" s="112" customFormat="1" ht="16.2" x14ac:dyDescent="0.3">
      <c r="B28" s="110" t="s">
        <v>3804</v>
      </c>
      <c r="C28" s="274"/>
      <c r="G28" s="274"/>
      <c r="H28" s="246"/>
      <c r="I28" s="246"/>
      <c r="J28" s="245"/>
      <c r="K28" s="274"/>
      <c r="L28" s="245"/>
      <c r="M28" s="274"/>
      <c r="N28" s="110" t="s">
        <v>3805</v>
      </c>
      <c r="R28" s="274"/>
      <c r="U28" s="246"/>
      <c r="V28" s="246"/>
      <c r="W28" s="246"/>
      <c r="X28" s="245"/>
    </row>
    <row r="29" spans="1:24" s="112" customFormat="1" ht="16.2" x14ac:dyDescent="0.3">
      <c r="B29" s="110" t="s">
        <v>3806</v>
      </c>
      <c r="C29" s="274"/>
      <c r="G29" s="274"/>
      <c r="H29" s="246"/>
      <c r="I29" s="246"/>
      <c r="J29" s="245"/>
      <c r="K29" s="274"/>
      <c r="M29" s="274"/>
      <c r="R29" s="274"/>
      <c r="U29" s="246"/>
    </row>
    <row r="30" spans="1:24" s="112" customFormat="1" ht="16.2" x14ac:dyDescent="0.3">
      <c r="B30" s="110"/>
      <c r="C30" s="274"/>
      <c r="G30" s="274"/>
      <c r="K30" s="274"/>
      <c r="M30" s="274"/>
      <c r="N30" s="112" t="s">
        <v>3043</v>
      </c>
      <c r="R30" s="274"/>
    </row>
    <row r="31" spans="1:24" s="112" customFormat="1" ht="16.2" x14ac:dyDescent="0.3">
      <c r="B31" s="110"/>
      <c r="C31" s="274"/>
      <c r="G31" s="274"/>
      <c r="K31" s="274"/>
      <c r="M31" s="274"/>
      <c r="N31" s="112" t="s">
        <v>3042</v>
      </c>
      <c r="R31" s="274"/>
    </row>
    <row r="32" spans="1:24" s="112" customFormat="1" ht="16.2" x14ac:dyDescent="0.3">
      <c r="B32" s="110"/>
      <c r="C32" s="274"/>
      <c r="G32" s="274"/>
      <c r="K32" s="274"/>
      <c r="M32" s="274"/>
      <c r="R32" s="274"/>
      <c r="S32" s="247"/>
      <c r="T32" s="247"/>
      <c r="V32" s="246"/>
      <c r="W32" s="246"/>
    </row>
    <row r="33" spans="1:23" s="112" customFormat="1" ht="16.2" x14ac:dyDescent="0.3">
      <c r="B33" s="110"/>
      <c r="C33" s="274"/>
      <c r="G33" s="274"/>
      <c r="H33" s="246"/>
      <c r="I33" s="246"/>
      <c r="K33" s="274"/>
      <c r="M33" s="274"/>
      <c r="N33" s="248"/>
      <c r="R33" s="274"/>
      <c r="S33" s="247"/>
      <c r="T33" s="247"/>
      <c r="U33" s="246"/>
      <c r="V33" s="246"/>
      <c r="W33" s="246"/>
    </row>
    <row r="34" spans="1:23" s="112" customFormat="1" ht="16.2" x14ac:dyDescent="0.3">
      <c r="B34" s="110"/>
      <c r="C34" s="274"/>
      <c r="G34" s="274"/>
      <c r="H34" s="246"/>
      <c r="I34" s="246"/>
      <c r="K34" s="274"/>
      <c r="M34" s="274"/>
      <c r="R34" s="274"/>
      <c r="S34" s="247"/>
      <c r="T34" s="247"/>
      <c r="U34" s="246"/>
    </row>
    <row r="35" spans="1:23" s="112" customFormat="1" ht="15.6" x14ac:dyDescent="0.3">
      <c r="C35" s="274"/>
      <c r="G35" s="274"/>
      <c r="K35" s="274"/>
      <c r="M35" s="274"/>
      <c r="R35" s="274"/>
      <c r="S35" s="247"/>
      <c r="T35" s="247"/>
    </row>
    <row r="36" spans="1:23" ht="15.6" x14ac:dyDescent="0.3">
      <c r="A36" s="112"/>
      <c r="B36" s="112"/>
      <c r="C36" s="274"/>
      <c r="D36" s="112"/>
      <c r="E36" s="112"/>
      <c r="F36" s="112"/>
      <c r="G36" s="274"/>
      <c r="H36" s="112"/>
      <c r="I36" s="112"/>
      <c r="J36" s="112"/>
      <c r="K36" s="274"/>
      <c r="L36" s="112"/>
      <c r="M36" s="274"/>
      <c r="N36" s="112"/>
      <c r="O36" s="112"/>
      <c r="P36" s="112"/>
      <c r="Q36" s="112"/>
      <c r="R36" s="274"/>
      <c r="S36" s="247"/>
      <c r="T36" s="247"/>
      <c r="U36" s="112"/>
    </row>
    <row r="37" spans="1:23" ht="15.6" x14ac:dyDescent="0.3">
      <c r="C37" s="274"/>
      <c r="G37" s="274"/>
      <c r="K37" s="274"/>
      <c r="M37" s="274"/>
      <c r="R37" s="274"/>
      <c r="S37" s="226"/>
      <c r="T37" s="226"/>
    </row>
    <row r="38" spans="1:23" ht="15.6" x14ac:dyDescent="0.3">
      <c r="C38" s="274"/>
      <c r="G38" s="274"/>
      <c r="K38" s="274"/>
      <c r="M38" s="274"/>
      <c r="R38" s="274"/>
      <c r="S38" s="226"/>
      <c r="T38" s="226"/>
    </row>
    <row r="39" spans="1:23" ht="15.6" x14ac:dyDescent="0.3">
      <c r="C39" s="274"/>
      <c r="G39" s="274"/>
      <c r="K39" s="274"/>
      <c r="M39" s="274"/>
      <c r="R39" s="274"/>
      <c r="S39" s="226"/>
      <c r="T39" s="226"/>
    </row>
    <row r="40" spans="1:23" ht="15.6" x14ac:dyDescent="0.3">
      <c r="C40" s="274"/>
      <c r="G40" s="274"/>
      <c r="K40" s="274"/>
      <c r="M40" s="274"/>
      <c r="R40" s="274"/>
      <c r="S40" s="226"/>
      <c r="T40" s="226"/>
    </row>
    <row r="41" spans="1:23" ht="15.6" x14ac:dyDescent="0.3">
      <c r="C41" s="274"/>
      <c r="G41" s="274"/>
      <c r="K41" s="274"/>
      <c r="M41" s="274"/>
      <c r="R41" s="274"/>
      <c r="S41" s="226"/>
      <c r="T41" s="226"/>
    </row>
    <row r="42" spans="1:23" ht="15.6" x14ac:dyDescent="0.3">
      <c r="C42" s="274"/>
      <c r="G42" s="274"/>
      <c r="K42" s="274"/>
      <c r="M42" s="274"/>
      <c r="R42" s="274"/>
      <c r="S42" s="226"/>
      <c r="T42" s="226"/>
    </row>
    <row r="43" spans="1:23" ht="15.6" x14ac:dyDescent="0.3">
      <c r="C43" s="274"/>
      <c r="G43" s="274"/>
      <c r="K43" s="274"/>
      <c r="M43" s="274"/>
      <c r="R43" s="274"/>
      <c r="S43" s="226"/>
      <c r="T43" s="226"/>
    </row>
    <row r="44" spans="1:23" ht="15.6" x14ac:dyDescent="0.3">
      <c r="C44" s="274"/>
      <c r="G44" s="274"/>
      <c r="K44" s="274"/>
      <c r="M44" s="274"/>
      <c r="R44" s="274"/>
      <c r="S44" s="226"/>
      <c r="T44" s="226"/>
    </row>
    <row r="45" spans="1:23" ht="15.6" x14ac:dyDescent="0.3">
      <c r="C45" s="274"/>
      <c r="G45" s="274"/>
      <c r="K45" s="274"/>
      <c r="M45" s="274"/>
      <c r="R45" s="274"/>
      <c r="S45" s="226"/>
      <c r="T45" s="226"/>
    </row>
    <row r="46" spans="1:23" ht="15.6" x14ac:dyDescent="0.3">
      <c r="C46" s="274"/>
      <c r="G46" s="274"/>
      <c r="K46" s="274"/>
      <c r="M46" s="274"/>
      <c r="R46" s="274"/>
      <c r="S46" s="226"/>
      <c r="T46" s="226"/>
    </row>
    <row r="47" spans="1:23" ht="15.6" x14ac:dyDescent="0.3">
      <c r="C47" s="274"/>
      <c r="G47" s="274"/>
      <c r="K47" s="274"/>
      <c r="M47" s="274"/>
      <c r="R47" s="274"/>
      <c r="S47" s="226"/>
      <c r="T47" s="226"/>
    </row>
    <row r="48" spans="1:23" ht="15.6" x14ac:dyDescent="0.3">
      <c r="C48" s="274"/>
      <c r="G48" s="274"/>
      <c r="K48" s="274"/>
      <c r="M48" s="274"/>
      <c r="R48" s="274"/>
      <c r="S48" s="226"/>
      <c r="T48" s="226"/>
    </row>
    <row r="49" spans="3:20" ht="15.6" x14ac:dyDescent="0.3">
      <c r="C49" s="274"/>
      <c r="G49" s="274"/>
      <c r="K49" s="274"/>
      <c r="M49" s="274"/>
      <c r="R49" s="274"/>
      <c r="S49" s="226"/>
      <c r="T49" s="226"/>
    </row>
    <row r="50" spans="3:20" ht="15.6" x14ac:dyDescent="0.3">
      <c r="C50" s="274"/>
      <c r="G50" s="274"/>
      <c r="K50" s="274"/>
      <c r="M50" s="274"/>
      <c r="R50" s="274"/>
      <c r="S50" s="226"/>
      <c r="T50" s="226"/>
    </row>
    <row r="51" spans="3:20" ht="15.6" x14ac:dyDescent="0.3">
      <c r="C51" s="274"/>
      <c r="G51" s="274"/>
      <c r="K51" s="274"/>
      <c r="M51" s="274"/>
      <c r="R51" s="274"/>
      <c r="S51" s="226"/>
      <c r="T51" s="226"/>
    </row>
    <row r="52" spans="3:20" ht="15.6" x14ac:dyDescent="0.3">
      <c r="C52" s="274"/>
      <c r="G52" s="274"/>
      <c r="K52" s="274"/>
      <c r="M52" s="274"/>
      <c r="R52" s="274"/>
      <c r="S52" s="226"/>
      <c r="T52" s="226"/>
    </row>
    <row r="53" spans="3:20" ht="15.6" x14ac:dyDescent="0.3">
      <c r="C53" s="274"/>
      <c r="G53" s="274"/>
      <c r="K53" s="274"/>
      <c r="M53" s="274"/>
      <c r="R53" s="274"/>
      <c r="S53" s="226"/>
      <c r="T53" s="226"/>
    </row>
    <row r="54" spans="3:20" ht="15.6" x14ac:dyDescent="0.3">
      <c r="C54" s="274"/>
      <c r="G54" s="274"/>
      <c r="K54" s="274"/>
      <c r="M54" s="274"/>
      <c r="R54" s="274"/>
      <c r="S54" s="226"/>
      <c r="T54" s="226"/>
    </row>
    <row r="55" spans="3:20" ht="15.6" x14ac:dyDescent="0.3">
      <c r="C55" s="274"/>
      <c r="G55" s="274"/>
      <c r="K55" s="274"/>
      <c r="M55" s="274"/>
      <c r="R55" s="274"/>
      <c r="S55" s="226"/>
      <c r="T55" s="226"/>
    </row>
    <row r="56" spans="3:20" ht="15.6" x14ac:dyDescent="0.3">
      <c r="C56" s="274"/>
      <c r="G56" s="274"/>
      <c r="K56" s="274"/>
      <c r="M56" s="274"/>
      <c r="R56" s="274"/>
      <c r="S56" s="226"/>
      <c r="T56" s="226"/>
    </row>
    <row r="57" spans="3:20" ht="15.6" x14ac:dyDescent="0.3">
      <c r="C57" s="274"/>
      <c r="G57" s="274"/>
      <c r="K57" s="274"/>
      <c r="M57" s="274"/>
      <c r="R57" s="274"/>
      <c r="S57" s="226"/>
      <c r="T57" s="226"/>
    </row>
    <row r="58" spans="3:20" ht="15.6" x14ac:dyDescent="0.3">
      <c r="C58" s="274"/>
      <c r="G58" s="274"/>
      <c r="K58" s="274"/>
      <c r="M58" s="274"/>
      <c r="R58" s="274"/>
      <c r="S58" s="226"/>
      <c r="T58" s="226"/>
    </row>
    <row r="59" spans="3:20" ht="15.6" x14ac:dyDescent="0.3">
      <c r="C59" s="274"/>
      <c r="G59" s="274"/>
      <c r="K59" s="274"/>
      <c r="M59" s="274"/>
      <c r="R59" s="274"/>
      <c r="S59" s="226"/>
      <c r="T59" s="226"/>
    </row>
    <row r="60" spans="3:20" ht="15.6" x14ac:dyDescent="0.3">
      <c r="C60" s="274"/>
      <c r="G60" s="274"/>
      <c r="K60" s="274"/>
      <c r="M60" s="274"/>
      <c r="R60" s="274"/>
      <c r="S60" s="226"/>
      <c r="T60" s="226"/>
    </row>
    <row r="61" spans="3:20" ht="15.6" x14ac:dyDescent="0.3">
      <c r="C61" s="274"/>
      <c r="G61" s="274"/>
      <c r="K61" s="274"/>
      <c r="M61" s="274"/>
      <c r="R61" s="274"/>
      <c r="S61" s="226"/>
      <c r="T61" s="226"/>
    </row>
    <row r="62" spans="3:20" ht="15.6" x14ac:dyDescent="0.3">
      <c r="C62" s="274"/>
      <c r="G62" s="274"/>
      <c r="K62" s="274"/>
      <c r="M62" s="274"/>
      <c r="R62" s="274"/>
      <c r="S62" s="226"/>
      <c r="T62" s="226"/>
    </row>
    <row r="63" spans="3:20" ht="15.6" x14ac:dyDescent="0.3">
      <c r="C63" s="274"/>
      <c r="G63" s="274"/>
      <c r="K63" s="274"/>
      <c r="M63" s="274"/>
      <c r="R63" s="274"/>
      <c r="S63" s="226"/>
      <c r="T63" s="226"/>
    </row>
    <row r="64" spans="3:20" ht="15.6" x14ac:dyDescent="0.3">
      <c r="C64" s="274"/>
      <c r="G64" s="274"/>
      <c r="K64" s="274"/>
      <c r="M64" s="274"/>
      <c r="R64" s="274"/>
      <c r="S64" s="226"/>
      <c r="T64" s="226"/>
    </row>
    <row r="65" spans="3:20" ht="15.6" x14ac:dyDescent="0.3">
      <c r="C65" s="274"/>
      <c r="G65" s="274"/>
      <c r="K65" s="274"/>
      <c r="M65" s="274"/>
      <c r="R65" s="274"/>
      <c r="S65" s="226"/>
      <c r="T65" s="226"/>
    </row>
    <row r="66" spans="3:20" ht="15.6" x14ac:dyDescent="0.3">
      <c r="C66" s="274"/>
      <c r="G66" s="274"/>
      <c r="K66" s="274"/>
      <c r="M66" s="274"/>
      <c r="R66" s="274"/>
      <c r="S66" s="226"/>
      <c r="T66" s="226"/>
    </row>
    <row r="67" spans="3:20" ht="15.6" x14ac:dyDescent="0.3">
      <c r="C67" s="274"/>
      <c r="G67" s="274"/>
      <c r="K67" s="274"/>
      <c r="M67" s="274"/>
      <c r="R67" s="274"/>
      <c r="S67" s="226"/>
      <c r="T67" s="226"/>
    </row>
    <row r="68" spans="3:20" ht="15.6" x14ac:dyDescent="0.3">
      <c r="C68" s="274"/>
      <c r="G68" s="274"/>
      <c r="K68" s="274"/>
      <c r="M68" s="274"/>
      <c r="R68" s="274"/>
      <c r="S68" s="226"/>
      <c r="T68" s="226"/>
    </row>
    <row r="69" spans="3:20" ht="15.6" x14ac:dyDescent="0.3">
      <c r="C69" s="274"/>
      <c r="G69" s="274"/>
      <c r="K69" s="274"/>
      <c r="M69" s="274"/>
      <c r="R69" s="274"/>
      <c r="S69" s="226"/>
      <c r="T69" s="226"/>
    </row>
    <row r="70" spans="3:20" ht="15.6" x14ac:dyDescent="0.3">
      <c r="C70" s="274"/>
      <c r="G70" s="274"/>
      <c r="K70" s="274"/>
      <c r="M70" s="274"/>
      <c r="R70" s="274"/>
      <c r="S70" s="226"/>
      <c r="T70" s="226"/>
    </row>
    <row r="71" spans="3:20" ht="15.6" x14ac:dyDescent="0.3">
      <c r="C71" s="274"/>
      <c r="G71" s="274"/>
      <c r="K71" s="274"/>
      <c r="M71" s="274"/>
      <c r="R71" s="274"/>
      <c r="S71" s="226"/>
      <c r="T71" s="226"/>
    </row>
    <row r="72" spans="3:20" ht="15.6" x14ac:dyDescent="0.3">
      <c r="C72" s="274"/>
      <c r="G72" s="274"/>
      <c r="K72" s="274"/>
      <c r="M72" s="274"/>
      <c r="R72" s="274"/>
      <c r="S72" s="226"/>
      <c r="T72" s="226"/>
    </row>
    <row r="73" spans="3:20" ht="15.6" x14ac:dyDescent="0.3">
      <c r="C73" s="274"/>
      <c r="G73" s="274"/>
      <c r="K73" s="274"/>
      <c r="M73" s="274"/>
      <c r="R73" s="274"/>
      <c r="S73" s="226"/>
      <c r="T73" s="226"/>
    </row>
    <row r="74" spans="3:20" ht="15.6" x14ac:dyDescent="0.3">
      <c r="C74" s="274"/>
      <c r="G74" s="274"/>
      <c r="K74" s="274"/>
      <c r="M74" s="274"/>
      <c r="R74" s="274"/>
      <c r="S74" s="226"/>
      <c r="T74" s="226"/>
    </row>
    <row r="75" spans="3:20" ht="15.6" x14ac:dyDescent="0.3">
      <c r="C75" s="274"/>
      <c r="G75" s="274"/>
      <c r="K75" s="274"/>
      <c r="M75" s="274"/>
      <c r="R75" s="274"/>
      <c r="S75" s="226"/>
      <c r="T75" s="226"/>
    </row>
    <row r="76" spans="3:20" ht="15.6" x14ac:dyDescent="0.3">
      <c r="C76" s="274"/>
      <c r="G76" s="274"/>
      <c r="K76" s="274"/>
      <c r="M76" s="274"/>
      <c r="R76" s="274"/>
      <c r="S76" s="226"/>
      <c r="T76" s="226"/>
    </row>
    <row r="77" spans="3:20" ht="15.6" x14ac:dyDescent="0.3">
      <c r="C77" s="274"/>
      <c r="G77" s="274"/>
      <c r="K77" s="274"/>
      <c r="M77" s="274"/>
      <c r="R77" s="274"/>
      <c r="S77" s="226"/>
      <c r="T77" s="226"/>
    </row>
    <row r="78" spans="3:20" ht="15.6" x14ac:dyDescent="0.3">
      <c r="C78" s="274"/>
      <c r="G78" s="274"/>
      <c r="K78" s="274"/>
      <c r="M78" s="274"/>
      <c r="R78" s="274"/>
      <c r="S78" s="226"/>
      <c r="T78" s="226"/>
    </row>
    <row r="79" spans="3:20" ht="15.6" x14ac:dyDescent="0.3">
      <c r="C79" s="274"/>
      <c r="G79" s="274"/>
      <c r="K79" s="274"/>
      <c r="M79" s="274"/>
      <c r="R79" s="274"/>
      <c r="S79" s="226"/>
      <c r="T79" s="226"/>
    </row>
    <row r="80" spans="3:20" ht="15.6" x14ac:dyDescent="0.3">
      <c r="C80" s="274"/>
      <c r="G80" s="274"/>
      <c r="K80" s="274"/>
      <c r="M80" s="274"/>
      <c r="R80" s="274"/>
      <c r="S80" s="226"/>
      <c r="T80" s="226"/>
    </row>
    <row r="81" spans="3:20" ht="15.6" x14ac:dyDescent="0.3">
      <c r="C81" s="274"/>
      <c r="G81" s="274"/>
      <c r="K81" s="274"/>
      <c r="M81" s="274"/>
      <c r="R81" s="274"/>
      <c r="S81" s="226"/>
      <c r="T81" s="226"/>
    </row>
    <row r="82" spans="3:20" ht="15.6" x14ac:dyDescent="0.3">
      <c r="C82" s="274"/>
      <c r="G82" s="274"/>
      <c r="K82" s="274"/>
      <c r="M82" s="274"/>
      <c r="R82" s="274"/>
      <c r="S82" s="226"/>
      <c r="T82" s="226"/>
    </row>
    <row r="83" spans="3:20" ht="15.6" x14ac:dyDescent="0.3">
      <c r="C83" s="274"/>
      <c r="G83" s="274"/>
      <c r="K83" s="274"/>
      <c r="M83" s="274"/>
      <c r="R83" s="274"/>
      <c r="S83" s="226"/>
      <c r="T83" s="226"/>
    </row>
    <row r="84" spans="3:20" ht="15.6" x14ac:dyDescent="0.3">
      <c r="C84" s="274"/>
      <c r="G84" s="274"/>
      <c r="K84" s="274"/>
      <c r="M84" s="274"/>
      <c r="R84" s="274"/>
      <c r="S84" s="226"/>
      <c r="T84" s="226"/>
    </row>
    <row r="85" spans="3:20" ht="15.6" x14ac:dyDescent="0.3">
      <c r="C85" s="274"/>
      <c r="G85" s="274"/>
      <c r="K85" s="274"/>
      <c r="M85" s="274"/>
      <c r="R85" s="274"/>
      <c r="S85" s="226"/>
      <c r="T85" s="226"/>
    </row>
    <row r="86" spans="3:20" ht="15.6" x14ac:dyDescent="0.3">
      <c r="C86" s="274"/>
      <c r="G86" s="274"/>
      <c r="K86" s="274"/>
      <c r="M86" s="274"/>
      <c r="R86" s="274"/>
      <c r="S86" s="226"/>
      <c r="T86" s="226"/>
    </row>
    <row r="87" spans="3:20" ht="15.6" x14ac:dyDescent="0.3">
      <c r="C87" s="274"/>
      <c r="G87" s="274"/>
      <c r="K87" s="274"/>
      <c r="M87" s="274"/>
      <c r="R87" s="274"/>
      <c r="S87" s="226"/>
      <c r="T87" s="226"/>
    </row>
    <row r="88" spans="3:20" ht="15.6" x14ac:dyDescent="0.3">
      <c r="C88" s="274"/>
      <c r="G88" s="274"/>
      <c r="K88" s="274"/>
      <c r="M88" s="274"/>
      <c r="R88" s="274"/>
      <c r="S88" s="226"/>
      <c r="T88" s="226"/>
    </row>
    <row r="89" spans="3:20" ht="15.6" x14ac:dyDescent="0.3">
      <c r="C89" s="274"/>
      <c r="G89" s="274"/>
      <c r="K89" s="274"/>
      <c r="M89" s="274"/>
      <c r="R89" s="274"/>
      <c r="S89" s="226"/>
      <c r="T89" s="226"/>
    </row>
    <row r="90" spans="3:20" ht="15.6" x14ac:dyDescent="0.3">
      <c r="C90" s="274"/>
      <c r="G90" s="274"/>
      <c r="K90" s="274"/>
      <c r="M90" s="274"/>
      <c r="R90" s="274"/>
      <c r="S90" s="226"/>
      <c r="T90" s="226"/>
    </row>
    <row r="91" spans="3:20" ht="15.6" x14ac:dyDescent="0.3">
      <c r="C91" s="274"/>
      <c r="G91" s="274"/>
      <c r="K91" s="274"/>
      <c r="M91" s="274"/>
      <c r="R91" s="274"/>
      <c r="S91" s="227"/>
      <c r="T91" s="227"/>
    </row>
    <row r="92" spans="3:20" ht="15.6" x14ac:dyDescent="0.3">
      <c r="C92" s="274"/>
      <c r="G92" s="274"/>
      <c r="K92" s="274"/>
      <c r="M92" s="274"/>
      <c r="R92" s="274"/>
    </row>
    <row r="93" spans="3:20" ht="15.6" x14ac:dyDescent="0.3">
      <c r="C93" s="274"/>
      <c r="G93" s="274"/>
      <c r="K93" s="274"/>
      <c r="M93" s="274"/>
      <c r="R93" s="274"/>
    </row>
    <row r="94" spans="3:20" ht="15.6" x14ac:dyDescent="0.3">
      <c r="C94" s="274"/>
      <c r="G94" s="274"/>
      <c r="K94" s="274"/>
      <c r="M94" s="274"/>
      <c r="R94" s="274"/>
    </row>
    <row r="95" spans="3:20" ht="15.6" x14ac:dyDescent="0.3">
      <c r="C95" s="274"/>
      <c r="G95" s="274"/>
      <c r="K95" s="274"/>
      <c r="M95" s="274"/>
      <c r="R95" s="274"/>
    </row>
    <row r="96" spans="3:20" ht="15.6" x14ac:dyDescent="0.3">
      <c r="C96" s="274"/>
      <c r="G96" s="274"/>
      <c r="K96" s="274"/>
      <c r="M96" s="274"/>
      <c r="R96" s="274"/>
    </row>
    <row r="97" spans="3:18" ht="15.6" x14ac:dyDescent="0.3">
      <c r="C97" s="274"/>
      <c r="G97" s="274"/>
      <c r="K97" s="274"/>
      <c r="M97" s="274"/>
      <c r="R97" s="274"/>
    </row>
    <row r="98" spans="3:18" ht="15.6" x14ac:dyDescent="0.3">
      <c r="C98" s="274"/>
      <c r="G98" s="274"/>
      <c r="K98" s="274"/>
      <c r="M98" s="274"/>
      <c r="R98" s="274"/>
    </row>
    <row r="99" spans="3:18" ht="13.8" x14ac:dyDescent="0.3">
      <c r="C99" s="165"/>
      <c r="G99" s="165"/>
      <c r="K99" s="165"/>
      <c r="M99" s="165"/>
      <c r="R99" s="165"/>
    </row>
    <row r="100" spans="3:18" ht="15.6" x14ac:dyDescent="0.3">
      <c r="C100" s="169" t="s">
        <v>140</v>
      </c>
      <c r="G100" s="169" t="s">
        <v>140</v>
      </c>
      <c r="K100" s="169" t="s">
        <v>140</v>
      </c>
      <c r="M100" s="169" t="s">
        <v>140</v>
      </c>
      <c r="R100" s="169" t="s">
        <v>140</v>
      </c>
    </row>
    <row r="101" spans="3:18" x14ac:dyDescent="0.3">
      <c r="C101" s="218"/>
      <c r="G101" s="218"/>
      <c r="K101" s="218"/>
      <c r="M101" s="218"/>
      <c r="R101" s="218"/>
    </row>
    <row r="102" spans="3:18" x14ac:dyDescent="0.3">
      <c r="C102" s="218"/>
      <c r="G102" s="218"/>
      <c r="K102" s="218"/>
      <c r="M102" s="218"/>
      <c r="R102" s="218"/>
    </row>
    <row r="103" spans="3:18" x14ac:dyDescent="0.3">
      <c r="C103" s="218"/>
      <c r="G103" s="218"/>
      <c r="K103" s="218"/>
      <c r="M103" s="218"/>
      <c r="R103" s="218"/>
    </row>
    <row r="104" spans="3:18" x14ac:dyDescent="0.3">
      <c r="C104" s="218"/>
      <c r="G104" s="218"/>
      <c r="K104" s="218"/>
      <c r="M104" s="218"/>
      <c r="R104" s="218"/>
    </row>
    <row r="105" spans="3:18" x14ac:dyDescent="0.3">
      <c r="C105" s="218"/>
      <c r="G105" s="218"/>
      <c r="K105" s="218"/>
      <c r="M105" s="218"/>
      <c r="R105" s="218"/>
    </row>
    <row r="106" spans="3:18" x14ac:dyDescent="0.3">
      <c r="C106" s="218"/>
      <c r="G106" s="218"/>
      <c r="K106" s="218"/>
      <c r="M106" s="218"/>
      <c r="R106" s="218"/>
    </row>
    <row r="107" spans="3:18" x14ac:dyDescent="0.3">
      <c r="C107" s="218"/>
      <c r="G107" s="218"/>
      <c r="K107" s="218"/>
      <c r="M107" s="218"/>
      <c r="R107" s="218"/>
    </row>
    <row r="108" spans="3:18" x14ac:dyDescent="0.3">
      <c r="C108" s="218"/>
      <c r="G108" s="218"/>
      <c r="K108" s="218"/>
      <c r="M108" s="218"/>
      <c r="R108" s="218"/>
    </row>
    <row r="109" spans="3:18" x14ac:dyDescent="0.3">
      <c r="C109" s="162"/>
      <c r="G109" s="162"/>
      <c r="K109" s="162"/>
      <c r="M109" s="162"/>
      <c r="R109" s="162"/>
    </row>
    <row r="110" spans="3:18" x14ac:dyDescent="0.3">
      <c r="C110" s="162"/>
      <c r="G110" s="162"/>
      <c r="K110" s="162"/>
      <c r="M110" s="162"/>
      <c r="R110" s="162"/>
    </row>
    <row r="111" spans="3:18" ht="13.8" x14ac:dyDescent="0.3">
      <c r="C111" s="161"/>
      <c r="G111" s="161"/>
      <c r="K111" s="161"/>
      <c r="M111" s="161"/>
      <c r="R111" s="161"/>
    </row>
    <row r="112" spans="3:18" ht="13.8" x14ac:dyDescent="0.3">
      <c r="C112" s="161"/>
      <c r="G112" s="161"/>
      <c r="K112" s="161"/>
      <c r="M112" s="161"/>
      <c r="R112" s="161"/>
    </row>
    <row r="113" spans="3:18" ht="13.8" x14ac:dyDescent="0.3">
      <c r="C113" s="161"/>
      <c r="G113" s="161"/>
      <c r="K113" s="161"/>
      <c r="M113" s="161"/>
      <c r="R113" s="161"/>
    </row>
    <row r="114" spans="3:18" ht="13.8" x14ac:dyDescent="0.3">
      <c r="C114" s="161"/>
      <c r="G114" s="161"/>
      <c r="K114" s="161"/>
      <c r="M114" s="161"/>
      <c r="R114" s="161"/>
    </row>
    <row r="115" spans="3:18" ht="13.8" x14ac:dyDescent="0.3">
      <c r="C115" s="161"/>
      <c r="G115" s="161"/>
      <c r="K115" s="161"/>
      <c r="M115" s="161"/>
      <c r="R115" s="161"/>
    </row>
  </sheetData>
  <mergeCells count="5">
    <mergeCell ref="H4:J4"/>
    <mergeCell ref="D5:F5"/>
    <mergeCell ref="H5:J5"/>
    <mergeCell ref="N5:Q5"/>
    <mergeCell ref="S5:U5"/>
  </mergeCells>
  <printOptions horizontalCentered="1"/>
  <pageMargins left="0.4" right="0.4" top="1" bottom="1" header="0.5" footer="0.5"/>
  <pageSetup scale="82" firstPageNumber="114" orientation="landscape" r:id="rId1"/>
  <headerFooter scaleWithDoc="0" alignWithMargins="0">
    <oddFooter>&amp;C&amp;"Arial,Regular"&amp;10&amp;P</oddFooter>
  </headerFooter>
  <colBreaks count="1" manualBreakCount="1">
    <brk id="13"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B66DC-1C9E-4A1F-89E6-CA4CCDBF3129}">
  <sheetPr>
    <tabColor rgb="FF7030A0"/>
    <pageSetUpPr autoPageBreaks="0"/>
  </sheetPr>
  <dimension ref="A1:Y2738"/>
  <sheetViews>
    <sheetView workbookViewId="0"/>
  </sheetViews>
  <sheetFormatPr defaultColWidth="8.88671875" defaultRowHeight="14.4" outlineLevelRow="4" x14ac:dyDescent="0.3"/>
  <cols>
    <col min="1" max="2" width="16.5546875" customWidth="1"/>
    <col min="3" max="3" width="29" customWidth="1"/>
    <col min="4" max="4" width="11.33203125" bestFit="1" customWidth="1"/>
    <col min="5" max="5" width="12.33203125" bestFit="1" customWidth="1"/>
    <col min="6" max="6" width="11.33203125" bestFit="1" customWidth="1"/>
    <col min="7" max="7" width="10.33203125" bestFit="1" customWidth="1"/>
    <col min="8" max="8" width="11.33203125" bestFit="1" customWidth="1"/>
    <col min="9" max="17" width="12.33203125" bestFit="1" customWidth="1"/>
    <col min="18" max="19" width="11.33203125" bestFit="1" customWidth="1"/>
    <col min="20" max="21" width="12.33203125" bestFit="1" customWidth="1"/>
    <col min="22" max="24" width="13.88671875" bestFit="1" customWidth="1"/>
    <col min="25" max="25" width="14.88671875" bestFit="1" customWidth="1"/>
  </cols>
  <sheetData>
    <row r="1" spans="1:25" ht="21" x14ac:dyDescent="0.4">
      <c r="A1" s="281" t="s">
        <v>3789</v>
      </c>
      <c r="B1" s="281"/>
      <c r="C1" s="281"/>
    </row>
    <row r="2" spans="1:25" s="283" customFormat="1" ht="18" x14ac:dyDescent="0.35">
      <c r="A2" s="282" t="s">
        <v>287</v>
      </c>
      <c r="B2" s="282" t="s">
        <v>288</v>
      </c>
      <c r="C2" s="282" t="s">
        <v>289</v>
      </c>
      <c r="D2" s="282" t="s">
        <v>290</v>
      </c>
      <c r="E2" s="282" t="s">
        <v>291</v>
      </c>
      <c r="F2" s="282" t="s">
        <v>292</v>
      </c>
      <c r="G2" s="282" t="s">
        <v>293</v>
      </c>
      <c r="H2" s="282" t="s">
        <v>294</v>
      </c>
      <c r="I2" s="282" t="s">
        <v>295</v>
      </c>
      <c r="J2" s="282" t="s">
        <v>296</v>
      </c>
      <c r="K2" s="282" t="s">
        <v>297</v>
      </c>
      <c r="L2" s="282" t="s">
        <v>298</v>
      </c>
      <c r="M2" s="282" t="s">
        <v>299</v>
      </c>
      <c r="N2" s="282" t="s">
        <v>300</v>
      </c>
      <c r="O2" s="282" t="s">
        <v>301</v>
      </c>
      <c r="P2" s="282" t="s">
        <v>302</v>
      </c>
      <c r="Q2" s="282" t="s">
        <v>303</v>
      </c>
      <c r="R2" s="282" t="s">
        <v>304</v>
      </c>
      <c r="S2" s="282" t="s">
        <v>305</v>
      </c>
      <c r="T2" s="282" t="s">
        <v>306</v>
      </c>
      <c r="U2" s="282" t="s">
        <v>307</v>
      </c>
      <c r="V2" s="282" t="s">
        <v>308</v>
      </c>
      <c r="W2" s="282" t="s">
        <v>309</v>
      </c>
      <c r="X2" s="282" t="s">
        <v>310</v>
      </c>
      <c r="Y2" s="282" t="s">
        <v>311</v>
      </c>
    </row>
    <row r="3" spans="1:25" hidden="1" outlineLevel="4" x14ac:dyDescent="0.3">
      <c r="A3" s="85" t="s">
        <v>165</v>
      </c>
      <c r="B3" s="85" t="s">
        <v>166</v>
      </c>
      <c r="C3" t="s">
        <v>312</v>
      </c>
      <c r="D3" s="86">
        <v>0</v>
      </c>
      <c r="E3" s="86">
        <v>0</v>
      </c>
      <c r="F3" s="86">
        <v>0</v>
      </c>
      <c r="G3" s="86">
        <v>0</v>
      </c>
      <c r="H3" s="86">
        <v>0</v>
      </c>
      <c r="I3" s="86">
        <v>0</v>
      </c>
      <c r="J3" s="86">
        <v>0</v>
      </c>
      <c r="K3" s="86">
        <v>0</v>
      </c>
      <c r="L3" s="86">
        <v>0</v>
      </c>
      <c r="M3" s="86">
        <v>0</v>
      </c>
      <c r="N3" s="86">
        <v>0</v>
      </c>
      <c r="O3" s="86">
        <v>0</v>
      </c>
      <c r="P3" s="86">
        <v>-10000000</v>
      </c>
      <c r="Q3" s="86">
        <v>0</v>
      </c>
      <c r="R3" s="86">
        <v>0</v>
      </c>
      <c r="S3" s="86">
        <v>0</v>
      </c>
      <c r="T3" s="86">
        <v>0</v>
      </c>
      <c r="U3" s="86">
        <v>0</v>
      </c>
      <c r="V3" s="86">
        <v>0</v>
      </c>
      <c r="W3" s="86">
        <v>0</v>
      </c>
      <c r="X3" s="86">
        <v>0</v>
      </c>
      <c r="Y3" s="86">
        <v>-10000000</v>
      </c>
    </row>
    <row r="4" spans="1:25" s="291" customFormat="1" hidden="1" outlineLevel="3" collapsed="1" x14ac:dyDescent="0.3">
      <c r="A4" s="85"/>
      <c r="B4" s="290" t="s">
        <v>2775</v>
      </c>
      <c r="D4" s="292"/>
      <c r="E4" s="292">
        <f t="shared" ref="E4:Y4" si="0">SUBTOTAL(9,E3:E3)</f>
        <v>0</v>
      </c>
      <c r="F4" s="292">
        <f t="shared" si="0"/>
        <v>0</v>
      </c>
      <c r="G4" s="292">
        <f t="shared" si="0"/>
        <v>0</v>
      </c>
      <c r="H4" s="292">
        <f t="shared" si="0"/>
        <v>0</v>
      </c>
      <c r="I4" s="292">
        <f t="shared" si="0"/>
        <v>0</v>
      </c>
      <c r="J4" s="292">
        <f t="shared" si="0"/>
        <v>0</v>
      </c>
      <c r="K4" s="292">
        <f t="shared" si="0"/>
        <v>0</v>
      </c>
      <c r="L4" s="292">
        <f t="shared" si="0"/>
        <v>0</v>
      </c>
      <c r="M4" s="292">
        <f t="shared" si="0"/>
        <v>0</v>
      </c>
      <c r="N4" s="292">
        <f t="shared" si="0"/>
        <v>0</v>
      </c>
      <c r="O4" s="292">
        <f t="shared" si="0"/>
        <v>0</v>
      </c>
      <c r="P4" s="292">
        <f t="shared" si="0"/>
        <v>-10000000</v>
      </c>
      <c r="Q4" s="292">
        <f t="shared" si="0"/>
        <v>0</v>
      </c>
      <c r="R4" s="292">
        <f t="shared" si="0"/>
        <v>0</v>
      </c>
      <c r="S4" s="292">
        <f t="shared" si="0"/>
        <v>0</v>
      </c>
      <c r="T4" s="292">
        <f t="shared" si="0"/>
        <v>0</v>
      </c>
      <c r="U4" s="292">
        <f t="shared" si="0"/>
        <v>0</v>
      </c>
      <c r="V4" s="292">
        <f t="shared" si="0"/>
        <v>0</v>
      </c>
      <c r="W4" s="292">
        <f t="shared" si="0"/>
        <v>0</v>
      </c>
      <c r="X4" s="292">
        <f t="shared" si="0"/>
        <v>0</v>
      </c>
      <c r="Y4" s="292">
        <f t="shared" si="0"/>
        <v>-10000000</v>
      </c>
    </row>
    <row r="5" spans="1:25" hidden="1" outlineLevel="4" x14ac:dyDescent="0.3">
      <c r="A5" s="85" t="s">
        <v>165</v>
      </c>
      <c r="B5" s="85" t="s">
        <v>168</v>
      </c>
      <c r="C5" t="s">
        <v>313</v>
      </c>
      <c r="D5" s="86">
        <v>0</v>
      </c>
      <c r="E5" s="86">
        <v>0</v>
      </c>
      <c r="F5" s="86">
        <v>0</v>
      </c>
      <c r="G5" s="86">
        <v>29432.663854163027</v>
      </c>
      <c r="H5" s="86">
        <v>0</v>
      </c>
      <c r="I5" s="86">
        <v>0</v>
      </c>
      <c r="J5" s="86">
        <v>0</v>
      </c>
      <c r="K5" s="86">
        <v>0</v>
      </c>
      <c r="L5" s="86">
        <v>0</v>
      </c>
      <c r="M5" s="86">
        <v>0</v>
      </c>
      <c r="N5" s="86">
        <v>0</v>
      </c>
      <c r="O5" s="86">
        <v>0</v>
      </c>
      <c r="P5" s="86">
        <v>0</v>
      </c>
      <c r="Q5" s="86">
        <v>0</v>
      </c>
      <c r="R5" s="86">
        <v>0</v>
      </c>
      <c r="S5" s="86">
        <v>0</v>
      </c>
      <c r="T5" s="86">
        <v>0</v>
      </c>
      <c r="U5" s="86">
        <v>0</v>
      </c>
      <c r="V5" s="86">
        <v>0</v>
      </c>
      <c r="W5" s="86">
        <v>0</v>
      </c>
      <c r="X5" s="86">
        <v>0</v>
      </c>
      <c r="Y5" s="86">
        <v>29432.663854163027</v>
      </c>
    </row>
    <row r="6" spans="1:25" hidden="1" outlineLevel="4" x14ac:dyDescent="0.3">
      <c r="A6" s="85" t="s">
        <v>165</v>
      </c>
      <c r="B6" s="85" t="s">
        <v>168</v>
      </c>
      <c r="C6" t="s">
        <v>314</v>
      </c>
      <c r="D6" s="86">
        <v>0</v>
      </c>
      <c r="E6" s="86">
        <v>0</v>
      </c>
      <c r="F6" s="86">
        <v>0</v>
      </c>
      <c r="G6" s="86">
        <v>994.84421692910757</v>
      </c>
      <c r="H6" s="86">
        <v>0</v>
      </c>
      <c r="I6" s="86">
        <v>0</v>
      </c>
      <c r="J6" s="86">
        <v>0</v>
      </c>
      <c r="K6" s="86">
        <v>0</v>
      </c>
      <c r="L6" s="86">
        <v>0</v>
      </c>
      <c r="M6" s="86">
        <v>0</v>
      </c>
      <c r="N6" s="86">
        <v>0</v>
      </c>
      <c r="O6" s="86">
        <v>0</v>
      </c>
      <c r="P6" s="86">
        <v>0</v>
      </c>
      <c r="Q6" s="86">
        <v>0</v>
      </c>
      <c r="R6" s="86">
        <v>0</v>
      </c>
      <c r="S6" s="86">
        <v>0</v>
      </c>
      <c r="T6" s="86">
        <v>0</v>
      </c>
      <c r="U6" s="86">
        <v>0</v>
      </c>
      <c r="V6" s="86">
        <v>0</v>
      </c>
      <c r="W6" s="86">
        <v>0</v>
      </c>
      <c r="X6" s="86">
        <v>0</v>
      </c>
      <c r="Y6" s="86">
        <v>994.84421692910757</v>
      </c>
    </row>
    <row r="7" spans="1:25" hidden="1" outlineLevel="4" x14ac:dyDescent="0.3">
      <c r="A7" s="85" t="s">
        <v>165</v>
      </c>
      <c r="B7" s="85" t="s">
        <v>168</v>
      </c>
      <c r="C7" t="s">
        <v>315</v>
      </c>
      <c r="D7" s="86">
        <v>0</v>
      </c>
      <c r="E7" s="86">
        <v>0</v>
      </c>
      <c r="F7" s="86">
        <v>0</v>
      </c>
      <c r="G7" s="86">
        <v>10975.554060684308</v>
      </c>
      <c r="H7" s="86">
        <v>0</v>
      </c>
      <c r="I7" s="86">
        <v>0</v>
      </c>
      <c r="J7" s="86">
        <v>0</v>
      </c>
      <c r="K7" s="86">
        <v>0</v>
      </c>
      <c r="L7" s="86">
        <v>0</v>
      </c>
      <c r="M7" s="86">
        <v>0</v>
      </c>
      <c r="N7" s="86">
        <v>0</v>
      </c>
      <c r="O7" s="86">
        <v>0</v>
      </c>
      <c r="P7" s="86">
        <v>0</v>
      </c>
      <c r="Q7" s="86">
        <v>0</v>
      </c>
      <c r="R7" s="86">
        <v>0</v>
      </c>
      <c r="S7" s="86">
        <v>0</v>
      </c>
      <c r="T7" s="86">
        <v>0</v>
      </c>
      <c r="U7" s="86">
        <v>0</v>
      </c>
      <c r="V7" s="86">
        <v>0</v>
      </c>
      <c r="W7" s="86">
        <v>0</v>
      </c>
      <c r="X7" s="86">
        <v>0</v>
      </c>
      <c r="Y7" s="86">
        <v>10975.554060684308</v>
      </c>
    </row>
    <row r="8" spans="1:25" hidden="1" outlineLevel="4" x14ac:dyDescent="0.3">
      <c r="A8" s="85" t="s">
        <v>165</v>
      </c>
      <c r="B8" s="85" t="s">
        <v>168</v>
      </c>
      <c r="C8" t="s">
        <v>316</v>
      </c>
      <c r="D8" s="86">
        <v>0</v>
      </c>
      <c r="E8" s="86">
        <v>0</v>
      </c>
      <c r="F8" s="86">
        <v>0</v>
      </c>
      <c r="G8" s="86">
        <v>994.84421692910757</v>
      </c>
      <c r="H8" s="86">
        <v>0</v>
      </c>
      <c r="I8" s="86">
        <v>0</v>
      </c>
      <c r="J8" s="86">
        <v>0</v>
      </c>
      <c r="K8" s="86">
        <v>0</v>
      </c>
      <c r="L8" s="86">
        <v>0</v>
      </c>
      <c r="M8" s="86">
        <v>0</v>
      </c>
      <c r="N8" s="86">
        <v>0</v>
      </c>
      <c r="O8" s="86">
        <v>0</v>
      </c>
      <c r="P8" s="86">
        <v>0</v>
      </c>
      <c r="Q8" s="86">
        <v>0</v>
      </c>
      <c r="R8" s="86">
        <v>0</v>
      </c>
      <c r="S8" s="86">
        <v>0</v>
      </c>
      <c r="T8" s="86">
        <v>0</v>
      </c>
      <c r="U8" s="86">
        <v>0</v>
      </c>
      <c r="V8" s="86">
        <v>0</v>
      </c>
      <c r="W8" s="86">
        <v>0</v>
      </c>
      <c r="X8" s="86">
        <v>0</v>
      </c>
      <c r="Y8" s="86">
        <v>994.84421692910757</v>
      </c>
    </row>
    <row r="9" spans="1:25" hidden="1" outlineLevel="4" x14ac:dyDescent="0.3">
      <c r="A9" s="85" t="s">
        <v>165</v>
      </c>
      <c r="B9" s="85" t="s">
        <v>168</v>
      </c>
      <c r="C9" t="s">
        <v>317</v>
      </c>
      <c r="D9" s="86">
        <v>0</v>
      </c>
      <c r="E9" s="86">
        <v>0</v>
      </c>
      <c r="F9" s="86">
        <v>0</v>
      </c>
      <c r="G9" s="86">
        <v>367.36671631690052</v>
      </c>
      <c r="H9" s="86">
        <v>0</v>
      </c>
      <c r="I9" s="86">
        <v>0</v>
      </c>
      <c r="J9" s="86">
        <v>0</v>
      </c>
      <c r="K9" s="86">
        <v>0</v>
      </c>
      <c r="L9" s="86">
        <v>0</v>
      </c>
      <c r="M9" s="86">
        <v>0</v>
      </c>
      <c r="N9" s="86">
        <v>0</v>
      </c>
      <c r="O9" s="86">
        <v>0</v>
      </c>
      <c r="P9" s="86">
        <v>0</v>
      </c>
      <c r="Q9" s="86">
        <v>0</v>
      </c>
      <c r="R9" s="86">
        <v>0</v>
      </c>
      <c r="S9" s="86">
        <v>0</v>
      </c>
      <c r="T9" s="86">
        <v>0</v>
      </c>
      <c r="U9" s="86">
        <v>0</v>
      </c>
      <c r="V9" s="86">
        <v>0</v>
      </c>
      <c r="W9" s="86">
        <v>0</v>
      </c>
      <c r="X9" s="86">
        <v>0</v>
      </c>
      <c r="Y9" s="86">
        <v>367.36671631690052</v>
      </c>
    </row>
    <row r="10" spans="1:25" hidden="1" outlineLevel="4" x14ac:dyDescent="0.3">
      <c r="A10" s="85" t="s">
        <v>165</v>
      </c>
      <c r="B10" s="85" t="s">
        <v>168</v>
      </c>
      <c r="C10" t="s">
        <v>318</v>
      </c>
      <c r="D10" s="86">
        <v>0</v>
      </c>
      <c r="E10" s="86">
        <v>0</v>
      </c>
      <c r="F10" s="86">
        <v>0</v>
      </c>
      <c r="G10" s="86">
        <v>994.84421692910757</v>
      </c>
      <c r="H10" s="86">
        <v>0</v>
      </c>
      <c r="I10" s="86">
        <v>0</v>
      </c>
      <c r="J10" s="86">
        <v>0</v>
      </c>
      <c r="K10" s="86">
        <v>0</v>
      </c>
      <c r="L10" s="86">
        <v>0</v>
      </c>
      <c r="M10" s="86">
        <v>0</v>
      </c>
      <c r="N10" s="86">
        <v>0</v>
      </c>
      <c r="O10" s="86">
        <v>0</v>
      </c>
      <c r="P10" s="86">
        <v>0</v>
      </c>
      <c r="Q10" s="86">
        <v>0</v>
      </c>
      <c r="R10" s="86">
        <v>0</v>
      </c>
      <c r="S10" s="86">
        <v>0</v>
      </c>
      <c r="T10" s="86">
        <v>0</v>
      </c>
      <c r="U10" s="86">
        <v>0</v>
      </c>
      <c r="V10" s="86">
        <v>0</v>
      </c>
      <c r="W10" s="86">
        <v>0</v>
      </c>
      <c r="X10" s="86">
        <v>0</v>
      </c>
      <c r="Y10" s="86">
        <v>994.84421692910757</v>
      </c>
    </row>
    <row r="11" spans="1:25" hidden="1" outlineLevel="4" x14ac:dyDescent="0.3">
      <c r="A11" s="85" t="s">
        <v>165</v>
      </c>
      <c r="B11" s="85" t="s">
        <v>168</v>
      </c>
      <c r="C11" t="s">
        <v>319</v>
      </c>
      <c r="D11" s="86">
        <v>0</v>
      </c>
      <c r="E11" s="86">
        <v>0</v>
      </c>
      <c r="F11" s="86">
        <v>0</v>
      </c>
      <c r="G11" s="86">
        <v>29432.663854163027</v>
      </c>
      <c r="H11" s="86">
        <v>0</v>
      </c>
      <c r="I11" s="86">
        <v>0</v>
      </c>
      <c r="J11" s="86">
        <v>0</v>
      </c>
      <c r="K11" s="86">
        <v>0</v>
      </c>
      <c r="L11" s="86">
        <v>0</v>
      </c>
      <c r="M11" s="86">
        <v>0</v>
      </c>
      <c r="N11" s="86">
        <v>0</v>
      </c>
      <c r="O11" s="86">
        <v>0</v>
      </c>
      <c r="P11" s="86">
        <v>0</v>
      </c>
      <c r="Q11" s="86">
        <v>0</v>
      </c>
      <c r="R11" s="86">
        <v>0</v>
      </c>
      <c r="S11" s="86">
        <v>0</v>
      </c>
      <c r="T11" s="86">
        <v>0</v>
      </c>
      <c r="U11" s="86">
        <v>0</v>
      </c>
      <c r="V11" s="86">
        <v>0</v>
      </c>
      <c r="W11" s="86">
        <v>0</v>
      </c>
      <c r="X11" s="86">
        <v>0</v>
      </c>
      <c r="Y11" s="86">
        <v>29432.663854163027</v>
      </c>
    </row>
    <row r="12" spans="1:25" hidden="1" outlineLevel="4" x14ac:dyDescent="0.3">
      <c r="A12" s="85" t="s">
        <v>165</v>
      </c>
      <c r="B12" s="85" t="s">
        <v>168</v>
      </c>
      <c r="C12" t="s">
        <v>320</v>
      </c>
      <c r="D12" s="86">
        <v>0</v>
      </c>
      <c r="E12" s="86">
        <v>0</v>
      </c>
      <c r="F12" s="86">
        <v>0</v>
      </c>
      <c r="G12" s="86">
        <v>0</v>
      </c>
      <c r="H12" s="86">
        <v>0</v>
      </c>
      <c r="I12" s="86">
        <v>0</v>
      </c>
      <c r="J12" s="86">
        <v>110000</v>
      </c>
      <c r="K12" s="86">
        <v>110000</v>
      </c>
      <c r="L12" s="86">
        <v>0</v>
      </c>
      <c r="M12" s="86">
        <v>0</v>
      </c>
      <c r="N12" s="86">
        <v>0</v>
      </c>
      <c r="O12" s="86">
        <v>0</v>
      </c>
      <c r="P12" s="86">
        <v>0</v>
      </c>
      <c r="Q12" s="86">
        <v>0</v>
      </c>
      <c r="R12" s="86">
        <v>0</v>
      </c>
      <c r="S12" s="86">
        <v>0</v>
      </c>
      <c r="T12" s="86">
        <v>0</v>
      </c>
      <c r="U12" s="86">
        <v>0</v>
      </c>
      <c r="V12" s="86">
        <v>0</v>
      </c>
      <c r="W12" s="86">
        <v>0</v>
      </c>
      <c r="X12" s="86">
        <v>0</v>
      </c>
      <c r="Y12" s="86">
        <v>220000</v>
      </c>
    </row>
    <row r="13" spans="1:25" hidden="1" outlineLevel="4" x14ac:dyDescent="0.3">
      <c r="A13" s="85" t="s">
        <v>165</v>
      </c>
      <c r="B13" s="85" t="s">
        <v>168</v>
      </c>
      <c r="C13" t="s">
        <v>321</v>
      </c>
      <c r="D13" s="86">
        <v>0</v>
      </c>
      <c r="E13" s="86">
        <v>0</v>
      </c>
      <c r="F13" s="86">
        <v>0</v>
      </c>
      <c r="G13" s="86">
        <v>0</v>
      </c>
      <c r="H13" s="86">
        <v>0</v>
      </c>
      <c r="I13" s="86">
        <v>0</v>
      </c>
      <c r="J13" s="86">
        <v>0</v>
      </c>
      <c r="K13" s="86">
        <v>0</v>
      </c>
      <c r="L13" s="86">
        <v>0</v>
      </c>
      <c r="M13" s="86">
        <v>0</v>
      </c>
      <c r="N13" s="86">
        <v>0</v>
      </c>
      <c r="O13" s="86">
        <v>0</v>
      </c>
      <c r="P13" s="86">
        <v>0</v>
      </c>
      <c r="Q13" s="86">
        <v>0</v>
      </c>
      <c r="R13" s="86">
        <v>0</v>
      </c>
      <c r="S13" s="86">
        <v>0</v>
      </c>
      <c r="T13" s="86">
        <v>0</v>
      </c>
      <c r="U13" s="86">
        <v>0</v>
      </c>
      <c r="V13" s="86">
        <v>200000</v>
      </c>
      <c r="W13" s="86">
        <v>0</v>
      </c>
      <c r="X13" s="86">
        <v>0</v>
      </c>
      <c r="Y13" s="86">
        <v>200000</v>
      </c>
    </row>
    <row r="14" spans="1:25" hidden="1" outlineLevel="4" x14ac:dyDescent="0.3">
      <c r="A14" s="85" t="s">
        <v>165</v>
      </c>
      <c r="B14" s="85" t="s">
        <v>168</v>
      </c>
      <c r="C14" t="s">
        <v>322</v>
      </c>
      <c r="D14" s="86">
        <v>0</v>
      </c>
      <c r="E14" s="86">
        <v>0</v>
      </c>
      <c r="F14" s="86">
        <v>0</v>
      </c>
      <c r="G14" s="86">
        <v>0</v>
      </c>
      <c r="H14" s="86">
        <v>0</v>
      </c>
      <c r="I14" s="86">
        <v>0</v>
      </c>
      <c r="J14" s="86">
        <v>0</v>
      </c>
      <c r="K14" s="86">
        <v>0</v>
      </c>
      <c r="L14" s="86">
        <v>0</v>
      </c>
      <c r="M14" s="86">
        <v>0</v>
      </c>
      <c r="N14" s="86">
        <v>0</v>
      </c>
      <c r="O14" s="86">
        <v>0</v>
      </c>
      <c r="P14" s="86">
        <v>0</v>
      </c>
      <c r="Q14" s="86">
        <v>0</v>
      </c>
      <c r="R14" s="86">
        <v>0</v>
      </c>
      <c r="S14" s="86">
        <v>0</v>
      </c>
      <c r="T14" s="86">
        <v>0</v>
      </c>
      <c r="U14" s="86">
        <v>0</v>
      </c>
      <c r="V14" s="86">
        <v>0</v>
      </c>
      <c r="W14" s="86">
        <v>35000</v>
      </c>
      <c r="X14" s="86">
        <v>0</v>
      </c>
      <c r="Y14" s="86">
        <v>35000</v>
      </c>
    </row>
    <row r="15" spans="1:25" hidden="1" outlineLevel="4" x14ac:dyDescent="0.3">
      <c r="A15" s="85" t="s">
        <v>165</v>
      </c>
      <c r="B15" s="85" t="s">
        <v>168</v>
      </c>
      <c r="C15" t="s">
        <v>323</v>
      </c>
      <c r="D15" s="86">
        <v>0</v>
      </c>
      <c r="E15" s="86">
        <v>0</v>
      </c>
      <c r="F15" s="86">
        <v>0</v>
      </c>
      <c r="G15" s="86">
        <v>0</v>
      </c>
      <c r="H15" s="86">
        <v>0</v>
      </c>
      <c r="I15" s="86">
        <v>0</v>
      </c>
      <c r="J15" s="86">
        <v>0</v>
      </c>
      <c r="K15" s="86">
        <v>0</v>
      </c>
      <c r="L15" s="86">
        <v>0</v>
      </c>
      <c r="M15" s="86">
        <v>0</v>
      </c>
      <c r="N15" s="86">
        <v>0</v>
      </c>
      <c r="O15" s="86">
        <v>0</v>
      </c>
      <c r="P15" s="86">
        <v>0</v>
      </c>
      <c r="Q15" s="86">
        <v>0</v>
      </c>
      <c r="R15" s="86">
        <v>0</v>
      </c>
      <c r="S15" s="86">
        <v>0</v>
      </c>
      <c r="T15" s="86">
        <v>0</v>
      </c>
      <c r="U15" s="86">
        <v>0</v>
      </c>
      <c r="V15" s="86">
        <v>0</v>
      </c>
      <c r="W15" s="86">
        <v>76295</v>
      </c>
      <c r="X15" s="86">
        <v>0</v>
      </c>
      <c r="Y15" s="86">
        <v>76295</v>
      </c>
    </row>
    <row r="16" spans="1:25" hidden="1" outlineLevel="4" x14ac:dyDescent="0.3">
      <c r="A16" s="85" t="s">
        <v>165</v>
      </c>
      <c r="B16" s="85" t="s">
        <v>168</v>
      </c>
      <c r="C16" t="s">
        <v>324</v>
      </c>
      <c r="D16" s="86">
        <v>0</v>
      </c>
      <c r="E16" s="86">
        <v>0</v>
      </c>
      <c r="F16" s="86">
        <v>0</v>
      </c>
      <c r="G16" s="86">
        <v>0</v>
      </c>
      <c r="H16" s="86">
        <v>0</v>
      </c>
      <c r="I16" s="86">
        <v>0</v>
      </c>
      <c r="J16" s="86">
        <v>0</v>
      </c>
      <c r="K16" s="86">
        <v>0</v>
      </c>
      <c r="L16" s="86">
        <v>0</v>
      </c>
      <c r="M16" s="86">
        <v>0</v>
      </c>
      <c r="N16" s="86">
        <v>0</v>
      </c>
      <c r="O16" s="86">
        <v>0</v>
      </c>
      <c r="P16" s="86">
        <v>0</v>
      </c>
      <c r="Q16" s="86">
        <v>0</v>
      </c>
      <c r="R16" s="86">
        <v>0</v>
      </c>
      <c r="S16" s="86">
        <v>0</v>
      </c>
      <c r="T16" s="86">
        <v>0</v>
      </c>
      <c r="U16" s="86">
        <v>0</v>
      </c>
      <c r="V16" s="86">
        <v>0</v>
      </c>
      <c r="W16" s="86">
        <v>500000</v>
      </c>
      <c r="X16" s="86">
        <v>0</v>
      </c>
      <c r="Y16" s="86">
        <v>500000</v>
      </c>
    </row>
    <row r="17" spans="1:25" hidden="1" outlineLevel="4" x14ac:dyDescent="0.3">
      <c r="A17" s="85" t="s">
        <v>165</v>
      </c>
      <c r="B17" s="85" t="s">
        <v>168</v>
      </c>
      <c r="C17" t="s">
        <v>325</v>
      </c>
      <c r="D17" s="86">
        <v>0</v>
      </c>
      <c r="E17" s="86">
        <v>0</v>
      </c>
      <c r="F17" s="86">
        <v>0</v>
      </c>
      <c r="G17" s="86">
        <v>0</v>
      </c>
      <c r="H17" s="86">
        <v>0</v>
      </c>
      <c r="I17" s="86">
        <v>0</v>
      </c>
      <c r="J17" s="86">
        <v>0</v>
      </c>
      <c r="K17" s="86">
        <v>0</v>
      </c>
      <c r="L17" s="86">
        <v>0</v>
      </c>
      <c r="M17" s="86">
        <v>0</v>
      </c>
      <c r="N17" s="86">
        <v>0</v>
      </c>
      <c r="O17" s="86">
        <v>0</v>
      </c>
      <c r="P17" s="86">
        <v>0</v>
      </c>
      <c r="Q17" s="86">
        <v>0</v>
      </c>
      <c r="R17" s="86">
        <v>0</v>
      </c>
      <c r="S17" s="86">
        <v>0</v>
      </c>
      <c r="T17" s="86">
        <v>0</v>
      </c>
      <c r="U17" s="86">
        <v>0</v>
      </c>
      <c r="V17" s="86">
        <v>0</v>
      </c>
      <c r="W17" s="86">
        <v>300000</v>
      </c>
      <c r="X17" s="86">
        <v>0</v>
      </c>
      <c r="Y17" s="86">
        <v>300000</v>
      </c>
    </row>
    <row r="18" spans="1:25" hidden="1" outlineLevel="4" x14ac:dyDescent="0.3">
      <c r="A18" s="85" t="s">
        <v>165</v>
      </c>
      <c r="B18" s="85" t="s">
        <v>168</v>
      </c>
      <c r="C18" t="s">
        <v>326</v>
      </c>
      <c r="D18" s="86">
        <v>0</v>
      </c>
      <c r="E18" s="86">
        <v>0</v>
      </c>
      <c r="F18" s="86">
        <v>0</v>
      </c>
      <c r="G18" s="86">
        <v>0</v>
      </c>
      <c r="H18" s="86">
        <v>0</v>
      </c>
      <c r="I18" s="86">
        <v>0</v>
      </c>
      <c r="J18" s="86">
        <v>0</v>
      </c>
      <c r="K18" s="86">
        <v>0</v>
      </c>
      <c r="L18" s="86">
        <v>0</v>
      </c>
      <c r="M18" s="86">
        <v>0</v>
      </c>
      <c r="N18" s="86">
        <v>0</v>
      </c>
      <c r="O18" s="86">
        <v>0</v>
      </c>
      <c r="P18" s="86">
        <v>0</v>
      </c>
      <c r="Q18" s="86">
        <v>0</v>
      </c>
      <c r="R18" s="86">
        <v>0</v>
      </c>
      <c r="S18" s="86">
        <v>0</v>
      </c>
      <c r="T18" s="86">
        <v>0</v>
      </c>
      <c r="U18" s="86">
        <v>0</v>
      </c>
      <c r="V18" s="86">
        <v>0</v>
      </c>
      <c r="W18" s="86">
        <v>2750000</v>
      </c>
      <c r="X18" s="86">
        <v>0</v>
      </c>
      <c r="Y18" s="86">
        <v>2750000</v>
      </c>
    </row>
    <row r="19" spans="1:25" hidden="1" outlineLevel="4" x14ac:dyDescent="0.3">
      <c r="A19" s="85" t="s">
        <v>165</v>
      </c>
      <c r="B19" s="85" t="s">
        <v>168</v>
      </c>
      <c r="C19" t="s">
        <v>327</v>
      </c>
      <c r="D19" s="86">
        <v>0</v>
      </c>
      <c r="E19" s="86">
        <v>0</v>
      </c>
      <c r="F19" s="86">
        <v>0</v>
      </c>
      <c r="G19" s="86">
        <v>0</v>
      </c>
      <c r="H19" s="86">
        <v>0</v>
      </c>
      <c r="I19" s="86">
        <v>0</v>
      </c>
      <c r="J19" s="86">
        <v>0</v>
      </c>
      <c r="K19" s="86">
        <v>0</v>
      </c>
      <c r="L19" s="86">
        <v>0</v>
      </c>
      <c r="M19" s="86">
        <v>0</v>
      </c>
      <c r="N19" s="86">
        <v>0</v>
      </c>
      <c r="O19" s="86">
        <v>0</v>
      </c>
      <c r="P19" s="86">
        <v>0</v>
      </c>
      <c r="Q19" s="86">
        <v>0</v>
      </c>
      <c r="R19" s="86">
        <v>0</v>
      </c>
      <c r="S19" s="86">
        <v>0</v>
      </c>
      <c r="T19" s="86">
        <v>0</v>
      </c>
      <c r="U19" s="86">
        <v>0</v>
      </c>
      <c r="V19" s="86">
        <v>0</v>
      </c>
      <c r="W19" s="86">
        <v>500000</v>
      </c>
      <c r="X19" s="86">
        <v>0</v>
      </c>
      <c r="Y19" s="86">
        <v>500000</v>
      </c>
    </row>
    <row r="20" spans="1:25" hidden="1" outlineLevel="4" x14ac:dyDescent="0.3">
      <c r="A20" s="85" t="s">
        <v>165</v>
      </c>
      <c r="B20" s="85" t="s">
        <v>168</v>
      </c>
      <c r="C20" t="s">
        <v>328</v>
      </c>
      <c r="D20" s="86">
        <v>0</v>
      </c>
      <c r="E20" s="86">
        <v>0</v>
      </c>
      <c r="F20" s="86">
        <v>0</v>
      </c>
      <c r="G20" s="86">
        <v>0</v>
      </c>
      <c r="H20" s="86">
        <v>0</v>
      </c>
      <c r="I20" s="86">
        <v>0</v>
      </c>
      <c r="J20" s="86">
        <v>0</v>
      </c>
      <c r="K20" s="86">
        <v>0</v>
      </c>
      <c r="L20" s="86">
        <v>0</v>
      </c>
      <c r="M20" s="86">
        <v>0</v>
      </c>
      <c r="N20" s="86">
        <v>0</v>
      </c>
      <c r="O20" s="86">
        <v>0</v>
      </c>
      <c r="P20" s="86">
        <v>0</v>
      </c>
      <c r="Q20" s="86">
        <v>0</v>
      </c>
      <c r="R20" s="86">
        <v>0</v>
      </c>
      <c r="S20" s="86">
        <v>0</v>
      </c>
      <c r="T20" s="86">
        <v>0</v>
      </c>
      <c r="U20" s="86">
        <v>0</v>
      </c>
      <c r="V20" s="86">
        <v>0</v>
      </c>
      <c r="W20" s="86">
        <v>2500000</v>
      </c>
      <c r="X20" s="86">
        <v>0</v>
      </c>
      <c r="Y20" s="86">
        <v>2500000</v>
      </c>
    </row>
    <row r="21" spans="1:25" hidden="1" outlineLevel="4" x14ac:dyDescent="0.3">
      <c r="A21" s="85" t="s">
        <v>165</v>
      </c>
      <c r="B21" s="85" t="s">
        <v>168</v>
      </c>
      <c r="C21" t="s">
        <v>329</v>
      </c>
      <c r="D21" s="86">
        <v>0</v>
      </c>
      <c r="E21" s="86">
        <v>0</v>
      </c>
      <c r="F21" s="86">
        <v>0</v>
      </c>
      <c r="G21" s="86">
        <v>0</v>
      </c>
      <c r="H21" s="86">
        <v>0</v>
      </c>
      <c r="I21" s="86">
        <v>0</v>
      </c>
      <c r="J21" s="86">
        <v>0</v>
      </c>
      <c r="K21" s="86">
        <v>0</v>
      </c>
      <c r="L21" s="86">
        <v>0</v>
      </c>
      <c r="M21" s="86">
        <v>0</v>
      </c>
      <c r="N21" s="86">
        <v>0</v>
      </c>
      <c r="O21" s="86">
        <v>0</v>
      </c>
      <c r="P21" s="86">
        <v>0</v>
      </c>
      <c r="Q21" s="86">
        <v>0</v>
      </c>
      <c r="R21" s="86">
        <v>0</v>
      </c>
      <c r="S21" s="86">
        <v>0</v>
      </c>
      <c r="T21" s="86">
        <v>0</v>
      </c>
      <c r="U21" s="86">
        <v>0</v>
      </c>
      <c r="V21" s="86">
        <v>1500000</v>
      </c>
      <c r="W21" s="86">
        <v>0</v>
      </c>
      <c r="X21" s="86">
        <v>0</v>
      </c>
      <c r="Y21" s="86">
        <v>1500000</v>
      </c>
    </row>
    <row r="22" spans="1:25" hidden="1" outlineLevel="4" x14ac:dyDescent="0.3">
      <c r="A22" s="85" t="s">
        <v>165</v>
      </c>
      <c r="B22" s="85" t="s">
        <v>168</v>
      </c>
      <c r="C22" t="s">
        <v>330</v>
      </c>
      <c r="D22" s="86">
        <v>0</v>
      </c>
      <c r="E22" s="86">
        <v>0</v>
      </c>
      <c r="F22" s="86">
        <v>0</v>
      </c>
      <c r="G22" s="86">
        <v>0</v>
      </c>
      <c r="H22" s="86">
        <v>0</v>
      </c>
      <c r="I22" s="86">
        <v>0</v>
      </c>
      <c r="J22" s="86">
        <v>0</v>
      </c>
      <c r="K22" s="86">
        <v>0</v>
      </c>
      <c r="L22" s="86">
        <v>0</v>
      </c>
      <c r="M22" s="86">
        <v>0</v>
      </c>
      <c r="N22" s="86">
        <v>0</v>
      </c>
      <c r="O22" s="86">
        <v>0</v>
      </c>
      <c r="P22" s="86">
        <v>0</v>
      </c>
      <c r="Q22" s="86">
        <v>0</v>
      </c>
      <c r="R22" s="86">
        <v>0</v>
      </c>
      <c r="S22" s="86">
        <v>0</v>
      </c>
      <c r="T22" s="86">
        <v>0</v>
      </c>
      <c r="U22" s="86">
        <v>0</v>
      </c>
      <c r="V22" s="86">
        <v>0</v>
      </c>
      <c r="W22" s="86">
        <v>35000</v>
      </c>
      <c r="X22" s="86">
        <v>0</v>
      </c>
      <c r="Y22" s="86">
        <v>35000</v>
      </c>
    </row>
    <row r="23" spans="1:25" hidden="1" outlineLevel="4" x14ac:dyDescent="0.3">
      <c r="A23" s="85" t="s">
        <v>165</v>
      </c>
      <c r="B23" s="85" t="s">
        <v>168</v>
      </c>
      <c r="C23" t="s">
        <v>331</v>
      </c>
      <c r="D23" s="86">
        <v>0</v>
      </c>
      <c r="E23" s="86">
        <v>0</v>
      </c>
      <c r="F23" s="86">
        <v>0</v>
      </c>
      <c r="G23" s="86">
        <v>0</v>
      </c>
      <c r="H23" s="86">
        <v>0</v>
      </c>
      <c r="I23" s="86">
        <v>0</v>
      </c>
      <c r="J23" s="86">
        <v>0</v>
      </c>
      <c r="K23" s="86">
        <v>0</v>
      </c>
      <c r="L23" s="86">
        <v>0</v>
      </c>
      <c r="M23" s="86">
        <v>0</v>
      </c>
      <c r="N23" s="86">
        <v>0</v>
      </c>
      <c r="O23" s="86">
        <v>0</v>
      </c>
      <c r="P23" s="86">
        <v>0</v>
      </c>
      <c r="Q23" s="86">
        <v>0</v>
      </c>
      <c r="R23" s="86">
        <v>0</v>
      </c>
      <c r="S23" s="86">
        <v>0</v>
      </c>
      <c r="T23" s="86">
        <v>0</v>
      </c>
      <c r="U23" s="86">
        <v>0</v>
      </c>
      <c r="V23" s="86">
        <v>0</v>
      </c>
      <c r="W23" s="86">
        <v>90000</v>
      </c>
      <c r="X23" s="86">
        <v>0</v>
      </c>
      <c r="Y23" s="86">
        <v>90000</v>
      </c>
    </row>
    <row r="24" spans="1:25" hidden="1" outlineLevel="4" x14ac:dyDescent="0.3">
      <c r="A24" s="85" t="s">
        <v>165</v>
      </c>
      <c r="B24" s="85" t="s">
        <v>168</v>
      </c>
      <c r="C24" t="s">
        <v>332</v>
      </c>
      <c r="D24" s="86">
        <v>0</v>
      </c>
      <c r="E24" s="86">
        <v>0</v>
      </c>
      <c r="F24" s="86">
        <v>0</v>
      </c>
      <c r="G24" s="86">
        <v>0</v>
      </c>
      <c r="H24" s="86">
        <v>0</v>
      </c>
      <c r="I24" s="86">
        <v>0</v>
      </c>
      <c r="J24" s="86">
        <v>0</v>
      </c>
      <c r="K24" s="86">
        <v>0</v>
      </c>
      <c r="L24" s="86">
        <v>0</v>
      </c>
      <c r="M24" s="86">
        <v>0</v>
      </c>
      <c r="N24" s="86">
        <v>0</v>
      </c>
      <c r="O24" s="86">
        <v>0</v>
      </c>
      <c r="P24" s="86">
        <v>0</v>
      </c>
      <c r="Q24" s="86">
        <v>0</v>
      </c>
      <c r="R24" s="86">
        <v>0</v>
      </c>
      <c r="S24" s="86">
        <v>0</v>
      </c>
      <c r="T24" s="86">
        <v>0</v>
      </c>
      <c r="U24" s="86">
        <v>0</v>
      </c>
      <c r="V24" s="86">
        <v>0</v>
      </c>
      <c r="W24" s="86">
        <v>75000</v>
      </c>
      <c r="X24" s="86">
        <v>0</v>
      </c>
      <c r="Y24" s="86">
        <v>75000</v>
      </c>
    </row>
    <row r="25" spans="1:25" hidden="1" outlineLevel="4" x14ac:dyDescent="0.3">
      <c r="A25" s="85" t="s">
        <v>165</v>
      </c>
      <c r="B25" s="85" t="s">
        <v>168</v>
      </c>
      <c r="C25" t="s">
        <v>333</v>
      </c>
      <c r="D25" s="86">
        <v>0</v>
      </c>
      <c r="E25" s="86">
        <v>0</v>
      </c>
      <c r="F25" s="86">
        <v>0</v>
      </c>
      <c r="G25" s="86">
        <v>0</v>
      </c>
      <c r="H25" s="86">
        <v>0</v>
      </c>
      <c r="I25" s="86">
        <v>0</v>
      </c>
      <c r="J25" s="86">
        <v>0</v>
      </c>
      <c r="K25" s="86">
        <v>0</v>
      </c>
      <c r="L25" s="86">
        <v>0</v>
      </c>
      <c r="M25" s="86">
        <v>0</v>
      </c>
      <c r="N25" s="86">
        <v>0</v>
      </c>
      <c r="O25" s="86">
        <v>0</v>
      </c>
      <c r="P25" s="86">
        <v>0</v>
      </c>
      <c r="Q25" s="86">
        <v>0</v>
      </c>
      <c r="R25" s="86">
        <v>0</v>
      </c>
      <c r="S25" s="86">
        <v>0</v>
      </c>
      <c r="T25" s="86">
        <v>0</v>
      </c>
      <c r="U25" s="86">
        <v>0</v>
      </c>
      <c r="V25" s="86">
        <v>55000</v>
      </c>
      <c r="W25" s="86">
        <v>0</v>
      </c>
      <c r="X25" s="86">
        <v>0</v>
      </c>
      <c r="Y25" s="86">
        <v>55000</v>
      </c>
    </row>
    <row r="26" spans="1:25" hidden="1" outlineLevel="4" x14ac:dyDescent="0.3">
      <c r="A26" s="85" t="s">
        <v>165</v>
      </c>
      <c r="B26" s="85" t="s">
        <v>168</v>
      </c>
      <c r="C26" t="s">
        <v>334</v>
      </c>
      <c r="D26" s="86">
        <v>0</v>
      </c>
      <c r="E26" s="86">
        <v>0</v>
      </c>
      <c r="F26" s="86">
        <v>0</v>
      </c>
      <c r="G26" s="86">
        <v>0</v>
      </c>
      <c r="H26" s="86">
        <v>0</v>
      </c>
      <c r="I26" s="86">
        <v>0</v>
      </c>
      <c r="J26" s="86">
        <v>0</v>
      </c>
      <c r="K26" s="86">
        <v>0</v>
      </c>
      <c r="L26" s="86">
        <v>0</v>
      </c>
      <c r="M26" s="86">
        <v>0</v>
      </c>
      <c r="N26" s="86">
        <v>0</v>
      </c>
      <c r="O26" s="86">
        <v>0</v>
      </c>
      <c r="P26" s="86">
        <v>0</v>
      </c>
      <c r="Q26" s="86">
        <v>0</v>
      </c>
      <c r="R26" s="86">
        <v>0</v>
      </c>
      <c r="S26" s="86">
        <v>0</v>
      </c>
      <c r="T26" s="86">
        <v>0</v>
      </c>
      <c r="U26" s="86">
        <v>0</v>
      </c>
      <c r="V26" s="86">
        <v>0</v>
      </c>
      <c r="W26" s="86">
        <v>1000000</v>
      </c>
      <c r="X26" s="86">
        <v>0</v>
      </c>
      <c r="Y26" s="86">
        <v>1000000</v>
      </c>
    </row>
    <row r="27" spans="1:25" hidden="1" outlineLevel="4" x14ac:dyDescent="0.3">
      <c r="A27" s="85" t="s">
        <v>165</v>
      </c>
      <c r="B27" s="85" t="s">
        <v>168</v>
      </c>
      <c r="C27" t="s">
        <v>335</v>
      </c>
      <c r="D27" s="86">
        <v>0</v>
      </c>
      <c r="E27" s="86">
        <v>0</v>
      </c>
      <c r="F27" s="86">
        <v>0</v>
      </c>
      <c r="G27" s="86">
        <v>0</v>
      </c>
      <c r="H27" s="86">
        <v>0</v>
      </c>
      <c r="I27" s="86">
        <v>0</v>
      </c>
      <c r="J27" s="86">
        <v>0</v>
      </c>
      <c r="K27" s="86">
        <v>0</v>
      </c>
      <c r="L27" s="86">
        <v>0</v>
      </c>
      <c r="M27" s="86">
        <v>0</v>
      </c>
      <c r="N27" s="86">
        <v>0</v>
      </c>
      <c r="O27" s="86">
        <v>0</v>
      </c>
      <c r="P27" s="86">
        <v>0</v>
      </c>
      <c r="Q27" s="86">
        <v>0</v>
      </c>
      <c r="R27" s="86">
        <v>0</v>
      </c>
      <c r="S27" s="86">
        <v>0</v>
      </c>
      <c r="T27" s="86">
        <v>0</v>
      </c>
      <c r="U27" s="86">
        <v>0</v>
      </c>
      <c r="V27" s="86">
        <v>0</v>
      </c>
      <c r="W27" s="86">
        <v>1000000</v>
      </c>
      <c r="X27" s="86">
        <v>0</v>
      </c>
      <c r="Y27" s="86">
        <v>1000000</v>
      </c>
    </row>
    <row r="28" spans="1:25" hidden="1" outlineLevel="4" x14ac:dyDescent="0.3">
      <c r="A28" s="85" t="s">
        <v>165</v>
      </c>
      <c r="B28" s="85" t="s">
        <v>168</v>
      </c>
      <c r="C28" t="s">
        <v>336</v>
      </c>
      <c r="D28" s="86">
        <v>0</v>
      </c>
      <c r="E28" s="86">
        <v>0</v>
      </c>
      <c r="F28" s="86">
        <v>0</v>
      </c>
      <c r="G28" s="86">
        <v>0</v>
      </c>
      <c r="H28" s="86">
        <v>0</v>
      </c>
      <c r="I28" s="86">
        <v>0</v>
      </c>
      <c r="J28" s="86">
        <v>0</v>
      </c>
      <c r="K28" s="86">
        <v>0</v>
      </c>
      <c r="L28" s="86">
        <v>0</v>
      </c>
      <c r="M28" s="86">
        <v>0</v>
      </c>
      <c r="N28" s="86">
        <v>0</v>
      </c>
      <c r="O28" s="86">
        <v>0</v>
      </c>
      <c r="P28" s="86">
        <v>0</v>
      </c>
      <c r="Q28" s="86">
        <v>0</v>
      </c>
      <c r="R28" s="86">
        <v>0</v>
      </c>
      <c r="S28" s="86">
        <v>0</v>
      </c>
      <c r="T28" s="86">
        <v>0</v>
      </c>
      <c r="U28" s="86">
        <v>0</v>
      </c>
      <c r="V28" s="86">
        <v>450000</v>
      </c>
      <c r="W28" s="86">
        <v>0</v>
      </c>
      <c r="X28" s="86">
        <v>0</v>
      </c>
      <c r="Y28" s="86">
        <v>450000</v>
      </c>
    </row>
    <row r="29" spans="1:25" hidden="1" outlineLevel="4" x14ac:dyDescent="0.3">
      <c r="A29" s="85" t="s">
        <v>165</v>
      </c>
      <c r="B29" s="85" t="s">
        <v>168</v>
      </c>
      <c r="C29" t="s">
        <v>337</v>
      </c>
      <c r="D29" s="86">
        <v>0</v>
      </c>
      <c r="E29" s="86">
        <v>0</v>
      </c>
      <c r="F29" s="86">
        <v>0</v>
      </c>
      <c r="G29" s="86">
        <v>0</v>
      </c>
      <c r="H29" s="86">
        <v>0</v>
      </c>
      <c r="I29" s="86">
        <v>0</v>
      </c>
      <c r="J29" s="86">
        <v>0</v>
      </c>
      <c r="K29" s="86">
        <v>0</v>
      </c>
      <c r="L29" s="86">
        <v>0</v>
      </c>
      <c r="M29" s="86">
        <v>0</v>
      </c>
      <c r="N29" s="86">
        <v>0</v>
      </c>
      <c r="O29" s="86">
        <v>0</v>
      </c>
      <c r="P29" s="86">
        <v>0</v>
      </c>
      <c r="Q29" s="86">
        <v>0</v>
      </c>
      <c r="R29" s="86">
        <v>0</v>
      </c>
      <c r="S29" s="86">
        <v>0</v>
      </c>
      <c r="T29" s="86">
        <v>0</v>
      </c>
      <c r="U29" s="86">
        <v>0</v>
      </c>
      <c r="V29" s="86">
        <v>100000</v>
      </c>
      <c r="W29" s="86">
        <v>0</v>
      </c>
      <c r="X29" s="86">
        <v>0</v>
      </c>
      <c r="Y29" s="86">
        <v>100000</v>
      </c>
    </row>
    <row r="30" spans="1:25" hidden="1" outlineLevel="4" x14ac:dyDescent="0.3">
      <c r="A30" s="85" t="s">
        <v>165</v>
      </c>
      <c r="B30" s="85" t="s">
        <v>168</v>
      </c>
      <c r="C30" t="s">
        <v>338</v>
      </c>
      <c r="D30" s="86">
        <v>0</v>
      </c>
      <c r="E30" s="86">
        <v>0</v>
      </c>
      <c r="F30" s="86">
        <v>0</v>
      </c>
      <c r="G30" s="86">
        <v>0</v>
      </c>
      <c r="H30" s="86">
        <v>0</v>
      </c>
      <c r="I30" s="86">
        <v>0</v>
      </c>
      <c r="J30" s="86">
        <v>0</v>
      </c>
      <c r="K30" s="86">
        <v>0</v>
      </c>
      <c r="L30" s="86">
        <v>0</v>
      </c>
      <c r="M30" s="86">
        <v>0</v>
      </c>
      <c r="N30" s="86">
        <v>0</v>
      </c>
      <c r="O30" s="86">
        <v>0</v>
      </c>
      <c r="P30" s="86">
        <v>0</v>
      </c>
      <c r="Q30" s="86">
        <v>0</v>
      </c>
      <c r="R30" s="86">
        <v>0</v>
      </c>
      <c r="S30" s="86">
        <v>0</v>
      </c>
      <c r="T30" s="86">
        <v>0</v>
      </c>
      <c r="U30" s="86">
        <v>0</v>
      </c>
      <c r="V30" s="86">
        <v>0</v>
      </c>
      <c r="W30" s="86">
        <v>250000</v>
      </c>
      <c r="X30" s="86">
        <v>0</v>
      </c>
      <c r="Y30" s="86">
        <v>250000</v>
      </c>
    </row>
    <row r="31" spans="1:25" hidden="1" outlineLevel="4" x14ac:dyDescent="0.3">
      <c r="A31" s="85" t="s">
        <v>165</v>
      </c>
      <c r="B31" s="85" t="s">
        <v>168</v>
      </c>
      <c r="C31" t="s">
        <v>339</v>
      </c>
      <c r="D31" s="86">
        <v>0</v>
      </c>
      <c r="E31" s="86">
        <v>0</v>
      </c>
      <c r="F31" s="86">
        <v>0</v>
      </c>
      <c r="G31" s="86">
        <v>0</v>
      </c>
      <c r="H31" s="86">
        <v>0</v>
      </c>
      <c r="I31" s="86">
        <v>0</v>
      </c>
      <c r="J31" s="86">
        <v>0</v>
      </c>
      <c r="K31" s="86">
        <v>0</v>
      </c>
      <c r="L31" s="86">
        <v>0</v>
      </c>
      <c r="M31" s="86">
        <v>0</v>
      </c>
      <c r="N31" s="86">
        <v>0</v>
      </c>
      <c r="O31" s="86">
        <v>0</v>
      </c>
      <c r="P31" s="86">
        <v>0</v>
      </c>
      <c r="Q31" s="86">
        <v>0</v>
      </c>
      <c r="R31" s="86">
        <v>0</v>
      </c>
      <c r="S31" s="86">
        <v>0</v>
      </c>
      <c r="T31" s="86">
        <v>0</v>
      </c>
      <c r="U31" s="86">
        <v>0</v>
      </c>
      <c r="V31" s="86">
        <v>350000</v>
      </c>
      <c r="W31" s="86">
        <v>0</v>
      </c>
      <c r="X31" s="86">
        <v>0</v>
      </c>
      <c r="Y31" s="86">
        <v>350000</v>
      </c>
    </row>
    <row r="32" spans="1:25" hidden="1" outlineLevel="4" x14ac:dyDescent="0.3">
      <c r="A32" s="85" t="s">
        <v>165</v>
      </c>
      <c r="B32" s="85" t="s">
        <v>168</v>
      </c>
      <c r="C32" t="s">
        <v>340</v>
      </c>
      <c r="D32" s="86">
        <v>0</v>
      </c>
      <c r="E32" s="86">
        <v>0</v>
      </c>
      <c r="F32" s="86">
        <v>0</v>
      </c>
      <c r="G32" s="86">
        <v>0</v>
      </c>
      <c r="H32" s="86">
        <v>0</v>
      </c>
      <c r="I32" s="86">
        <v>0</v>
      </c>
      <c r="J32" s="86">
        <v>0</v>
      </c>
      <c r="K32" s="86">
        <v>0</v>
      </c>
      <c r="L32" s="86">
        <v>0</v>
      </c>
      <c r="M32" s="86">
        <v>0</v>
      </c>
      <c r="N32" s="86">
        <v>0</v>
      </c>
      <c r="O32" s="86">
        <v>0</v>
      </c>
      <c r="P32" s="86">
        <v>0</v>
      </c>
      <c r="Q32" s="86">
        <v>0</v>
      </c>
      <c r="R32" s="86">
        <v>0</v>
      </c>
      <c r="S32" s="86">
        <v>0</v>
      </c>
      <c r="T32" s="86">
        <v>0</v>
      </c>
      <c r="U32" s="86">
        <v>0</v>
      </c>
      <c r="V32" s="86">
        <v>0</v>
      </c>
      <c r="W32" s="86">
        <v>200000</v>
      </c>
      <c r="X32" s="86">
        <v>0</v>
      </c>
      <c r="Y32" s="86">
        <v>200000</v>
      </c>
    </row>
    <row r="33" spans="1:25" hidden="1" outlineLevel="4" x14ac:dyDescent="0.3">
      <c r="A33" s="85" t="s">
        <v>165</v>
      </c>
      <c r="B33" s="85" t="s">
        <v>168</v>
      </c>
      <c r="C33" t="s">
        <v>341</v>
      </c>
      <c r="D33" s="86">
        <v>0</v>
      </c>
      <c r="E33" s="86">
        <v>0</v>
      </c>
      <c r="F33" s="86">
        <v>0</v>
      </c>
      <c r="G33" s="86">
        <v>0</v>
      </c>
      <c r="H33" s="86">
        <v>0</v>
      </c>
      <c r="I33" s="86">
        <v>0</v>
      </c>
      <c r="J33" s="86">
        <v>0</v>
      </c>
      <c r="K33" s="86">
        <v>0</v>
      </c>
      <c r="L33" s="86">
        <v>0</v>
      </c>
      <c r="M33" s="86">
        <v>0</v>
      </c>
      <c r="N33" s="86">
        <v>0</v>
      </c>
      <c r="O33" s="86">
        <v>0</v>
      </c>
      <c r="P33" s="86">
        <v>0</v>
      </c>
      <c r="Q33" s="86">
        <v>0</v>
      </c>
      <c r="R33" s="86">
        <v>0</v>
      </c>
      <c r="S33" s="86">
        <v>0</v>
      </c>
      <c r="T33" s="86">
        <v>0</v>
      </c>
      <c r="U33" s="86">
        <v>0</v>
      </c>
      <c r="V33" s="86">
        <v>25000</v>
      </c>
      <c r="W33" s="86">
        <v>0</v>
      </c>
      <c r="X33" s="86">
        <v>0</v>
      </c>
      <c r="Y33" s="86">
        <v>25000</v>
      </c>
    </row>
    <row r="34" spans="1:25" hidden="1" outlineLevel="4" x14ac:dyDescent="0.3">
      <c r="A34" s="85" t="s">
        <v>165</v>
      </c>
      <c r="B34" s="85" t="s">
        <v>168</v>
      </c>
      <c r="C34" t="s">
        <v>342</v>
      </c>
      <c r="D34" s="86">
        <v>0</v>
      </c>
      <c r="E34" s="86">
        <v>0</v>
      </c>
      <c r="F34" s="86">
        <v>0</v>
      </c>
      <c r="G34" s="86">
        <v>0</v>
      </c>
      <c r="H34" s="86">
        <v>0</v>
      </c>
      <c r="I34" s="86">
        <v>0</v>
      </c>
      <c r="J34" s="86">
        <v>0</v>
      </c>
      <c r="K34" s="86">
        <v>0</v>
      </c>
      <c r="L34" s="86">
        <v>0</v>
      </c>
      <c r="M34" s="86">
        <v>0</v>
      </c>
      <c r="N34" s="86">
        <v>0</v>
      </c>
      <c r="O34" s="86">
        <v>0</v>
      </c>
      <c r="P34" s="86">
        <v>0</v>
      </c>
      <c r="Q34" s="86">
        <v>0</v>
      </c>
      <c r="R34" s="86">
        <v>0</v>
      </c>
      <c r="S34" s="86">
        <v>0</v>
      </c>
      <c r="T34" s="86">
        <v>0</v>
      </c>
      <c r="U34" s="86">
        <v>0</v>
      </c>
      <c r="V34" s="86">
        <v>0</v>
      </c>
      <c r="W34" s="86">
        <v>50000</v>
      </c>
      <c r="X34" s="86">
        <v>0</v>
      </c>
      <c r="Y34" s="86">
        <v>50000</v>
      </c>
    </row>
    <row r="35" spans="1:25" hidden="1" outlineLevel="4" x14ac:dyDescent="0.3">
      <c r="A35" s="85" t="s">
        <v>165</v>
      </c>
      <c r="B35" s="85" t="s">
        <v>168</v>
      </c>
      <c r="C35" t="s">
        <v>343</v>
      </c>
      <c r="D35" s="86">
        <v>0</v>
      </c>
      <c r="E35" s="86">
        <v>0</v>
      </c>
      <c r="F35" s="86">
        <v>0</v>
      </c>
      <c r="G35" s="86">
        <v>0</v>
      </c>
      <c r="H35" s="86">
        <v>0</v>
      </c>
      <c r="I35" s="86">
        <v>0</v>
      </c>
      <c r="J35" s="86">
        <v>0</v>
      </c>
      <c r="K35" s="86">
        <v>0</v>
      </c>
      <c r="L35" s="86">
        <v>0</v>
      </c>
      <c r="M35" s="86">
        <v>0</v>
      </c>
      <c r="N35" s="86">
        <v>0</v>
      </c>
      <c r="O35" s="86">
        <v>0</v>
      </c>
      <c r="P35" s="86">
        <v>0</v>
      </c>
      <c r="Q35" s="86">
        <v>0</v>
      </c>
      <c r="R35" s="86">
        <v>0</v>
      </c>
      <c r="S35" s="86">
        <v>0</v>
      </c>
      <c r="T35" s="86">
        <v>0</v>
      </c>
      <c r="U35" s="86">
        <v>0</v>
      </c>
      <c r="V35" s="86">
        <v>0</v>
      </c>
      <c r="W35" s="86">
        <v>750000</v>
      </c>
      <c r="X35" s="86">
        <v>0</v>
      </c>
      <c r="Y35" s="86">
        <v>750000</v>
      </c>
    </row>
    <row r="36" spans="1:25" hidden="1" outlineLevel="4" x14ac:dyDescent="0.3">
      <c r="A36" s="85" t="s">
        <v>165</v>
      </c>
      <c r="B36" s="85" t="s">
        <v>168</v>
      </c>
      <c r="C36" t="s">
        <v>344</v>
      </c>
      <c r="D36" s="86">
        <v>0</v>
      </c>
      <c r="E36" s="86">
        <v>0</v>
      </c>
      <c r="F36" s="86">
        <v>0</v>
      </c>
      <c r="G36" s="86">
        <v>0</v>
      </c>
      <c r="H36" s="86">
        <v>0</v>
      </c>
      <c r="I36" s="86">
        <v>0</v>
      </c>
      <c r="J36" s="86">
        <v>0</v>
      </c>
      <c r="K36" s="86">
        <v>0</v>
      </c>
      <c r="L36" s="86">
        <v>0</v>
      </c>
      <c r="M36" s="86">
        <v>30000000</v>
      </c>
      <c r="N36" s="86">
        <v>29999999</v>
      </c>
      <c r="O36" s="86">
        <v>25000000</v>
      </c>
      <c r="P36" s="86">
        <v>12500000</v>
      </c>
      <c r="Q36" s="86">
        <v>10600000</v>
      </c>
      <c r="R36" s="86">
        <v>0</v>
      </c>
      <c r="S36" s="86">
        <v>0</v>
      </c>
      <c r="T36" s="86">
        <v>0</v>
      </c>
      <c r="U36" s="86">
        <v>0</v>
      </c>
      <c r="V36" s="86">
        <v>0</v>
      </c>
      <c r="W36" s="86">
        <v>0</v>
      </c>
      <c r="X36" s="86">
        <v>0</v>
      </c>
      <c r="Y36" s="86">
        <v>108099999</v>
      </c>
    </row>
    <row r="37" spans="1:25" hidden="1" outlineLevel="4" x14ac:dyDescent="0.3">
      <c r="A37" s="85" t="s">
        <v>165</v>
      </c>
      <c r="B37" s="85" t="s">
        <v>168</v>
      </c>
      <c r="C37" t="s">
        <v>345</v>
      </c>
      <c r="D37" s="86">
        <v>0</v>
      </c>
      <c r="E37" s="86">
        <v>0</v>
      </c>
      <c r="F37" s="86">
        <v>0</v>
      </c>
      <c r="G37" s="86">
        <v>0</v>
      </c>
      <c r="H37" s="86">
        <v>0</v>
      </c>
      <c r="I37" s="86">
        <v>0</v>
      </c>
      <c r="J37" s="86">
        <v>0</v>
      </c>
      <c r="K37" s="86">
        <v>0</v>
      </c>
      <c r="L37" s="86">
        <v>0</v>
      </c>
      <c r="M37" s="86">
        <v>0</v>
      </c>
      <c r="N37" s="86">
        <v>0</v>
      </c>
      <c r="O37" s="86">
        <v>0</v>
      </c>
      <c r="P37" s="86">
        <v>0</v>
      </c>
      <c r="Q37" s="86">
        <v>0</v>
      </c>
      <c r="R37" s="86">
        <v>0</v>
      </c>
      <c r="S37" s="86">
        <v>0</v>
      </c>
      <c r="T37" s="86">
        <v>0</v>
      </c>
      <c r="U37" s="86">
        <v>0</v>
      </c>
      <c r="V37" s="86">
        <v>25000</v>
      </c>
      <c r="W37" s="86">
        <v>0</v>
      </c>
      <c r="X37" s="86">
        <v>0</v>
      </c>
      <c r="Y37" s="86">
        <v>25000</v>
      </c>
    </row>
    <row r="38" spans="1:25" hidden="1" outlineLevel="4" x14ac:dyDescent="0.3">
      <c r="A38" s="85" t="s">
        <v>165</v>
      </c>
      <c r="B38" s="85" t="s">
        <v>168</v>
      </c>
      <c r="C38" t="s">
        <v>346</v>
      </c>
      <c r="D38" s="86">
        <v>0</v>
      </c>
      <c r="E38" s="86">
        <v>0</v>
      </c>
      <c r="F38" s="86">
        <v>0</v>
      </c>
      <c r="G38" s="86">
        <v>0</v>
      </c>
      <c r="H38" s="86">
        <v>0</v>
      </c>
      <c r="I38" s="86">
        <v>0</v>
      </c>
      <c r="J38" s="86">
        <v>0</v>
      </c>
      <c r="K38" s="86">
        <v>0</v>
      </c>
      <c r="L38" s="86">
        <v>0</v>
      </c>
      <c r="M38" s="86">
        <v>0</v>
      </c>
      <c r="N38" s="86">
        <v>0</v>
      </c>
      <c r="O38" s="86">
        <v>0</v>
      </c>
      <c r="P38" s="86">
        <v>0</v>
      </c>
      <c r="Q38" s="86">
        <v>0</v>
      </c>
      <c r="R38" s="86">
        <v>0</v>
      </c>
      <c r="S38" s="86">
        <v>0</v>
      </c>
      <c r="T38" s="86">
        <v>0</v>
      </c>
      <c r="U38" s="86">
        <v>0</v>
      </c>
      <c r="V38" s="86">
        <v>220000</v>
      </c>
      <c r="W38" s="86">
        <v>0</v>
      </c>
      <c r="X38" s="86">
        <v>0</v>
      </c>
      <c r="Y38" s="86">
        <v>220000</v>
      </c>
    </row>
    <row r="39" spans="1:25" hidden="1" outlineLevel="4" x14ac:dyDescent="0.3">
      <c r="A39" s="85" t="s">
        <v>165</v>
      </c>
      <c r="B39" s="85" t="s">
        <v>168</v>
      </c>
      <c r="C39" t="s">
        <v>347</v>
      </c>
      <c r="D39" s="86">
        <v>0</v>
      </c>
      <c r="E39" s="86">
        <v>0</v>
      </c>
      <c r="F39" s="86">
        <v>0</v>
      </c>
      <c r="G39" s="86">
        <v>0</v>
      </c>
      <c r="H39" s="86">
        <v>0</v>
      </c>
      <c r="I39" s="86">
        <v>0</v>
      </c>
      <c r="J39" s="86">
        <v>0</v>
      </c>
      <c r="K39" s="86">
        <v>0</v>
      </c>
      <c r="L39" s="86">
        <v>0</v>
      </c>
      <c r="M39" s="86">
        <v>0</v>
      </c>
      <c r="N39" s="86">
        <v>0</v>
      </c>
      <c r="O39" s="86">
        <v>0</v>
      </c>
      <c r="P39" s="86">
        <v>0</v>
      </c>
      <c r="Q39" s="86">
        <v>0</v>
      </c>
      <c r="R39" s="86">
        <v>0</v>
      </c>
      <c r="S39" s="86">
        <v>0</v>
      </c>
      <c r="T39" s="86">
        <v>0</v>
      </c>
      <c r="U39" s="86">
        <v>0</v>
      </c>
      <c r="V39" s="86">
        <v>0</v>
      </c>
      <c r="W39" s="86">
        <v>50000</v>
      </c>
      <c r="X39" s="86">
        <v>0</v>
      </c>
      <c r="Y39" s="86">
        <v>50000</v>
      </c>
    </row>
    <row r="40" spans="1:25" hidden="1" outlineLevel="4" x14ac:dyDescent="0.3">
      <c r="A40" s="85" t="s">
        <v>165</v>
      </c>
      <c r="B40" s="85" t="s">
        <v>168</v>
      </c>
      <c r="C40" t="s">
        <v>348</v>
      </c>
      <c r="D40" s="86">
        <v>0</v>
      </c>
      <c r="E40" s="86">
        <v>0</v>
      </c>
      <c r="F40" s="86">
        <v>0</v>
      </c>
      <c r="G40" s="86">
        <v>0</v>
      </c>
      <c r="H40" s="86">
        <v>0</v>
      </c>
      <c r="I40" s="86">
        <v>0</v>
      </c>
      <c r="J40" s="86">
        <v>0</v>
      </c>
      <c r="K40" s="86">
        <v>0</v>
      </c>
      <c r="L40" s="86">
        <v>0</v>
      </c>
      <c r="M40" s="86">
        <v>0</v>
      </c>
      <c r="N40" s="86">
        <v>0</v>
      </c>
      <c r="O40" s="86">
        <v>0</v>
      </c>
      <c r="P40" s="86">
        <v>0</v>
      </c>
      <c r="Q40" s="86">
        <v>0</v>
      </c>
      <c r="R40" s="86">
        <v>0</v>
      </c>
      <c r="S40" s="86">
        <v>0</v>
      </c>
      <c r="T40" s="86">
        <v>0</v>
      </c>
      <c r="U40" s="86">
        <v>0</v>
      </c>
      <c r="V40" s="86">
        <v>240000</v>
      </c>
      <c r="W40" s="86">
        <v>0</v>
      </c>
      <c r="X40" s="86">
        <v>0</v>
      </c>
      <c r="Y40" s="86">
        <v>240000</v>
      </c>
    </row>
    <row r="41" spans="1:25" hidden="1" outlineLevel="4" x14ac:dyDescent="0.3">
      <c r="A41" s="85" t="s">
        <v>165</v>
      </c>
      <c r="B41" s="85" t="s">
        <v>168</v>
      </c>
      <c r="C41" t="s">
        <v>349</v>
      </c>
      <c r="D41" s="86">
        <v>0</v>
      </c>
      <c r="E41" s="86">
        <v>0</v>
      </c>
      <c r="F41" s="86">
        <v>0</v>
      </c>
      <c r="G41" s="86">
        <v>0</v>
      </c>
      <c r="H41" s="86">
        <v>0</v>
      </c>
      <c r="I41" s="86">
        <v>0</v>
      </c>
      <c r="J41" s="86">
        <v>0</v>
      </c>
      <c r="K41" s="86">
        <v>0</v>
      </c>
      <c r="L41" s="86">
        <v>0</v>
      </c>
      <c r="M41" s="86">
        <v>0</v>
      </c>
      <c r="N41" s="86">
        <v>0</v>
      </c>
      <c r="O41" s="86">
        <v>0</v>
      </c>
      <c r="P41" s="86">
        <v>0</v>
      </c>
      <c r="Q41" s="86">
        <v>0</v>
      </c>
      <c r="R41" s="86">
        <v>0</v>
      </c>
      <c r="S41" s="86">
        <v>0</v>
      </c>
      <c r="T41" s="86">
        <v>0</v>
      </c>
      <c r="U41" s="86">
        <v>0</v>
      </c>
      <c r="V41" s="86">
        <v>0</v>
      </c>
      <c r="W41" s="86">
        <v>50000</v>
      </c>
      <c r="X41" s="86">
        <v>0</v>
      </c>
      <c r="Y41" s="86">
        <v>50000</v>
      </c>
    </row>
    <row r="42" spans="1:25" hidden="1" outlineLevel="4" x14ac:dyDescent="0.3">
      <c r="A42" s="85" t="s">
        <v>165</v>
      </c>
      <c r="B42" s="85" t="s">
        <v>168</v>
      </c>
      <c r="C42" t="s">
        <v>350</v>
      </c>
      <c r="D42" s="86">
        <v>0</v>
      </c>
      <c r="E42" s="86">
        <v>0</v>
      </c>
      <c r="F42" s="86">
        <v>0</v>
      </c>
      <c r="G42" s="86">
        <v>0</v>
      </c>
      <c r="H42" s="86">
        <v>0</v>
      </c>
      <c r="I42" s="86">
        <v>0</v>
      </c>
      <c r="J42" s="86">
        <v>0</v>
      </c>
      <c r="K42" s="86">
        <v>0</v>
      </c>
      <c r="L42" s="86">
        <v>0</v>
      </c>
      <c r="M42" s="86">
        <v>0</v>
      </c>
      <c r="N42" s="86">
        <v>0</v>
      </c>
      <c r="O42" s="86">
        <v>0</v>
      </c>
      <c r="P42" s="86">
        <v>0</v>
      </c>
      <c r="Q42" s="86">
        <v>0</v>
      </c>
      <c r="R42" s="86">
        <v>0</v>
      </c>
      <c r="S42" s="86">
        <v>0</v>
      </c>
      <c r="T42" s="86">
        <v>0</v>
      </c>
      <c r="U42" s="86">
        <v>0</v>
      </c>
      <c r="V42" s="86">
        <v>60000</v>
      </c>
      <c r="W42" s="86">
        <v>0</v>
      </c>
      <c r="X42" s="86">
        <v>0</v>
      </c>
      <c r="Y42" s="86">
        <v>60000</v>
      </c>
    </row>
    <row r="43" spans="1:25" hidden="1" outlineLevel="4" x14ac:dyDescent="0.3">
      <c r="A43" s="85" t="s">
        <v>165</v>
      </c>
      <c r="B43" s="85" t="s">
        <v>168</v>
      </c>
      <c r="C43" t="s">
        <v>351</v>
      </c>
      <c r="D43" s="86">
        <v>0</v>
      </c>
      <c r="E43" s="86">
        <v>0</v>
      </c>
      <c r="F43" s="86">
        <v>0</v>
      </c>
      <c r="G43" s="86">
        <v>0</v>
      </c>
      <c r="H43" s="86">
        <v>0</v>
      </c>
      <c r="I43" s="86">
        <v>0</v>
      </c>
      <c r="J43" s="86">
        <v>0</v>
      </c>
      <c r="K43" s="86">
        <v>0</v>
      </c>
      <c r="L43" s="86">
        <v>0</v>
      </c>
      <c r="M43" s="86">
        <v>0</v>
      </c>
      <c r="N43" s="86">
        <v>0</v>
      </c>
      <c r="O43" s="86">
        <v>0</v>
      </c>
      <c r="P43" s="86">
        <v>0</v>
      </c>
      <c r="Q43" s="86">
        <v>0</v>
      </c>
      <c r="R43" s="86">
        <v>0</v>
      </c>
      <c r="S43" s="86">
        <v>0</v>
      </c>
      <c r="T43" s="86">
        <v>0</v>
      </c>
      <c r="U43" s="86">
        <v>0</v>
      </c>
      <c r="V43" s="86">
        <v>25000</v>
      </c>
      <c r="W43" s="86">
        <v>0</v>
      </c>
      <c r="X43" s="86">
        <v>0</v>
      </c>
      <c r="Y43" s="86">
        <v>25000</v>
      </c>
    </row>
    <row r="44" spans="1:25" hidden="1" outlineLevel="4" x14ac:dyDescent="0.3">
      <c r="A44" s="85" t="s">
        <v>165</v>
      </c>
      <c r="B44" s="85" t="s">
        <v>168</v>
      </c>
      <c r="C44" t="s">
        <v>352</v>
      </c>
      <c r="D44" s="86">
        <v>0</v>
      </c>
      <c r="E44" s="86">
        <v>0</v>
      </c>
      <c r="F44" s="86">
        <v>0</v>
      </c>
      <c r="G44" s="86">
        <v>0</v>
      </c>
      <c r="H44" s="86">
        <v>0</v>
      </c>
      <c r="I44" s="86">
        <v>0</v>
      </c>
      <c r="J44" s="86">
        <v>0</v>
      </c>
      <c r="K44" s="86">
        <v>0</v>
      </c>
      <c r="L44" s="86">
        <v>0</v>
      </c>
      <c r="M44" s="86">
        <v>0</v>
      </c>
      <c r="N44" s="86">
        <v>0</v>
      </c>
      <c r="O44" s="86">
        <v>0</v>
      </c>
      <c r="P44" s="86">
        <v>0</v>
      </c>
      <c r="Q44" s="86">
        <v>0</v>
      </c>
      <c r="R44" s="86">
        <v>0</v>
      </c>
      <c r="S44" s="86">
        <v>0</v>
      </c>
      <c r="T44" s="86">
        <v>0</v>
      </c>
      <c r="U44" s="86">
        <v>0</v>
      </c>
      <c r="V44" s="86">
        <v>250000</v>
      </c>
      <c r="W44" s="86">
        <v>0</v>
      </c>
      <c r="X44" s="86">
        <v>0</v>
      </c>
      <c r="Y44" s="86">
        <v>250000</v>
      </c>
    </row>
    <row r="45" spans="1:25" hidden="1" outlineLevel="4" x14ac:dyDescent="0.3">
      <c r="A45" s="85" t="s">
        <v>165</v>
      </c>
      <c r="B45" s="85" t="s">
        <v>168</v>
      </c>
      <c r="C45" t="s">
        <v>353</v>
      </c>
      <c r="D45" s="86">
        <v>0</v>
      </c>
      <c r="E45" s="86">
        <v>0</v>
      </c>
      <c r="F45" s="86">
        <v>0</v>
      </c>
      <c r="G45" s="86">
        <v>0</v>
      </c>
      <c r="H45" s="86">
        <v>0</v>
      </c>
      <c r="I45" s="86">
        <v>0</v>
      </c>
      <c r="J45" s="86">
        <v>0</v>
      </c>
      <c r="K45" s="86">
        <v>0</v>
      </c>
      <c r="L45" s="86">
        <v>0</v>
      </c>
      <c r="M45" s="86">
        <v>0</v>
      </c>
      <c r="N45" s="86">
        <v>0</v>
      </c>
      <c r="O45" s="86">
        <v>0</v>
      </c>
      <c r="P45" s="86">
        <v>0</v>
      </c>
      <c r="Q45" s="86">
        <v>0</v>
      </c>
      <c r="R45" s="86">
        <v>0</v>
      </c>
      <c r="S45" s="86">
        <v>0</v>
      </c>
      <c r="T45" s="86">
        <v>0</v>
      </c>
      <c r="U45" s="86">
        <v>0</v>
      </c>
      <c r="V45" s="86">
        <v>0</v>
      </c>
      <c r="W45" s="86">
        <v>95000</v>
      </c>
      <c r="X45" s="86">
        <v>0</v>
      </c>
      <c r="Y45" s="86">
        <v>95000</v>
      </c>
    </row>
    <row r="46" spans="1:25" hidden="1" outlineLevel="4" x14ac:dyDescent="0.3">
      <c r="A46" s="85" t="s">
        <v>165</v>
      </c>
      <c r="B46" s="85" t="s">
        <v>168</v>
      </c>
      <c r="C46" t="s">
        <v>354</v>
      </c>
      <c r="D46" s="86">
        <v>0</v>
      </c>
      <c r="E46" s="86">
        <v>0</v>
      </c>
      <c r="F46" s="86">
        <v>0</v>
      </c>
      <c r="G46" s="86">
        <v>0</v>
      </c>
      <c r="H46" s="86">
        <v>0</v>
      </c>
      <c r="I46" s="86">
        <v>0</v>
      </c>
      <c r="J46" s="86">
        <v>0</v>
      </c>
      <c r="K46" s="86">
        <v>0</v>
      </c>
      <c r="L46" s="86">
        <v>0</v>
      </c>
      <c r="M46" s="86">
        <v>0</v>
      </c>
      <c r="N46" s="86">
        <v>0</v>
      </c>
      <c r="O46" s="86">
        <v>0</v>
      </c>
      <c r="P46" s="86">
        <v>0</v>
      </c>
      <c r="Q46" s="86">
        <v>0</v>
      </c>
      <c r="R46" s="86">
        <v>0</v>
      </c>
      <c r="S46" s="86">
        <v>0</v>
      </c>
      <c r="T46" s="86">
        <v>0</v>
      </c>
      <c r="U46" s="86">
        <v>0</v>
      </c>
      <c r="V46" s="86">
        <v>0</v>
      </c>
      <c r="W46" s="86">
        <v>40000</v>
      </c>
      <c r="X46" s="86">
        <v>0</v>
      </c>
      <c r="Y46" s="86">
        <v>40000</v>
      </c>
    </row>
    <row r="47" spans="1:25" hidden="1" outlineLevel="4" x14ac:dyDescent="0.3">
      <c r="A47" s="85" t="s">
        <v>165</v>
      </c>
      <c r="B47" s="85" t="s">
        <v>168</v>
      </c>
      <c r="C47" t="s">
        <v>355</v>
      </c>
      <c r="D47" s="86">
        <v>0</v>
      </c>
      <c r="E47" s="86">
        <v>0</v>
      </c>
      <c r="F47" s="86">
        <v>0</v>
      </c>
      <c r="G47" s="86">
        <v>0</v>
      </c>
      <c r="H47" s="86">
        <v>0</v>
      </c>
      <c r="I47" s="86">
        <v>0</v>
      </c>
      <c r="J47" s="86">
        <v>0</v>
      </c>
      <c r="K47" s="86">
        <v>0</v>
      </c>
      <c r="L47" s="86">
        <v>0</v>
      </c>
      <c r="M47" s="86">
        <v>0</v>
      </c>
      <c r="N47" s="86">
        <v>0</v>
      </c>
      <c r="O47" s="86">
        <v>0</v>
      </c>
      <c r="P47" s="86">
        <v>0</v>
      </c>
      <c r="Q47" s="86">
        <v>0</v>
      </c>
      <c r="R47" s="86">
        <v>0</v>
      </c>
      <c r="S47" s="86">
        <v>0</v>
      </c>
      <c r="T47" s="86">
        <v>0</v>
      </c>
      <c r="U47" s="86">
        <v>0</v>
      </c>
      <c r="V47" s="86">
        <v>0</v>
      </c>
      <c r="W47" s="86">
        <v>350000</v>
      </c>
      <c r="X47" s="86">
        <v>0</v>
      </c>
      <c r="Y47" s="86">
        <v>350000</v>
      </c>
    </row>
    <row r="48" spans="1:25" hidden="1" outlineLevel="4" x14ac:dyDescent="0.3">
      <c r="A48" s="85" t="s">
        <v>165</v>
      </c>
      <c r="B48" s="85" t="s">
        <v>168</v>
      </c>
      <c r="C48" t="s">
        <v>356</v>
      </c>
      <c r="D48" s="86">
        <v>0</v>
      </c>
      <c r="E48" s="86">
        <v>0</v>
      </c>
      <c r="F48" s="86">
        <v>0</v>
      </c>
      <c r="G48" s="86">
        <v>0</v>
      </c>
      <c r="H48" s="86">
        <v>0</v>
      </c>
      <c r="I48" s="86">
        <v>0</v>
      </c>
      <c r="J48" s="86">
        <v>0</v>
      </c>
      <c r="K48" s="86">
        <v>0</v>
      </c>
      <c r="L48" s="86">
        <v>0</v>
      </c>
      <c r="M48" s="86">
        <v>0</v>
      </c>
      <c r="N48" s="86">
        <v>0</v>
      </c>
      <c r="O48" s="86">
        <v>0</v>
      </c>
      <c r="P48" s="86">
        <v>0</v>
      </c>
      <c r="Q48" s="86">
        <v>0</v>
      </c>
      <c r="R48" s="86">
        <v>0</v>
      </c>
      <c r="S48" s="86">
        <v>0</v>
      </c>
      <c r="T48" s="86">
        <v>0</v>
      </c>
      <c r="U48" s="86">
        <v>0</v>
      </c>
      <c r="V48" s="86">
        <v>0</v>
      </c>
      <c r="W48" s="86">
        <v>500000</v>
      </c>
      <c r="X48" s="86">
        <v>0</v>
      </c>
      <c r="Y48" s="86">
        <v>500000</v>
      </c>
    </row>
    <row r="49" spans="1:25" hidden="1" outlineLevel="4" x14ac:dyDescent="0.3">
      <c r="A49" s="85" t="s">
        <v>165</v>
      </c>
      <c r="B49" s="85" t="s">
        <v>168</v>
      </c>
      <c r="C49" t="s">
        <v>357</v>
      </c>
      <c r="D49" s="86">
        <v>0</v>
      </c>
      <c r="E49" s="86">
        <v>0</v>
      </c>
      <c r="F49" s="86">
        <v>0</v>
      </c>
      <c r="G49" s="86">
        <v>0</v>
      </c>
      <c r="H49" s="86">
        <v>0</v>
      </c>
      <c r="I49" s="86">
        <v>0</v>
      </c>
      <c r="J49" s="86">
        <v>0</v>
      </c>
      <c r="K49" s="86">
        <v>0</v>
      </c>
      <c r="L49" s="86">
        <v>0</v>
      </c>
      <c r="M49" s="86">
        <v>0</v>
      </c>
      <c r="N49" s="86">
        <v>0</v>
      </c>
      <c r="O49" s="86">
        <v>0</v>
      </c>
      <c r="P49" s="86">
        <v>0</v>
      </c>
      <c r="Q49" s="86">
        <v>0</v>
      </c>
      <c r="R49" s="86">
        <v>0</v>
      </c>
      <c r="S49" s="86">
        <v>0</v>
      </c>
      <c r="T49" s="86">
        <v>0</v>
      </c>
      <c r="U49" s="86">
        <v>0</v>
      </c>
      <c r="V49" s="86">
        <v>50000</v>
      </c>
      <c r="W49" s="86">
        <v>0</v>
      </c>
      <c r="X49" s="86">
        <v>0</v>
      </c>
      <c r="Y49" s="86">
        <v>50000</v>
      </c>
    </row>
    <row r="50" spans="1:25" hidden="1" outlineLevel="4" x14ac:dyDescent="0.3">
      <c r="A50" s="85" t="s">
        <v>165</v>
      </c>
      <c r="B50" s="85" t="s">
        <v>168</v>
      </c>
      <c r="C50" t="s">
        <v>358</v>
      </c>
      <c r="D50" s="86">
        <v>0</v>
      </c>
      <c r="E50" s="86">
        <v>0</v>
      </c>
      <c r="F50" s="86">
        <v>0</v>
      </c>
      <c r="G50" s="86">
        <v>0</v>
      </c>
      <c r="H50" s="86">
        <v>0</v>
      </c>
      <c r="I50" s="86">
        <v>0</v>
      </c>
      <c r="J50" s="86">
        <v>0</v>
      </c>
      <c r="K50" s="86">
        <v>0</v>
      </c>
      <c r="L50" s="86">
        <v>0</v>
      </c>
      <c r="M50" s="86">
        <v>0</v>
      </c>
      <c r="N50" s="86">
        <v>0</v>
      </c>
      <c r="O50" s="86">
        <v>0</v>
      </c>
      <c r="P50" s="86">
        <v>0</v>
      </c>
      <c r="Q50" s="86">
        <v>0</v>
      </c>
      <c r="R50" s="86">
        <v>0</v>
      </c>
      <c r="S50" s="86">
        <v>0</v>
      </c>
      <c r="T50" s="86">
        <v>0</v>
      </c>
      <c r="U50" s="86">
        <v>0</v>
      </c>
      <c r="V50" s="86">
        <v>25000</v>
      </c>
      <c r="W50" s="86">
        <v>0</v>
      </c>
      <c r="X50" s="86">
        <v>0</v>
      </c>
      <c r="Y50" s="86">
        <v>25000</v>
      </c>
    </row>
    <row r="51" spans="1:25" hidden="1" outlineLevel="4" x14ac:dyDescent="0.3">
      <c r="A51" s="85" t="s">
        <v>165</v>
      </c>
      <c r="B51" s="85" t="s">
        <v>168</v>
      </c>
      <c r="C51" t="s">
        <v>359</v>
      </c>
      <c r="D51" s="86">
        <v>0</v>
      </c>
      <c r="E51" s="86">
        <v>0</v>
      </c>
      <c r="F51" s="86">
        <v>0</v>
      </c>
      <c r="G51" s="86">
        <v>0</v>
      </c>
      <c r="H51" s="86">
        <v>0</v>
      </c>
      <c r="I51" s="86">
        <v>0</v>
      </c>
      <c r="J51" s="86">
        <v>0</v>
      </c>
      <c r="K51" s="86">
        <v>0</v>
      </c>
      <c r="L51" s="86">
        <v>0</v>
      </c>
      <c r="M51" s="86">
        <v>0</v>
      </c>
      <c r="N51" s="86">
        <v>0</v>
      </c>
      <c r="O51" s="86">
        <v>0</v>
      </c>
      <c r="P51" s="86">
        <v>0</v>
      </c>
      <c r="Q51" s="86">
        <v>0</v>
      </c>
      <c r="R51" s="86">
        <v>0</v>
      </c>
      <c r="S51" s="86">
        <v>0</v>
      </c>
      <c r="T51" s="86">
        <v>0</v>
      </c>
      <c r="U51" s="86">
        <v>0</v>
      </c>
      <c r="V51" s="86">
        <v>40000</v>
      </c>
      <c r="W51" s="86">
        <v>0</v>
      </c>
      <c r="X51" s="86">
        <v>0</v>
      </c>
      <c r="Y51" s="86">
        <v>40000</v>
      </c>
    </row>
    <row r="52" spans="1:25" hidden="1" outlineLevel="4" x14ac:dyDescent="0.3">
      <c r="A52" s="85" t="s">
        <v>165</v>
      </c>
      <c r="B52" s="85" t="s">
        <v>168</v>
      </c>
      <c r="C52" t="s">
        <v>360</v>
      </c>
      <c r="D52" s="86">
        <v>0</v>
      </c>
      <c r="E52" s="86">
        <v>0</v>
      </c>
      <c r="F52" s="86">
        <v>0</v>
      </c>
      <c r="G52" s="86">
        <v>0</v>
      </c>
      <c r="H52" s="86">
        <v>0</v>
      </c>
      <c r="I52" s="86">
        <v>0</v>
      </c>
      <c r="J52" s="86">
        <v>0</v>
      </c>
      <c r="K52" s="86">
        <v>0</v>
      </c>
      <c r="L52" s="86">
        <v>0</v>
      </c>
      <c r="M52" s="86">
        <v>0</v>
      </c>
      <c r="N52" s="86">
        <v>0</v>
      </c>
      <c r="O52" s="86">
        <v>0</v>
      </c>
      <c r="P52" s="86">
        <v>0</v>
      </c>
      <c r="Q52" s="86">
        <v>0</v>
      </c>
      <c r="R52" s="86">
        <v>0</v>
      </c>
      <c r="S52" s="86">
        <v>0</v>
      </c>
      <c r="T52" s="86">
        <v>0</v>
      </c>
      <c r="U52" s="86">
        <v>0</v>
      </c>
      <c r="V52" s="86">
        <v>40000</v>
      </c>
      <c r="W52" s="86">
        <v>0</v>
      </c>
      <c r="X52" s="86">
        <v>0</v>
      </c>
      <c r="Y52" s="86">
        <v>40000</v>
      </c>
    </row>
    <row r="53" spans="1:25" hidden="1" outlineLevel="4" x14ac:dyDescent="0.3">
      <c r="A53" s="85" t="s">
        <v>165</v>
      </c>
      <c r="B53" s="85" t="s">
        <v>168</v>
      </c>
      <c r="C53" t="s">
        <v>361</v>
      </c>
      <c r="D53" s="86">
        <v>0</v>
      </c>
      <c r="E53" s="86">
        <v>0</v>
      </c>
      <c r="F53" s="86">
        <v>0</v>
      </c>
      <c r="G53" s="86">
        <v>0</v>
      </c>
      <c r="H53" s="86">
        <v>0</v>
      </c>
      <c r="I53" s="86">
        <v>0</v>
      </c>
      <c r="J53" s="86">
        <v>0</v>
      </c>
      <c r="K53" s="86">
        <v>0</v>
      </c>
      <c r="L53" s="86">
        <v>0</v>
      </c>
      <c r="M53" s="86">
        <v>0</v>
      </c>
      <c r="N53" s="86">
        <v>0</v>
      </c>
      <c r="O53" s="86">
        <v>0</v>
      </c>
      <c r="P53" s="86">
        <v>0</v>
      </c>
      <c r="Q53" s="86">
        <v>0</v>
      </c>
      <c r="R53" s="86">
        <v>0</v>
      </c>
      <c r="S53" s="86">
        <v>0</v>
      </c>
      <c r="T53" s="86">
        <v>0</v>
      </c>
      <c r="U53" s="86">
        <v>0</v>
      </c>
      <c r="V53" s="86">
        <v>50000</v>
      </c>
      <c r="W53" s="86">
        <v>0</v>
      </c>
      <c r="X53" s="86">
        <v>0</v>
      </c>
      <c r="Y53" s="86">
        <v>50000</v>
      </c>
    </row>
    <row r="54" spans="1:25" hidden="1" outlineLevel="4" x14ac:dyDescent="0.3">
      <c r="A54" s="85" t="s">
        <v>165</v>
      </c>
      <c r="B54" s="85" t="s">
        <v>168</v>
      </c>
      <c r="C54" t="s">
        <v>362</v>
      </c>
      <c r="D54" s="86">
        <v>0</v>
      </c>
      <c r="E54" s="86">
        <v>0</v>
      </c>
      <c r="F54" s="86">
        <v>0</v>
      </c>
      <c r="G54" s="86">
        <v>0</v>
      </c>
      <c r="H54" s="86">
        <v>0</v>
      </c>
      <c r="I54" s="86">
        <v>0</v>
      </c>
      <c r="J54" s="86">
        <v>0</v>
      </c>
      <c r="K54" s="86">
        <v>0</v>
      </c>
      <c r="L54" s="86">
        <v>0</v>
      </c>
      <c r="M54" s="86">
        <v>0</v>
      </c>
      <c r="N54" s="86">
        <v>0</v>
      </c>
      <c r="O54" s="86">
        <v>0</v>
      </c>
      <c r="P54" s="86">
        <v>0</v>
      </c>
      <c r="Q54" s="86">
        <v>0</v>
      </c>
      <c r="R54" s="86">
        <v>0</v>
      </c>
      <c r="S54" s="86">
        <v>0</v>
      </c>
      <c r="T54" s="86">
        <v>0</v>
      </c>
      <c r="U54" s="86">
        <v>0</v>
      </c>
      <c r="V54" s="86">
        <v>75000</v>
      </c>
      <c r="W54" s="86">
        <v>0</v>
      </c>
      <c r="X54" s="86">
        <v>0</v>
      </c>
      <c r="Y54" s="86">
        <v>75000</v>
      </c>
    </row>
    <row r="55" spans="1:25" hidden="1" outlineLevel="4" x14ac:dyDescent="0.3">
      <c r="A55" s="85" t="s">
        <v>165</v>
      </c>
      <c r="B55" s="85" t="s">
        <v>168</v>
      </c>
      <c r="C55" t="s">
        <v>363</v>
      </c>
      <c r="D55" s="86">
        <v>0</v>
      </c>
      <c r="E55" s="86">
        <v>0</v>
      </c>
      <c r="F55" s="86">
        <v>0</v>
      </c>
      <c r="G55" s="86">
        <v>0</v>
      </c>
      <c r="H55" s="86">
        <v>0</v>
      </c>
      <c r="I55" s="86">
        <v>0</v>
      </c>
      <c r="J55" s="86">
        <v>0</v>
      </c>
      <c r="K55" s="86">
        <v>0</v>
      </c>
      <c r="L55" s="86">
        <v>0</v>
      </c>
      <c r="M55" s="86">
        <v>0</v>
      </c>
      <c r="N55" s="86">
        <v>0</v>
      </c>
      <c r="O55" s="86">
        <v>0</v>
      </c>
      <c r="P55" s="86">
        <v>0</v>
      </c>
      <c r="Q55" s="86">
        <v>0</v>
      </c>
      <c r="R55" s="86">
        <v>0</v>
      </c>
      <c r="S55" s="86">
        <v>0</v>
      </c>
      <c r="T55" s="86">
        <v>0</v>
      </c>
      <c r="U55" s="86">
        <v>0</v>
      </c>
      <c r="V55" s="86">
        <v>40000</v>
      </c>
      <c r="W55" s="86">
        <v>0</v>
      </c>
      <c r="X55" s="86">
        <v>0</v>
      </c>
      <c r="Y55" s="86">
        <v>40000</v>
      </c>
    </row>
    <row r="56" spans="1:25" hidden="1" outlineLevel="4" x14ac:dyDescent="0.3">
      <c r="A56" s="85" t="s">
        <v>165</v>
      </c>
      <c r="B56" s="85" t="s">
        <v>168</v>
      </c>
      <c r="C56" t="s">
        <v>364</v>
      </c>
      <c r="D56" s="86">
        <v>0</v>
      </c>
      <c r="E56" s="86">
        <v>0</v>
      </c>
      <c r="F56" s="86">
        <v>0</v>
      </c>
      <c r="G56" s="86">
        <v>0</v>
      </c>
      <c r="H56" s="86">
        <v>0</v>
      </c>
      <c r="I56" s="86">
        <v>0</v>
      </c>
      <c r="J56" s="86">
        <v>0</v>
      </c>
      <c r="K56" s="86">
        <v>0</v>
      </c>
      <c r="L56" s="86">
        <v>0</v>
      </c>
      <c r="M56" s="86">
        <v>0</v>
      </c>
      <c r="N56" s="86">
        <v>0</v>
      </c>
      <c r="O56" s="86">
        <v>0</v>
      </c>
      <c r="P56" s="86">
        <v>0</v>
      </c>
      <c r="Q56" s="86">
        <v>0</v>
      </c>
      <c r="R56" s="86">
        <v>0</v>
      </c>
      <c r="S56" s="86">
        <v>0</v>
      </c>
      <c r="T56" s="86">
        <v>0</v>
      </c>
      <c r="U56" s="86">
        <v>0</v>
      </c>
      <c r="V56" s="86">
        <v>250000</v>
      </c>
      <c r="W56" s="86">
        <v>0</v>
      </c>
      <c r="X56" s="86">
        <v>0</v>
      </c>
      <c r="Y56" s="86">
        <v>250000</v>
      </c>
    </row>
    <row r="57" spans="1:25" hidden="1" outlineLevel="4" x14ac:dyDescent="0.3">
      <c r="A57" s="85" t="s">
        <v>165</v>
      </c>
      <c r="B57" s="85" t="s">
        <v>168</v>
      </c>
      <c r="C57" t="s">
        <v>365</v>
      </c>
      <c r="D57" s="86">
        <v>0</v>
      </c>
      <c r="E57" s="86">
        <v>0</v>
      </c>
      <c r="F57" s="86">
        <v>0</v>
      </c>
      <c r="G57" s="86">
        <v>0</v>
      </c>
      <c r="H57" s="86">
        <v>0</v>
      </c>
      <c r="I57" s="86">
        <v>0</v>
      </c>
      <c r="J57" s="86">
        <v>0</v>
      </c>
      <c r="K57" s="86">
        <v>0</v>
      </c>
      <c r="L57" s="86">
        <v>0</v>
      </c>
      <c r="M57" s="86">
        <v>0</v>
      </c>
      <c r="N57" s="86">
        <v>0</v>
      </c>
      <c r="O57" s="86">
        <v>0</v>
      </c>
      <c r="P57" s="86">
        <v>0</v>
      </c>
      <c r="Q57" s="86">
        <v>0</v>
      </c>
      <c r="R57" s="86">
        <v>0</v>
      </c>
      <c r="S57" s="86">
        <v>0</v>
      </c>
      <c r="T57" s="86">
        <v>0</v>
      </c>
      <c r="U57" s="86">
        <v>0</v>
      </c>
      <c r="V57" s="86">
        <v>0</v>
      </c>
      <c r="W57" s="86">
        <v>300000</v>
      </c>
      <c r="X57" s="86">
        <v>0</v>
      </c>
      <c r="Y57" s="86">
        <v>300000</v>
      </c>
    </row>
    <row r="58" spans="1:25" hidden="1" outlineLevel="4" x14ac:dyDescent="0.3">
      <c r="A58" s="85" t="s">
        <v>165</v>
      </c>
      <c r="B58" s="85" t="s">
        <v>168</v>
      </c>
      <c r="C58" t="s">
        <v>366</v>
      </c>
      <c r="D58" s="86">
        <v>0</v>
      </c>
      <c r="E58" s="86">
        <v>0</v>
      </c>
      <c r="F58" s="86">
        <v>0</v>
      </c>
      <c r="G58" s="86">
        <v>0</v>
      </c>
      <c r="H58" s="86">
        <v>0</v>
      </c>
      <c r="I58" s="86">
        <v>0</v>
      </c>
      <c r="J58" s="86">
        <v>0</v>
      </c>
      <c r="K58" s="86">
        <v>0</v>
      </c>
      <c r="L58" s="86">
        <v>0</v>
      </c>
      <c r="M58" s="86">
        <v>0</v>
      </c>
      <c r="N58" s="86">
        <v>0</v>
      </c>
      <c r="O58" s="86">
        <v>0</v>
      </c>
      <c r="P58" s="86">
        <v>0</v>
      </c>
      <c r="Q58" s="86">
        <v>0</v>
      </c>
      <c r="R58" s="86">
        <v>0</v>
      </c>
      <c r="S58" s="86">
        <v>0</v>
      </c>
      <c r="T58" s="86">
        <v>0</v>
      </c>
      <c r="U58" s="86">
        <v>0</v>
      </c>
      <c r="V58" s="86">
        <v>0</v>
      </c>
      <c r="W58" s="86">
        <v>500000</v>
      </c>
      <c r="X58" s="86">
        <v>0</v>
      </c>
      <c r="Y58" s="86">
        <v>500000</v>
      </c>
    </row>
    <row r="59" spans="1:25" hidden="1" outlineLevel="4" x14ac:dyDescent="0.3">
      <c r="A59" s="85" t="s">
        <v>165</v>
      </c>
      <c r="B59" s="85" t="s">
        <v>168</v>
      </c>
      <c r="C59" t="s">
        <v>367</v>
      </c>
      <c r="D59" s="86">
        <v>0</v>
      </c>
      <c r="E59" s="86">
        <v>0</v>
      </c>
      <c r="F59" s="86">
        <v>0</v>
      </c>
      <c r="G59" s="86">
        <v>0</v>
      </c>
      <c r="H59" s="86">
        <v>0</v>
      </c>
      <c r="I59" s="86">
        <v>0</v>
      </c>
      <c r="J59" s="86">
        <v>0</v>
      </c>
      <c r="K59" s="86">
        <v>0</v>
      </c>
      <c r="L59" s="86">
        <v>0</v>
      </c>
      <c r="M59" s="86">
        <v>0</v>
      </c>
      <c r="N59" s="86">
        <v>0</v>
      </c>
      <c r="O59" s="86">
        <v>0</v>
      </c>
      <c r="P59" s="86">
        <v>0</v>
      </c>
      <c r="Q59" s="86">
        <v>0</v>
      </c>
      <c r="R59" s="86">
        <v>0</v>
      </c>
      <c r="S59" s="86">
        <v>0</v>
      </c>
      <c r="T59" s="86">
        <v>0</v>
      </c>
      <c r="U59" s="86">
        <v>0</v>
      </c>
      <c r="V59" s="86">
        <v>0</v>
      </c>
      <c r="W59" s="86">
        <v>50000</v>
      </c>
      <c r="X59" s="86">
        <v>0</v>
      </c>
      <c r="Y59" s="86">
        <v>50000</v>
      </c>
    </row>
    <row r="60" spans="1:25" hidden="1" outlineLevel="4" x14ac:dyDescent="0.3">
      <c r="A60" s="85" t="s">
        <v>165</v>
      </c>
      <c r="B60" s="85" t="s">
        <v>168</v>
      </c>
      <c r="C60" t="s">
        <v>368</v>
      </c>
      <c r="D60" s="86">
        <v>0</v>
      </c>
      <c r="E60" s="86">
        <v>0</v>
      </c>
      <c r="F60" s="86">
        <v>0</v>
      </c>
      <c r="G60" s="86">
        <v>0</v>
      </c>
      <c r="H60" s="86">
        <v>0</v>
      </c>
      <c r="I60" s="86">
        <v>0</v>
      </c>
      <c r="J60" s="86">
        <v>0</v>
      </c>
      <c r="K60" s="86">
        <v>0</v>
      </c>
      <c r="L60" s="86">
        <v>0</v>
      </c>
      <c r="M60" s="86">
        <v>0</v>
      </c>
      <c r="N60" s="86">
        <v>0</v>
      </c>
      <c r="O60" s="86">
        <v>0</v>
      </c>
      <c r="P60" s="86">
        <v>0</v>
      </c>
      <c r="Q60" s="86">
        <v>0</v>
      </c>
      <c r="R60" s="86">
        <v>0</v>
      </c>
      <c r="S60" s="86">
        <v>0</v>
      </c>
      <c r="T60" s="86">
        <v>0</v>
      </c>
      <c r="U60" s="86">
        <v>0</v>
      </c>
      <c r="V60" s="86">
        <v>0</v>
      </c>
      <c r="W60" s="86">
        <v>50000</v>
      </c>
      <c r="X60" s="86">
        <v>0</v>
      </c>
      <c r="Y60" s="86">
        <v>50000</v>
      </c>
    </row>
    <row r="61" spans="1:25" hidden="1" outlineLevel="4" x14ac:dyDescent="0.3">
      <c r="A61" s="85" t="s">
        <v>165</v>
      </c>
      <c r="B61" s="85" t="s">
        <v>168</v>
      </c>
      <c r="C61" t="s">
        <v>369</v>
      </c>
      <c r="D61" s="86">
        <v>0</v>
      </c>
      <c r="E61" s="86">
        <v>0</v>
      </c>
      <c r="F61" s="86">
        <v>0</v>
      </c>
      <c r="G61" s="86">
        <v>0</v>
      </c>
      <c r="H61" s="86">
        <v>0</v>
      </c>
      <c r="I61" s="86">
        <v>0</v>
      </c>
      <c r="J61" s="86">
        <v>0</v>
      </c>
      <c r="K61" s="86">
        <v>0</v>
      </c>
      <c r="L61" s="86">
        <v>0</v>
      </c>
      <c r="M61" s="86">
        <v>0</v>
      </c>
      <c r="N61" s="86">
        <v>0</v>
      </c>
      <c r="O61" s="86">
        <v>0</v>
      </c>
      <c r="P61" s="86">
        <v>0</v>
      </c>
      <c r="Q61" s="86">
        <v>0</v>
      </c>
      <c r="R61" s="86">
        <v>0</v>
      </c>
      <c r="S61" s="86">
        <v>0</v>
      </c>
      <c r="T61" s="86">
        <v>0</v>
      </c>
      <c r="U61" s="86">
        <v>0</v>
      </c>
      <c r="V61" s="86">
        <v>0</v>
      </c>
      <c r="W61" s="86">
        <v>150000</v>
      </c>
      <c r="X61" s="86">
        <v>0</v>
      </c>
      <c r="Y61" s="86">
        <v>150000</v>
      </c>
    </row>
    <row r="62" spans="1:25" hidden="1" outlineLevel="4" x14ac:dyDescent="0.3">
      <c r="A62" s="85" t="s">
        <v>165</v>
      </c>
      <c r="B62" s="85" t="s">
        <v>168</v>
      </c>
      <c r="C62" t="s">
        <v>370</v>
      </c>
      <c r="D62" s="86">
        <v>0</v>
      </c>
      <c r="E62" s="86">
        <v>0</v>
      </c>
      <c r="F62" s="86">
        <v>0</v>
      </c>
      <c r="G62" s="86">
        <v>0</v>
      </c>
      <c r="H62" s="86">
        <v>0</v>
      </c>
      <c r="I62" s="86">
        <v>0</v>
      </c>
      <c r="J62" s="86">
        <v>0</v>
      </c>
      <c r="K62" s="86">
        <v>0</v>
      </c>
      <c r="L62" s="86">
        <v>0</v>
      </c>
      <c r="M62" s="86">
        <v>0</v>
      </c>
      <c r="N62" s="86">
        <v>0</v>
      </c>
      <c r="O62" s="86">
        <v>0</v>
      </c>
      <c r="P62" s="86">
        <v>0</v>
      </c>
      <c r="Q62" s="86">
        <v>0</v>
      </c>
      <c r="R62" s="86">
        <v>0</v>
      </c>
      <c r="S62" s="86">
        <v>0</v>
      </c>
      <c r="T62" s="86">
        <v>0</v>
      </c>
      <c r="U62" s="86">
        <v>0</v>
      </c>
      <c r="V62" s="86">
        <v>200000</v>
      </c>
      <c r="W62" s="86">
        <v>0</v>
      </c>
      <c r="X62" s="86">
        <v>0</v>
      </c>
      <c r="Y62" s="86">
        <v>200000</v>
      </c>
    </row>
    <row r="63" spans="1:25" hidden="1" outlineLevel="4" x14ac:dyDescent="0.3">
      <c r="A63" s="85" t="s">
        <v>165</v>
      </c>
      <c r="B63" s="85" t="s">
        <v>168</v>
      </c>
      <c r="C63" t="s">
        <v>371</v>
      </c>
      <c r="D63" s="86">
        <v>0</v>
      </c>
      <c r="E63" s="86">
        <v>0</v>
      </c>
      <c r="F63" s="86">
        <v>0</v>
      </c>
      <c r="G63" s="86">
        <v>0</v>
      </c>
      <c r="H63" s="86">
        <v>0</v>
      </c>
      <c r="I63" s="86">
        <v>0</v>
      </c>
      <c r="J63" s="86">
        <v>0</v>
      </c>
      <c r="K63" s="86">
        <v>0</v>
      </c>
      <c r="L63" s="86">
        <v>0</v>
      </c>
      <c r="M63" s="86">
        <v>0</v>
      </c>
      <c r="N63" s="86">
        <v>0</v>
      </c>
      <c r="O63" s="86">
        <v>0</v>
      </c>
      <c r="P63" s="86">
        <v>0</v>
      </c>
      <c r="Q63" s="86">
        <v>0</v>
      </c>
      <c r="R63" s="86">
        <v>0</v>
      </c>
      <c r="S63" s="86">
        <v>0</v>
      </c>
      <c r="T63" s="86">
        <v>0</v>
      </c>
      <c r="U63" s="86">
        <v>0</v>
      </c>
      <c r="V63" s="86">
        <v>350000</v>
      </c>
      <c r="W63" s="86">
        <v>0</v>
      </c>
      <c r="X63" s="86">
        <v>0</v>
      </c>
      <c r="Y63" s="86">
        <v>350000</v>
      </c>
    </row>
    <row r="64" spans="1:25" hidden="1" outlineLevel="4" x14ac:dyDescent="0.3">
      <c r="A64" s="85" t="s">
        <v>165</v>
      </c>
      <c r="B64" s="85" t="s">
        <v>168</v>
      </c>
      <c r="C64" t="s">
        <v>372</v>
      </c>
      <c r="D64" s="86">
        <v>0</v>
      </c>
      <c r="E64" s="86">
        <v>0</v>
      </c>
      <c r="F64" s="86">
        <v>0</v>
      </c>
      <c r="G64" s="86">
        <v>0</v>
      </c>
      <c r="H64" s="86">
        <v>0</v>
      </c>
      <c r="I64" s="86">
        <v>0</v>
      </c>
      <c r="J64" s="86">
        <v>0</v>
      </c>
      <c r="K64" s="86">
        <v>0</v>
      </c>
      <c r="L64" s="86">
        <v>0</v>
      </c>
      <c r="M64" s="86">
        <v>0</v>
      </c>
      <c r="N64" s="86">
        <v>0</v>
      </c>
      <c r="O64" s="86">
        <v>0</v>
      </c>
      <c r="P64" s="86">
        <v>0</v>
      </c>
      <c r="Q64" s="86">
        <v>0</v>
      </c>
      <c r="R64" s="86">
        <v>0</v>
      </c>
      <c r="S64" s="86">
        <v>0</v>
      </c>
      <c r="T64" s="86">
        <v>0</v>
      </c>
      <c r="U64" s="86">
        <v>0</v>
      </c>
      <c r="V64" s="86">
        <v>0</v>
      </c>
      <c r="W64" s="86">
        <v>500000</v>
      </c>
      <c r="X64" s="86">
        <v>0</v>
      </c>
      <c r="Y64" s="86">
        <v>500000</v>
      </c>
    </row>
    <row r="65" spans="1:25" hidden="1" outlineLevel="4" x14ac:dyDescent="0.3">
      <c r="A65" s="85" t="s">
        <v>165</v>
      </c>
      <c r="B65" s="85" t="s">
        <v>168</v>
      </c>
      <c r="C65" t="s">
        <v>373</v>
      </c>
      <c r="D65" s="86">
        <v>0</v>
      </c>
      <c r="E65" s="86">
        <v>0</v>
      </c>
      <c r="F65" s="86">
        <v>0</v>
      </c>
      <c r="G65" s="86">
        <v>0</v>
      </c>
      <c r="H65" s="86">
        <v>0</v>
      </c>
      <c r="I65" s="86">
        <v>0</v>
      </c>
      <c r="J65" s="86">
        <v>0</v>
      </c>
      <c r="K65" s="86">
        <v>0</v>
      </c>
      <c r="L65" s="86">
        <v>0</v>
      </c>
      <c r="M65" s="86">
        <v>0</v>
      </c>
      <c r="N65" s="86">
        <v>0</v>
      </c>
      <c r="O65" s="86">
        <v>0</v>
      </c>
      <c r="P65" s="86">
        <v>0</v>
      </c>
      <c r="Q65" s="86">
        <v>0</v>
      </c>
      <c r="R65" s="86">
        <v>0</v>
      </c>
      <c r="S65" s="86">
        <v>0</v>
      </c>
      <c r="T65" s="86">
        <v>0</v>
      </c>
      <c r="U65" s="86">
        <v>0</v>
      </c>
      <c r="V65" s="86">
        <v>0</v>
      </c>
      <c r="W65" s="86">
        <v>4500000</v>
      </c>
      <c r="X65" s="86">
        <v>0</v>
      </c>
      <c r="Y65" s="86">
        <v>4500000</v>
      </c>
    </row>
    <row r="66" spans="1:25" s="291" customFormat="1" hidden="1" outlineLevel="3" collapsed="1" x14ac:dyDescent="0.3">
      <c r="A66" s="85"/>
      <c r="B66" s="290" t="s">
        <v>2776</v>
      </c>
      <c r="D66" s="292"/>
      <c r="E66" s="292">
        <f t="shared" ref="E66:Y66" si="1">SUBTOTAL(9,E5:E65)</f>
        <v>0</v>
      </c>
      <c r="F66" s="292">
        <f t="shared" si="1"/>
        <v>0</v>
      </c>
      <c r="G66" s="292">
        <f t="shared" si="1"/>
        <v>73192.781136114587</v>
      </c>
      <c r="H66" s="292">
        <f t="shared" si="1"/>
        <v>0</v>
      </c>
      <c r="I66" s="292">
        <f t="shared" si="1"/>
        <v>0</v>
      </c>
      <c r="J66" s="292">
        <f t="shared" si="1"/>
        <v>110000</v>
      </c>
      <c r="K66" s="292">
        <f t="shared" si="1"/>
        <v>110000</v>
      </c>
      <c r="L66" s="292">
        <f t="shared" si="1"/>
        <v>0</v>
      </c>
      <c r="M66" s="292">
        <f t="shared" si="1"/>
        <v>30000000</v>
      </c>
      <c r="N66" s="292">
        <f t="shared" si="1"/>
        <v>29999999</v>
      </c>
      <c r="O66" s="292">
        <f t="shared" si="1"/>
        <v>25000000</v>
      </c>
      <c r="P66" s="292">
        <f t="shared" si="1"/>
        <v>12500000</v>
      </c>
      <c r="Q66" s="292">
        <f t="shared" si="1"/>
        <v>10600000</v>
      </c>
      <c r="R66" s="292">
        <f t="shared" si="1"/>
        <v>0</v>
      </c>
      <c r="S66" s="292">
        <f t="shared" si="1"/>
        <v>0</v>
      </c>
      <c r="T66" s="292">
        <f t="shared" si="1"/>
        <v>0</v>
      </c>
      <c r="U66" s="292">
        <f t="shared" si="1"/>
        <v>0</v>
      </c>
      <c r="V66" s="292">
        <f t="shared" si="1"/>
        <v>4620000</v>
      </c>
      <c r="W66" s="292">
        <f t="shared" si="1"/>
        <v>17246295</v>
      </c>
      <c r="X66" s="292">
        <f t="shared" si="1"/>
        <v>0</v>
      </c>
      <c r="Y66" s="292">
        <f t="shared" si="1"/>
        <v>130259486.78113611</v>
      </c>
    </row>
    <row r="67" spans="1:25" hidden="1" outlineLevel="4" x14ac:dyDescent="0.3">
      <c r="A67" s="85" t="s">
        <v>165</v>
      </c>
      <c r="B67" s="85" t="s">
        <v>170</v>
      </c>
      <c r="C67" t="s">
        <v>374</v>
      </c>
      <c r="D67" s="86">
        <v>0</v>
      </c>
      <c r="E67" s="86">
        <v>0</v>
      </c>
      <c r="F67" s="86">
        <v>1859802.5841094174</v>
      </c>
      <c r="G67" s="86">
        <v>0</v>
      </c>
      <c r="H67" s="86">
        <v>0</v>
      </c>
      <c r="I67" s="86">
        <v>0</v>
      </c>
      <c r="J67" s="86">
        <v>0</v>
      </c>
      <c r="K67" s="86">
        <v>0</v>
      </c>
      <c r="L67" s="86">
        <v>0</v>
      </c>
      <c r="M67" s="86">
        <v>0</v>
      </c>
      <c r="N67" s="86">
        <v>0</v>
      </c>
      <c r="O67" s="86">
        <v>0</v>
      </c>
      <c r="P67" s="86">
        <v>0</v>
      </c>
      <c r="Q67" s="86">
        <v>0</v>
      </c>
      <c r="R67" s="86">
        <v>0</v>
      </c>
      <c r="S67" s="86">
        <v>0</v>
      </c>
      <c r="T67" s="86">
        <v>0</v>
      </c>
      <c r="U67" s="86">
        <v>0</v>
      </c>
      <c r="V67" s="86">
        <v>0</v>
      </c>
      <c r="W67" s="86">
        <v>0</v>
      </c>
      <c r="X67" s="86">
        <v>0</v>
      </c>
      <c r="Y67" s="86">
        <v>1859802.5841094174</v>
      </c>
    </row>
    <row r="68" spans="1:25" hidden="1" outlineLevel="4" x14ac:dyDescent="0.3">
      <c r="A68" s="85" t="s">
        <v>165</v>
      </c>
      <c r="B68" s="85" t="s">
        <v>170</v>
      </c>
      <c r="C68" t="s">
        <v>375</v>
      </c>
      <c r="D68" s="86">
        <v>37520531</v>
      </c>
      <c r="E68" s="86">
        <v>0</v>
      </c>
      <c r="F68" s="86">
        <v>0</v>
      </c>
      <c r="G68" s="86">
        <v>0</v>
      </c>
      <c r="H68" s="86">
        <v>0</v>
      </c>
      <c r="I68" s="86">
        <v>0</v>
      </c>
      <c r="J68" s="86">
        <v>0</v>
      </c>
      <c r="K68" s="86">
        <v>0</v>
      </c>
      <c r="L68" s="86">
        <v>0</v>
      </c>
      <c r="M68" s="86">
        <v>0</v>
      </c>
      <c r="N68" s="86">
        <v>0</v>
      </c>
      <c r="O68" s="86">
        <v>0</v>
      </c>
      <c r="P68" s="86">
        <v>0</v>
      </c>
      <c r="Q68" s="86">
        <v>0</v>
      </c>
      <c r="R68" s="86">
        <v>0</v>
      </c>
      <c r="S68" s="86">
        <v>0</v>
      </c>
      <c r="T68" s="86">
        <v>0</v>
      </c>
      <c r="U68" s="86">
        <v>0</v>
      </c>
      <c r="V68" s="86">
        <v>0</v>
      </c>
      <c r="W68" s="86">
        <v>0</v>
      </c>
      <c r="X68" s="86">
        <v>0</v>
      </c>
      <c r="Y68" s="86">
        <v>37520531</v>
      </c>
    </row>
    <row r="69" spans="1:25" s="284" customFormat="1" hidden="1" outlineLevel="3" collapsed="1" x14ac:dyDescent="0.3">
      <c r="A69" s="85"/>
      <c r="B69" s="290" t="s">
        <v>2777</v>
      </c>
      <c r="C69" s="291"/>
      <c r="D69" s="292"/>
      <c r="E69" s="292">
        <f t="shared" ref="E69:Y69" si="2">SUBTOTAL(9,E67:E68)</f>
        <v>0</v>
      </c>
      <c r="F69" s="292">
        <f t="shared" si="2"/>
        <v>1859802.5841094174</v>
      </c>
      <c r="G69" s="292">
        <f t="shared" si="2"/>
        <v>0</v>
      </c>
      <c r="H69" s="292">
        <f t="shared" si="2"/>
        <v>0</v>
      </c>
      <c r="I69" s="292">
        <f t="shared" si="2"/>
        <v>0</v>
      </c>
      <c r="J69" s="292">
        <f t="shared" si="2"/>
        <v>0</v>
      </c>
      <c r="K69" s="292">
        <f t="shared" si="2"/>
        <v>0</v>
      </c>
      <c r="L69" s="292">
        <f t="shared" si="2"/>
        <v>0</v>
      </c>
      <c r="M69" s="292">
        <f t="shared" si="2"/>
        <v>0</v>
      </c>
      <c r="N69" s="292">
        <f t="shared" si="2"/>
        <v>0</v>
      </c>
      <c r="O69" s="292">
        <f t="shared" si="2"/>
        <v>0</v>
      </c>
      <c r="P69" s="292">
        <f t="shared" si="2"/>
        <v>0</v>
      </c>
      <c r="Q69" s="292">
        <f t="shared" si="2"/>
        <v>0</v>
      </c>
      <c r="R69" s="292">
        <f t="shared" si="2"/>
        <v>0</v>
      </c>
      <c r="S69" s="292">
        <f t="shared" si="2"/>
        <v>0</v>
      </c>
      <c r="T69" s="292">
        <f t="shared" si="2"/>
        <v>0</v>
      </c>
      <c r="U69" s="292">
        <f t="shared" si="2"/>
        <v>0</v>
      </c>
      <c r="V69" s="292">
        <f t="shared" si="2"/>
        <v>0</v>
      </c>
      <c r="W69" s="292">
        <f t="shared" si="2"/>
        <v>0</v>
      </c>
      <c r="X69" s="292">
        <f t="shared" si="2"/>
        <v>0</v>
      </c>
      <c r="Y69" s="292">
        <f t="shared" si="2"/>
        <v>39380333.584109418</v>
      </c>
    </row>
    <row r="70" spans="1:25" s="286" customFormat="1" outlineLevel="2" collapsed="1" x14ac:dyDescent="0.3">
      <c r="A70" s="285" t="s">
        <v>2764</v>
      </c>
      <c r="B70" s="285"/>
      <c r="D70" s="287">
        <f t="shared" ref="D70:Y70" si="3">SUBTOTAL(9,D3:D68)</f>
        <v>37520531</v>
      </c>
      <c r="E70" s="287">
        <f t="shared" si="3"/>
        <v>0</v>
      </c>
      <c r="F70" s="287">
        <f t="shared" si="3"/>
        <v>1859802.5841094174</v>
      </c>
      <c r="G70" s="287">
        <f t="shared" si="3"/>
        <v>73192.781136114587</v>
      </c>
      <c r="H70" s="287">
        <f t="shared" si="3"/>
        <v>0</v>
      </c>
      <c r="I70" s="287">
        <f t="shared" si="3"/>
        <v>0</v>
      </c>
      <c r="J70" s="287">
        <f t="shared" si="3"/>
        <v>110000</v>
      </c>
      <c r="K70" s="287">
        <f t="shared" si="3"/>
        <v>110000</v>
      </c>
      <c r="L70" s="287">
        <f t="shared" si="3"/>
        <v>0</v>
      </c>
      <c r="M70" s="287">
        <f t="shared" si="3"/>
        <v>30000000</v>
      </c>
      <c r="N70" s="287">
        <f t="shared" si="3"/>
        <v>29999999</v>
      </c>
      <c r="O70" s="287">
        <f t="shared" si="3"/>
        <v>25000000</v>
      </c>
      <c r="P70" s="287">
        <f t="shared" si="3"/>
        <v>2500000</v>
      </c>
      <c r="Q70" s="287">
        <f t="shared" si="3"/>
        <v>10600000</v>
      </c>
      <c r="R70" s="287">
        <f t="shared" si="3"/>
        <v>0</v>
      </c>
      <c r="S70" s="287">
        <f t="shared" si="3"/>
        <v>0</v>
      </c>
      <c r="T70" s="287">
        <f t="shared" si="3"/>
        <v>0</v>
      </c>
      <c r="U70" s="287">
        <f t="shared" si="3"/>
        <v>0</v>
      </c>
      <c r="V70" s="287">
        <f t="shared" si="3"/>
        <v>4620000</v>
      </c>
      <c r="W70" s="287">
        <f t="shared" si="3"/>
        <v>17246295</v>
      </c>
      <c r="X70" s="287">
        <f t="shared" si="3"/>
        <v>0</v>
      </c>
      <c r="Y70" s="287">
        <f t="shared" si="3"/>
        <v>159639820.36524552</v>
      </c>
    </row>
    <row r="71" spans="1:25" hidden="1" outlineLevel="4" x14ac:dyDescent="0.3">
      <c r="A71" s="85" t="s">
        <v>133</v>
      </c>
      <c r="B71" s="85" t="s">
        <v>133</v>
      </c>
      <c r="C71" t="s">
        <v>376</v>
      </c>
      <c r="D71" s="86">
        <v>0</v>
      </c>
      <c r="E71" s="86">
        <v>0</v>
      </c>
      <c r="F71" s="86">
        <v>0</v>
      </c>
      <c r="G71" s="86">
        <v>0</v>
      </c>
      <c r="H71" s="86">
        <v>0</v>
      </c>
      <c r="I71" s="86">
        <v>0</v>
      </c>
      <c r="J71" s="86">
        <v>0</v>
      </c>
      <c r="K71" s="86">
        <v>0</v>
      </c>
      <c r="L71" s="86">
        <v>0</v>
      </c>
      <c r="M71" s="86">
        <v>0</v>
      </c>
      <c r="N71" s="86">
        <v>0</v>
      </c>
      <c r="O71" s="86">
        <v>21767082</v>
      </c>
      <c r="P71" s="86">
        <v>0</v>
      </c>
      <c r="Q71" s="86">
        <v>0</v>
      </c>
      <c r="R71" s="86">
        <v>0</v>
      </c>
      <c r="S71" s="86">
        <v>0</v>
      </c>
      <c r="T71" s="86">
        <v>0</v>
      </c>
      <c r="U71" s="86">
        <v>0</v>
      </c>
      <c r="V71" s="86">
        <v>0</v>
      </c>
      <c r="W71" s="86">
        <v>0</v>
      </c>
      <c r="X71" s="86">
        <v>0</v>
      </c>
      <c r="Y71" s="86">
        <v>21767082</v>
      </c>
    </row>
    <row r="72" spans="1:25" s="284" customFormat="1" hidden="1" outlineLevel="3" collapsed="1" x14ac:dyDescent="0.3">
      <c r="A72" s="85"/>
      <c r="B72" s="290" t="s">
        <v>2765</v>
      </c>
      <c r="C72" s="291"/>
      <c r="D72" s="292"/>
      <c r="E72" s="292">
        <f t="shared" ref="E72:Y72" si="4">SUBTOTAL(9,E71:E71)</f>
        <v>0</v>
      </c>
      <c r="F72" s="292">
        <f t="shared" si="4"/>
        <v>0</v>
      </c>
      <c r="G72" s="292">
        <f t="shared" si="4"/>
        <v>0</v>
      </c>
      <c r="H72" s="292">
        <f t="shared" si="4"/>
        <v>0</v>
      </c>
      <c r="I72" s="292">
        <f t="shared" si="4"/>
        <v>0</v>
      </c>
      <c r="J72" s="292">
        <f t="shared" si="4"/>
        <v>0</v>
      </c>
      <c r="K72" s="292">
        <f t="shared" si="4"/>
        <v>0</v>
      </c>
      <c r="L72" s="292">
        <f t="shared" si="4"/>
        <v>0</v>
      </c>
      <c r="M72" s="292">
        <f t="shared" si="4"/>
        <v>0</v>
      </c>
      <c r="N72" s="292">
        <f t="shared" si="4"/>
        <v>0</v>
      </c>
      <c r="O72" s="292">
        <f t="shared" si="4"/>
        <v>21767082</v>
      </c>
      <c r="P72" s="292">
        <f t="shared" si="4"/>
        <v>0</v>
      </c>
      <c r="Q72" s="292">
        <f t="shared" si="4"/>
        <v>0</v>
      </c>
      <c r="R72" s="292">
        <f t="shared" si="4"/>
        <v>0</v>
      </c>
      <c r="S72" s="292">
        <f t="shared" si="4"/>
        <v>0</v>
      </c>
      <c r="T72" s="292">
        <f t="shared" si="4"/>
        <v>0</v>
      </c>
      <c r="U72" s="292">
        <f t="shared" si="4"/>
        <v>0</v>
      </c>
      <c r="V72" s="292">
        <f t="shared" si="4"/>
        <v>0</v>
      </c>
      <c r="W72" s="292">
        <f t="shared" si="4"/>
        <v>0</v>
      </c>
      <c r="X72" s="292">
        <f t="shared" si="4"/>
        <v>0</v>
      </c>
      <c r="Y72" s="292">
        <f t="shared" si="4"/>
        <v>21767082</v>
      </c>
    </row>
    <row r="73" spans="1:25" s="286" customFormat="1" outlineLevel="2" collapsed="1" x14ac:dyDescent="0.3">
      <c r="A73" s="285" t="s">
        <v>2765</v>
      </c>
      <c r="B73" s="285"/>
      <c r="D73" s="287">
        <f t="shared" ref="D73:Y73" si="5">SUBTOTAL(9,D71:D71)</f>
        <v>0</v>
      </c>
      <c r="E73" s="287">
        <f t="shared" si="5"/>
        <v>0</v>
      </c>
      <c r="F73" s="287">
        <f t="shared" si="5"/>
        <v>0</v>
      </c>
      <c r="G73" s="287">
        <f t="shared" si="5"/>
        <v>0</v>
      </c>
      <c r="H73" s="287">
        <f t="shared" si="5"/>
        <v>0</v>
      </c>
      <c r="I73" s="287">
        <f t="shared" si="5"/>
        <v>0</v>
      </c>
      <c r="J73" s="287">
        <f t="shared" si="5"/>
        <v>0</v>
      </c>
      <c r="K73" s="287">
        <f t="shared" si="5"/>
        <v>0</v>
      </c>
      <c r="L73" s="287">
        <f t="shared" si="5"/>
        <v>0</v>
      </c>
      <c r="M73" s="287">
        <f t="shared" si="5"/>
        <v>0</v>
      </c>
      <c r="N73" s="287">
        <f t="shared" si="5"/>
        <v>0</v>
      </c>
      <c r="O73" s="287">
        <f t="shared" si="5"/>
        <v>21767082</v>
      </c>
      <c r="P73" s="287">
        <f t="shared" si="5"/>
        <v>0</v>
      </c>
      <c r="Q73" s="287">
        <f t="shared" si="5"/>
        <v>0</v>
      </c>
      <c r="R73" s="287">
        <f t="shared" si="5"/>
        <v>0</v>
      </c>
      <c r="S73" s="287">
        <f t="shared" si="5"/>
        <v>0</v>
      </c>
      <c r="T73" s="287">
        <f t="shared" si="5"/>
        <v>0</v>
      </c>
      <c r="U73" s="287">
        <f t="shared" si="5"/>
        <v>0</v>
      </c>
      <c r="V73" s="287">
        <f t="shared" si="5"/>
        <v>0</v>
      </c>
      <c r="W73" s="287">
        <f t="shared" si="5"/>
        <v>0</v>
      </c>
      <c r="X73" s="287">
        <f t="shared" si="5"/>
        <v>0</v>
      </c>
      <c r="Y73" s="287">
        <f t="shared" si="5"/>
        <v>21767082</v>
      </c>
    </row>
    <row r="74" spans="1:25" hidden="1" outlineLevel="4" x14ac:dyDescent="0.3">
      <c r="A74" s="85" t="s">
        <v>176</v>
      </c>
      <c r="B74" s="85" t="s">
        <v>178</v>
      </c>
      <c r="C74" t="s">
        <v>377</v>
      </c>
      <c r="D74" s="86">
        <v>0</v>
      </c>
      <c r="E74" s="86">
        <v>0</v>
      </c>
      <c r="F74" s="86">
        <v>0</v>
      </c>
      <c r="G74" s="86">
        <v>0</v>
      </c>
      <c r="H74" s="86">
        <v>0</v>
      </c>
      <c r="I74" s="86">
        <v>0</v>
      </c>
      <c r="J74" s="86">
        <v>0</v>
      </c>
      <c r="K74" s="86">
        <v>0</v>
      </c>
      <c r="L74" s="86">
        <v>0</v>
      </c>
      <c r="M74" s="86">
        <v>0</v>
      </c>
      <c r="N74" s="86">
        <v>0</v>
      </c>
      <c r="O74" s="86">
        <v>0</v>
      </c>
      <c r="P74" s="86">
        <v>0</v>
      </c>
      <c r="Q74" s="86">
        <v>0</v>
      </c>
      <c r="R74" s="86">
        <v>0</v>
      </c>
      <c r="S74" s="86">
        <v>0</v>
      </c>
      <c r="T74" s="86">
        <v>30000</v>
      </c>
      <c r="U74" s="86">
        <v>0</v>
      </c>
      <c r="V74" s="86">
        <v>0</v>
      </c>
      <c r="W74" s="86">
        <v>0</v>
      </c>
      <c r="X74" s="86">
        <v>0</v>
      </c>
      <c r="Y74" s="86">
        <v>30000</v>
      </c>
    </row>
    <row r="75" spans="1:25" hidden="1" outlineLevel="4" x14ac:dyDescent="0.3">
      <c r="A75" s="85" t="s">
        <v>176</v>
      </c>
      <c r="B75" s="85" t="s">
        <v>178</v>
      </c>
      <c r="C75" t="s">
        <v>378</v>
      </c>
      <c r="D75" s="86">
        <v>0</v>
      </c>
      <c r="E75" s="86">
        <v>0</v>
      </c>
      <c r="F75" s="86">
        <v>0</v>
      </c>
      <c r="G75" s="86">
        <v>0</v>
      </c>
      <c r="H75" s="86">
        <v>0</v>
      </c>
      <c r="I75" s="86">
        <v>0</v>
      </c>
      <c r="J75" s="86">
        <v>0</v>
      </c>
      <c r="K75" s="86">
        <v>125000</v>
      </c>
      <c r="L75" s="86">
        <v>0</v>
      </c>
      <c r="M75" s="86">
        <v>0</v>
      </c>
      <c r="N75" s="86">
        <v>0</v>
      </c>
      <c r="O75" s="86">
        <v>0</v>
      </c>
      <c r="P75" s="86">
        <v>0</v>
      </c>
      <c r="Q75" s="86">
        <v>0</v>
      </c>
      <c r="R75" s="86">
        <v>0</v>
      </c>
      <c r="S75" s="86">
        <v>0</v>
      </c>
      <c r="T75" s="86">
        <v>0</v>
      </c>
      <c r="U75" s="86">
        <v>0</v>
      </c>
      <c r="V75" s="86">
        <v>0</v>
      </c>
      <c r="W75" s="86">
        <v>0</v>
      </c>
      <c r="X75" s="86">
        <v>0</v>
      </c>
      <c r="Y75" s="86">
        <v>125000</v>
      </c>
    </row>
    <row r="76" spans="1:25" s="284" customFormat="1" hidden="1" outlineLevel="3" collapsed="1" x14ac:dyDescent="0.3">
      <c r="A76" s="85"/>
      <c r="B76" s="290" t="s">
        <v>2778</v>
      </c>
      <c r="C76" s="291"/>
      <c r="D76" s="292"/>
      <c r="E76" s="292">
        <f t="shared" ref="E76:Y76" si="6">SUBTOTAL(9,E74:E75)</f>
        <v>0</v>
      </c>
      <c r="F76" s="292">
        <f t="shared" si="6"/>
        <v>0</v>
      </c>
      <c r="G76" s="292">
        <f t="shared" si="6"/>
        <v>0</v>
      </c>
      <c r="H76" s="292">
        <f t="shared" si="6"/>
        <v>0</v>
      </c>
      <c r="I76" s="292">
        <f t="shared" si="6"/>
        <v>0</v>
      </c>
      <c r="J76" s="292">
        <f t="shared" si="6"/>
        <v>0</v>
      </c>
      <c r="K76" s="292">
        <f t="shared" si="6"/>
        <v>125000</v>
      </c>
      <c r="L76" s="292">
        <f t="shared" si="6"/>
        <v>0</v>
      </c>
      <c r="M76" s="292">
        <f t="shared" si="6"/>
        <v>0</v>
      </c>
      <c r="N76" s="292">
        <f t="shared" si="6"/>
        <v>0</v>
      </c>
      <c r="O76" s="292">
        <f t="shared" si="6"/>
        <v>0</v>
      </c>
      <c r="P76" s="292">
        <f t="shared" si="6"/>
        <v>0</v>
      </c>
      <c r="Q76" s="292">
        <f t="shared" si="6"/>
        <v>0</v>
      </c>
      <c r="R76" s="292">
        <f t="shared" si="6"/>
        <v>0</v>
      </c>
      <c r="S76" s="292">
        <f t="shared" si="6"/>
        <v>0</v>
      </c>
      <c r="T76" s="292">
        <f t="shared" si="6"/>
        <v>30000</v>
      </c>
      <c r="U76" s="292">
        <f t="shared" si="6"/>
        <v>0</v>
      </c>
      <c r="V76" s="292">
        <f t="shared" si="6"/>
        <v>0</v>
      </c>
      <c r="W76" s="292">
        <f t="shared" si="6"/>
        <v>0</v>
      </c>
      <c r="X76" s="292">
        <f t="shared" si="6"/>
        <v>0</v>
      </c>
      <c r="Y76" s="292">
        <f t="shared" si="6"/>
        <v>155000</v>
      </c>
    </row>
    <row r="77" spans="1:25" hidden="1" outlineLevel="4" x14ac:dyDescent="0.3">
      <c r="A77" s="85" t="s">
        <v>176</v>
      </c>
      <c r="B77" s="85" t="s">
        <v>180</v>
      </c>
      <c r="C77" t="s">
        <v>379</v>
      </c>
      <c r="D77" s="86">
        <v>0</v>
      </c>
      <c r="E77" s="86">
        <v>0</v>
      </c>
      <c r="F77" s="86">
        <v>0</v>
      </c>
      <c r="G77" s="86">
        <v>0</v>
      </c>
      <c r="H77" s="86">
        <v>0</v>
      </c>
      <c r="I77" s="86">
        <v>0</v>
      </c>
      <c r="J77" s="86">
        <v>0</v>
      </c>
      <c r="K77" s="86">
        <v>10000</v>
      </c>
      <c r="L77" s="86">
        <v>0</v>
      </c>
      <c r="M77" s="86">
        <v>0</v>
      </c>
      <c r="N77" s="86">
        <v>0</v>
      </c>
      <c r="O77" s="86">
        <v>0</v>
      </c>
      <c r="P77" s="86">
        <v>0</v>
      </c>
      <c r="Q77" s="86">
        <v>0</v>
      </c>
      <c r="R77" s="86">
        <v>0</v>
      </c>
      <c r="S77" s="86">
        <v>0</v>
      </c>
      <c r="T77" s="86">
        <v>0</v>
      </c>
      <c r="U77" s="86">
        <v>0</v>
      </c>
      <c r="V77" s="86">
        <v>0</v>
      </c>
      <c r="W77" s="86">
        <v>0</v>
      </c>
      <c r="X77" s="86">
        <v>0</v>
      </c>
      <c r="Y77" s="86">
        <v>10000</v>
      </c>
    </row>
    <row r="78" spans="1:25" hidden="1" outlineLevel="4" x14ac:dyDescent="0.3">
      <c r="A78" s="85" t="s">
        <v>176</v>
      </c>
      <c r="B78" s="85" t="s">
        <v>180</v>
      </c>
      <c r="C78" t="s">
        <v>380</v>
      </c>
      <c r="D78" s="86">
        <v>0</v>
      </c>
      <c r="E78" s="86">
        <v>0</v>
      </c>
      <c r="F78" s="86">
        <v>0</v>
      </c>
      <c r="G78" s="86">
        <v>0</v>
      </c>
      <c r="H78" s="86">
        <v>0</v>
      </c>
      <c r="I78" s="86">
        <v>0</v>
      </c>
      <c r="J78" s="86">
        <v>0</v>
      </c>
      <c r="K78" s="86">
        <v>0</v>
      </c>
      <c r="L78" s="86">
        <v>0</v>
      </c>
      <c r="M78" s="86">
        <v>0</v>
      </c>
      <c r="N78" s="86">
        <v>0</v>
      </c>
      <c r="O78" s="86">
        <v>0</v>
      </c>
      <c r="P78" s="86">
        <v>0</v>
      </c>
      <c r="Q78" s="86">
        <v>0</v>
      </c>
      <c r="R78" s="86">
        <v>0</v>
      </c>
      <c r="S78" s="86">
        <v>0</v>
      </c>
      <c r="T78" s="86">
        <v>0</v>
      </c>
      <c r="U78" s="86">
        <v>0</v>
      </c>
      <c r="V78" s="86">
        <v>0</v>
      </c>
      <c r="W78" s="86">
        <v>250000</v>
      </c>
      <c r="X78" s="86">
        <v>0</v>
      </c>
      <c r="Y78" s="86">
        <v>250000</v>
      </c>
    </row>
    <row r="79" spans="1:25" hidden="1" outlineLevel="4" x14ac:dyDescent="0.3">
      <c r="A79" s="85" t="s">
        <v>176</v>
      </c>
      <c r="B79" s="85" t="s">
        <v>180</v>
      </c>
      <c r="C79" t="s">
        <v>381</v>
      </c>
      <c r="D79" s="86">
        <v>0</v>
      </c>
      <c r="E79" s="86">
        <v>0</v>
      </c>
      <c r="F79" s="86">
        <v>0</v>
      </c>
      <c r="G79" s="86">
        <v>0</v>
      </c>
      <c r="H79" s="86">
        <v>0</v>
      </c>
      <c r="I79" s="86">
        <v>0</v>
      </c>
      <c r="J79" s="86">
        <v>0</v>
      </c>
      <c r="K79" s="86">
        <v>14200</v>
      </c>
      <c r="L79" s="86">
        <v>0</v>
      </c>
      <c r="M79" s="86">
        <v>0</v>
      </c>
      <c r="N79" s="86">
        <v>0</v>
      </c>
      <c r="O79" s="86">
        <v>0</v>
      </c>
      <c r="P79" s="86">
        <v>0</v>
      </c>
      <c r="Q79" s="86">
        <v>0</v>
      </c>
      <c r="R79" s="86">
        <v>0</v>
      </c>
      <c r="S79" s="86">
        <v>0</v>
      </c>
      <c r="T79" s="86">
        <v>0</v>
      </c>
      <c r="U79" s="86">
        <v>0</v>
      </c>
      <c r="V79" s="86">
        <v>0</v>
      </c>
      <c r="W79" s="86">
        <v>0</v>
      </c>
      <c r="X79" s="86">
        <v>0</v>
      </c>
      <c r="Y79" s="86">
        <v>14200</v>
      </c>
    </row>
    <row r="80" spans="1:25" s="284" customFormat="1" hidden="1" outlineLevel="3" collapsed="1" x14ac:dyDescent="0.3">
      <c r="A80" s="85"/>
      <c r="B80" s="290" t="s">
        <v>2779</v>
      </c>
      <c r="C80" s="291"/>
      <c r="D80" s="292"/>
      <c r="E80" s="292">
        <f t="shared" ref="E80:Y80" si="7">SUBTOTAL(9,E77:E79)</f>
        <v>0</v>
      </c>
      <c r="F80" s="292">
        <f t="shared" si="7"/>
        <v>0</v>
      </c>
      <c r="G80" s="292">
        <f t="shared" si="7"/>
        <v>0</v>
      </c>
      <c r="H80" s="292">
        <f t="shared" si="7"/>
        <v>0</v>
      </c>
      <c r="I80" s="292">
        <f t="shared" si="7"/>
        <v>0</v>
      </c>
      <c r="J80" s="292">
        <f t="shared" si="7"/>
        <v>0</v>
      </c>
      <c r="K80" s="292">
        <f t="shared" si="7"/>
        <v>24200</v>
      </c>
      <c r="L80" s="292">
        <f t="shared" si="7"/>
        <v>0</v>
      </c>
      <c r="M80" s="292">
        <f t="shared" si="7"/>
        <v>0</v>
      </c>
      <c r="N80" s="292">
        <f t="shared" si="7"/>
        <v>0</v>
      </c>
      <c r="O80" s="292">
        <f t="shared" si="7"/>
        <v>0</v>
      </c>
      <c r="P80" s="292">
        <f t="shared" si="7"/>
        <v>0</v>
      </c>
      <c r="Q80" s="292">
        <f t="shared" si="7"/>
        <v>0</v>
      </c>
      <c r="R80" s="292">
        <f t="shared" si="7"/>
        <v>0</v>
      </c>
      <c r="S80" s="292">
        <f t="shared" si="7"/>
        <v>0</v>
      </c>
      <c r="T80" s="292">
        <f t="shared" si="7"/>
        <v>0</v>
      </c>
      <c r="U80" s="292">
        <f t="shared" si="7"/>
        <v>0</v>
      </c>
      <c r="V80" s="292">
        <f t="shared" si="7"/>
        <v>0</v>
      </c>
      <c r="W80" s="292">
        <f t="shared" si="7"/>
        <v>250000</v>
      </c>
      <c r="X80" s="292">
        <f t="shared" si="7"/>
        <v>0</v>
      </c>
      <c r="Y80" s="292">
        <f t="shared" si="7"/>
        <v>274200</v>
      </c>
    </row>
    <row r="81" spans="1:25" hidden="1" outlineLevel="4" x14ac:dyDescent="0.3">
      <c r="A81" s="85" t="s">
        <v>176</v>
      </c>
      <c r="B81" s="85" t="s">
        <v>182</v>
      </c>
      <c r="C81" t="s">
        <v>382</v>
      </c>
      <c r="D81" s="86">
        <v>0</v>
      </c>
      <c r="E81" s="86">
        <v>0</v>
      </c>
      <c r="F81" s="86">
        <v>0</v>
      </c>
      <c r="G81" s="86">
        <v>0</v>
      </c>
      <c r="H81" s="86">
        <v>0</v>
      </c>
      <c r="I81" s="86">
        <v>0</v>
      </c>
      <c r="J81" s="86">
        <v>0</v>
      </c>
      <c r="K81" s="86">
        <v>0</v>
      </c>
      <c r="L81" s="86">
        <v>0</v>
      </c>
      <c r="M81" s="86">
        <v>0</v>
      </c>
      <c r="N81" s="86">
        <v>0</v>
      </c>
      <c r="O81" s="86">
        <v>0</v>
      </c>
      <c r="P81" s="86">
        <v>2250000</v>
      </c>
      <c r="Q81" s="86">
        <v>0</v>
      </c>
      <c r="R81" s="86">
        <v>0</v>
      </c>
      <c r="S81" s="86">
        <v>0</v>
      </c>
      <c r="T81" s="86">
        <v>0</v>
      </c>
      <c r="U81" s="86">
        <v>0</v>
      </c>
      <c r="V81" s="86">
        <v>0</v>
      </c>
      <c r="W81" s="86">
        <v>0</v>
      </c>
      <c r="X81" s="86">
        <v>0</v>
      </c>
      <c r="Y81" s="86">
        <v>2250000</v>
      </c>
    </row>
    <row r="82" spans="1:25" hidden="1" outlineLevel="4" x14ac:dyDescent="0.3">
      <c r="A82" s="85" t="s">
        <v>176</v>
      </c>
      <c r="B82" s="85" t="s">
        <v>182</v>
      </c>
      <c r="C82" t="s">
        <v>383</v>
      </c>
      <c r="D82" s="86">
        <v>0</v>
      </c>
      <c r="E82" s="86">
        <v>0</v>
      </c>
      <c r="F82" s="86">
        <v>0</v>
      </c>
      <c r="G82" s="86">
        <v>0</v>
      </c>
      <c r="H82" s="86">
        <v>0</v>
      </c>
      <c r="I82" s="86">
        <v>0</v>
      </c>
      <c r="J82" s="86">
        <v>0</v>
      </c>
      <c r="K82" s="86">
        <v>1600000</v>
      </c>
      <c r="L82" s="86">
        <v>0</v>
      </c>
      <c r="M82" s="86">
        <v>0</v>
      </c>
      <c r="N82" s="86">
        <v>0</v>
      </c>
      <c r="O82" s="86">
        <v>0</v>
      </c>
      <c r="P82" s="86">
        <v>0</v>
      </c>
      <c r="Q82" s="86">
        <v>0</v>
      </c>
      <c r="R82" s="86">
        <v>0</v>
      </c>
      <c r="S82" s="86">
        <v>0</v>
      </c>
      <c r="T82" s="86">
        <v>0</v>
      </c>
      <c r="U82" s="86">
        <v>0</v>
      </c>
      <c r="V82" s="86">
        <v>0</v>
      </c>
      <c r="W82" s="86">
        <v>0</v>
      </c>
      <c r="X82" s="86">
        <v>0</v>
      </c>
      <c r="Y82" s="86">
        <v>1600000</v>
      </c>
    </row>
    <row r="83" spans="1:25" hidden="1" outlineLevel="4" x14ac:dyDescent="0.3">
      <c r="A83" s="85" t="s">
        <v>176</v>
      </c>
      <c r="B83" s="85" t="s">
        <v>182</v>
      </c>
      <c r="C83" t="s">
        <v>384</v>
      </c>
      <c r="D83" s="86">
        <v>0</v>
      </c>
      <c r="E83" s="86">
        <v>0</v>
      </c>
      <c r="F83" s="86">
        <v>0</v>
      </c>
      <c r="G83" s="86">
        <v>0</v>
      </c>
      <c r="H83" s="86">
        <v>0</v>
      </c>
      <c r="I83" s="86">
        <v>0</v>
      </c>
      <c r="J83" s="86">
        <v>0</v>
      </c>
      <c r="K83" s="86">
        <v>0</v>
      </c>
      <c r="L83" s="86">
        <v>0</v>
      </c>
      <c r="M83" s="86">
        <v>0</v>
      </c>
      <c r="N83" s="86">
        <v>0</v>
      </c>
      <c r="O83" s="86">
        <v>0</v>
      </c>
      <c r="P83" s="86">
        <v>0</v>
      </c>
      <c r="Q83" s="86">
        <v>0</v>
      </c>
      <c r="R83" s="86">
        <v>0</v>
      </c>
      <c r="S83" s="86">
        <v>0</v>
      </c>
      <c r="T83" s="86">
        <v>0</v>
      </c>
      <c r="U83" s="86">
        <v>0</v>
      </c>
      <c r="V83" s="86">
        <v>380000</v>
      </c>
      <c r="W83" s="86">
        <v>0</v>
      </c>
      <c r="X83" s="86">
        <v>0</v>
      </c>
      <c r="Y83" s="86">
        <v>380000</v>
      </c>
    </row>
    <row r="84" spans="1:25" hidden="1" outlineLevel="4" x14ac:dyDescent="0.3">
      <c r="A84" s="85" t="s">
        <v>176</v>
      </c>
      <c r="B84" s="85" t="s">
        <v>182</v>
      </c>
      <c r="C84" t="s">
        <v>385</v>
      </c>
      <c r="D84" s="86">
        <v>0</v>
      </c>
      <c r="E84" s="86">
        <v>0</v>
      </c>
      <c r="F84" s="86">
        <v>0</v>
      </c>
      <c r="G84" s="86">
        <v>0</v>
      </c>
      <c r="H84" s="86">
        <v>0</v>
      </c>
      <c r="I84" s="86">
        <v>0</v>
      </c>
      <c r="J84" s="86">
        <v>0</v>
      </c>
      <c r="K84" s="86">
        <v>0</v>
      </c>
      <c r="L84" s="86">
        <v>0</v>
      </c>
      <c r="M84" s="86">
        <v>0</v>
      </c>
      <c r="N84" s="86">
        <v>0</v>
      </c>
      <c r="O84" s="86">
        <v>0</v>
      </c>
      <c r="P84" s="86">
        <v>0</v>
      </c>
      <c r="Q84" s="86">
        <v>0</v>
      </c>
      <c r="R84" s="86">
        <v>0</v>
      </c>
      <c r="S84" s="86">
        <v>0</v>
      </c>
      <c r="T84" s="86">
        <v>0</v>
      </c>
      <c r="U84" s="86">
        <v>0</v>
      </c>
      <c r="V84" s="86">
        <v>250000</v>
      </c>
      <c r="W84" s="86">
        <v>1750000</v>
      </c>
      <c r="X84" s="86">
        <v>0</v>
      </c>
      <c r="Y84" s="86">
        <v>2000000</v>
      </c>
    </row>
    <row r="85" spans="1:25" hidden="1" outlineLevel="4" x14ac:dyDescent="0.3">
      <c r="A85" s="85" t="s">
        <v>176</v>
      </c>
      <c r="B85" s="85" t="s">
        <v>182</v>
      </c>
      <c r="C85" t="s">
        <v>386</v>
      </c>
      <c r="D85" s="86">
        <v>0</v>
      </c>
      <c r="E85" s="86">
        <v>0</v>
      </c>
      <c r="F85" s="86">
        <v>0</v>
      </c>
      <c r="G85" s="86">
        <v>0</v>
      </c>
      <c r="H85" s="86">
        <v>0</v>
      </c>
      <c r="I85" s="86">
        <v>0</v>
      </c>
      <c r="J85" s="86">
        <v>0</v>
      </c>
      <c r="K85" s="86">
        <v>0</v>
      </c>
      <c r="L85" s="86">
        <v>0</v>
      </c>
      <c r="M85" s="86">
        <v>0</v>
      </c>
      <c r="N85" s="86">
        <v>0</v>
      </c>
      <c r="O85" s="86">
        <v>200000</v>
      </c>
      <c r="P85" s="86">
        <v>0</v>
      </c>
      <c r="Q85" s="86">
        <v>0</v>
      </c>
      <c r="R85" s="86">
        <v>0</v>
      </c>
      <c r="S85" s="86">
        <v>0</v>
      </c>
      <c r="T85" s="86">
        <v>0</v>
      </c>
      <c r="U85" s="86">
        <v>0</v>
      </c>
      <c r="V85" s="86">
        <v>0</v>
      </c>
      <c r="W85" s="86">
        <v>0</v>
      </c>
      <c r="X85" s="86">
        <v>0</v>
      </c>
      <c r="Y85" s="86">
        <v>200000</v>
      </c>
    </row>
    <row r="86" spans="1:25" hidden="1" outlineLevel="4" x14ac:dyDescent="0.3">
      <c r="A86" s="85" t="s">
        <v>176</v>
      </c>
      <c r="B86" s="85" t="s">
        <v>182</v>
      </c>
      <c r="C86" t="s">
        <v>387</v>
      </c>
      <c r="D86" s="86">
        <v>0</v>
      </c>
      <c r="E86" s="86">
        <v>0</v>
      </c>
      <c r="F86" s="86">
        <v>0</v>
      </c>
      <c r="G86" s="86">
        <v>0</v>
      </c>
      <c r="H86" s="86">
        <v>0</v>
      </c>
      <c r="I86" s="86">
        <v>0</v>
      </c>
      <c r="J86" s="86">
        <v>0</v>
      </c>
      <c r="K86" s="86">
        <v>0</v>
      </c>
      <c r="L86" s="86">
        <v>0</v>
      </c>
      <c r="M86" s="86">
        <v>0</v>
      </c>
      <c r="N86" s="86">
        <v>0</v>
      </c>
      <c r="O86" s="86">
        <v>0</v>
      </c>
      <c r="P86" s="86">
        <v>0</v>
      </c>
      <c r="Q86" s="86">
        <v>0</v>
      </c>
      <c r="R86" s="86">
        <v>0</v>
      </c>
      <c r="S86" s="86">
        <v>0</v>
      </c>
      <c r="T86" s="86">
        <v>0</v>
      </c>
      <c r="U86" s="86">
        <v>0</v>
      </c>
      <c r="V86" s="86">
        <v>0</v>
      </c>
      <c r="W86" s="86">
        <v>1444980</v>
      </c>
      <c r="X86" s="86">
        <v>0</v>
      </c>
      <c r="Y86" s="86">
        <v>1444980</v>
      </c>
    </row>
    <row r="87" spans="1:25" hidden="1" outlineLevel="4" x14ac:dyDescent="0.3">
      <c r="A87" s="85" t="s">
        <v>176</v>
      </c>
      <c r="B87" s="85" t="s">
        <v>182</v>
      </c>
      <c r="C87" t="s">
        <v>388</v>
      </c>
      <c r="D87" s="86">
        <v>0</v>
      </c>
      <c r="E87" s="86">
        <v>0</v>
      </c>
      <c r="F87" s="86">
        <v>0</v>
      </c>
      <c r="G87" s="86">
        <v>0</v>
      </c>
      <c r="H87" s="86">
        <v>0</v>
      </c>
      <c r="I87" s="86">
        <v>0</v>
      </c>
      <c r="J87" s="86">
        <v>0</v>
      </c>
      <c r="K87" s="86">
        <v>0</v>
      </c>
      <c r="L87" s="86">
        <v>0</v>
      </c>
      <c r="M87" s="86">
        <v>0</v>
      </c>
      <c r="N87" s="86">
        <v>0</v>
      </c>
      <c r="O87" s="86">
        <v>0</v>
      </c>
      <c r="P87" s="86">
        <v>0</v>
      </c>
      <c r="Q87" s="86">
        <v>0</v>
      </c>
      <c r="R87" s="86">
        <v>0</v>
      </c>
      <c r="S87" s="86">
        <v>0</v>
      </c>
      <c r="T87" s="86">
        <v>0</v>
      </c>
      <c r="U87" s="86">
        <v>0</v>
      </c>
      <c r="V87" s="86">
        <v>0</v>
      </c>
      <c r="W87" s="86">
        <v>0</v>
      </c>
      <c r="X87" s="86">
        <v>150000</v>
      </c>
      <c r="Y87" s="86">
        <v>150000</v>
      </c>
    </row>
    <row r="88" spans="1:25" hidden="1" outlineLevel="4" x14ac:dyDescent="0.3">
      <c r="A88" s="85" t="s">
        <v>176</v>
      </c>
      <c r="B88" s="85" t="s">
        <v>182</v>
      </c>
      <c r="C88" t="s">
        <v>389</v>
      </c>
      <c r="D88" s="86">
        <v>0</v>
      </c>
      <c r="E88" s="86">
        <v>0</v>
      </c>
      <c r="F88" s="86">
        <v>0</v>
      </c>
      <c r="G88" s="86">
        <v>0</v>
      </c>
      <c r="H88" s="86">
        <v>0</v>
      </c>
      <c r="I88" s="86">
        <v>0</v>
      </c>
      <c r="J88" s="86">
        <v>0</v>
      </c>
      <c r="K88" s="86">
        <v>0</v>
      </c>
      <c r="L88" s="86">
        <v>0</v>
      </c>
      <c r="M88" s="86">
        <v>0</v>
      </c>
      <c r="N88" s="86">
        <v>0</v>
      </c>
      <c r="O88" s="86">
        <v>0</v>
      </c>
      <c r="P88" s="86">
        <v>0</v>
      </c>
      <c r="Q88" s="86">
        <v>0</v>
      </c>
      <c r="R88" s="86">
        <v>0</v>
      </c>
      <c r="S88" s="86">
        <v>0</v>
      </c>
      <c r="T88" s="86">
        <v>3000000</v>
      </c>
      <c r="U88" s="86">
        <v>0</v>
      </c>
      <c r="V88" s="86">
        <v>0</v>
      </c>
      <c r="W88" s="86">
        <v>0</v>
      </c>
      <c r="X88" s="86">
        <v>0</v>
      </c>
      <c r="Y88" s="86">
        <v>3000000</v>
      </c>
    </row>
    <row r="89" spans="1:25" hidden="1" outlineLevel="4" x14ac:dyDescent="0.3">
      <c r="A89" s="85" t="s">
        <v>176</v>
      </c>
      <c r="B89" s="85" t="s">
        <v>182</v>
      </c>
      <c r="C89" t="s">
        <v>390</v>
      </c>
      <c r="D89" s="86">
        <v>0</v>
      </c>
      <c r="E89" s="86">
        <v>0</v>
      </c>
      <c r="F89" s="86">
        <v>0</v>
      </c>
      <c r="G89" s="86">
        <v>0</v>
      </c>
      <c r="H89" s="86">
        <v>0</v>
      </c>
      <c r="I89" s="86">
        <v>0</v>
      </c>
      <c r="J89" s="86">
        <v>0</v>
      </c>
      <c r="K89" s="86">
        <v>0</v>
      </c>
      <c r="L89" s="86">
        <v>0</v>
      </c>
      <c r="M89" s="86">
        <v>0</v>
      </c>
      <c r="N89" s="86">
        <v>0</v>
      </c>
      <c r="O89" s="86">
        <v>750000</v>
      </c>
      <c r="P89" s="86">
        <v>0</v>
      </c>
      <c r="Q89" s="86">
        <v>0</v>
      </c>
      <c r="R89" s="86">
        <v>0</v>
      </c>
      <c r="S89" s="86">
        <v>0</v>
      </c>
      <c r="T89" s="86">
        <v>0</v>
      </c>
      <c r="U89" s="86">
        <v>0</v>
      </c>
      <c r="V89" s="86">
        <v>0</v>
      </c>
      <c r="W89" s="86">
        <v>0</v>
      </c>
      <c r="X89" s="86">
        <v>0</v>
      </c>
      <c r="Y89" s="86">
        <v>750000</v>
      </c>
    </row>
    <row r="90" spans="1:25" hidden="1" outlineLevel="4" x14ac:dyDescent="0.3">
      <c r="A90" s="85" t="s">
        <v>176</v>
      </c>
      <c r="B90" s="85" t="s">
        <v>182</v>
      </c>
      <c r="C90" t="s">
        <v>391</v>
      </c>
      <c r="D90" s="86">
        <v>0</v>
      </c>
      <c r="E90" s="86">
        <v>0</v>
      </c>
      <c r="F90" s="86">
        <v>0</v>
      </c>
      <c r="G90" s="86">
        <v>0</v>
      </c>
      <c r="H90" s="86">
        <v>0</v>
      </c>
      <c r="I90" s="86">
        <v>0</v>
      </c>
      <c r="J90" s="86">
        <v>0</v>
      </c>
      <c r="K90" s="86">
        <v>0</v>
      </c>
      <c r="L90" s="86">
        <v>0</v>
      </c>
      <c r="M90" s="86">
        <v>0</v>
      </c>
      <c r="N90" s="86">
        <v>0</v>
      </c>
      <c r="O90" s="86">
        <v>0</v>
      </c>
      <c r="P90" s="86">
        <v>0</v>
      </c>
      <c r="Q90" s="86">
        <v>0</v>
      </c>
      <c r="R90" s="86">
        <v>0</v>
      </c>
      <c r="S90" s="86">
        <v>0</v>
      </c>
      <c r="T90" s="86">
        <v>0</v>
      </c>
      <c r="U90" s="86">
        <v>0</v>
      </c>
      <c r="V90" s="86">
        <v>2500000</v>
      </c>
      <c r="W90" s="86">
        <v>0</v>
      </c>
      <c r="X90" s="86">
        <v>0</v>
      </c>
      <c r="Y90" s="86">
        <v>2500000</v>
      </c>
    </row>
    <row r="91" spans="1:25" hidden="1" outlineLevel="4" x14ac:dyDescent="0.3">
      <c r="A91" s="85" t="s">
        <v>176</v>
      </c>
      <c r="B91" s="85" t="s">
        <v>182</v>
      </c>
      <c r="C91" t="s">
        <v>392</v>
      </c>
      <c r="D91" s="86">
        <v>0</v>
      </c>
      <c r="E91" s="86">
        <v>0</v>
      </c>
      <c r="F91" s="86">
        <v>0</v>
      </c>
      <c r="G91" s="86">
        <v>0</v>
      </c>
      <c r="H91" s="86">
        <v>0</v>
      </c>
      <c r="I91" s="86">
        <v>0</v>
      </c>
      <c r="J91" s="86">
        <v>0</v>
      </c>
      <c r="K91" s="86">
        <v>0</v>
      </c>
      <c r="L91" s="86">
        <v>0</v>
      </c>
      <c r="M91" s="86">
        <v>0</v>
      </c>
      <c r="N91" s="86">
        <v>0</v>
      </c>
      <c r="O91" s="86">
        <v>0</v>
      </c>
      <c r="P91" s="86">
        <v>0</v>
      </c>
      <c r="Q91" s="86">
        <v>0</v>
      </c>
      <c r="R91" s="86">
        <v>0</v>
      </c>
      <c r="S91" s="86">
        <v>0</v>
      </c>
      <c r="T91" s="86">
        <v>3000000</v>
      </c>
      <c r="U91" s="86">
        <v>0</v>
      </c>
      <c r="V91" s="86">
        <v>0</v>
      </c>
      <c r="W91" s="86">
        <v>0</v>
      </c>
      <c r="X91" s="86">
        <v>0</v>
      </c>
      <c r="Y91" s="86">
        <v>3000000</v>
      </c>
    </row>
    <row r="92" spans="1:25" hidden="1" outlineLevel="4" x14ac:dyDescent="0.3">
      <c r="A92" s="85" t="s">
        <v>176</v>
      </c>
      <c r="B92" s="85" t="s">
        <v>182</v>
      </c>
      <c r="C92" t="s">
        <v>393</v>
      </c>
      <c r="D92" s="86">
        <v>0</v>
      </c>
      <c r="E92" s="86">
        <v>0</v>
      </c>
      <c r="F92" s="86">
        <v>0</v>
      </c>
      <c r="G92" s="86">
        <v>0</v>
      </c>
      <c r="H92" s="86">
        <v>0</v>
      </c>
      <c r="I92" s="86">
        <v>0</v>
      </c>
      <c r="J92" s="86">
        <v>0</v>
      </c>
      <c r="K92" s="86">
        <v>0</v>
      </c>
      <c r="L92" s="86">
        <v>0</v>
      </c>
      <c r="M92" s="86">
        <v>0</v>
      </c>
      <c r="N92" s="86">
        <v>0</v>
      </c>
      <c r="O92" s="86">
        <v>0</v>
      </c>
      <c r="P92" s="86">
        <v>0</v>
      </c>
      <c r="Q92" s="86">
        <v>0</v>
      </c>
      <c r="R92" s="86">
        <v>0</v>
      </c>
      <c r="S92" s="86">
        <v>0</v>
      </c>
      <c r="T92" s="86">
        <v>0</v>
      </c>
      <c r="U92" s="86">
        <v>0</v>
      </c>
      <c r="V92" s="86">
        <v>50000</v>
      </c>
      <c r="W92" s="86">
        <v>0</v>
      </c>
      <c r="X92" s="86">
        <v>0</v>
      </c>
      <c r="Y92" s="86">
        <v>50000</v>
      </c>
    </row>
    <row r="93" spans="1:25" hidden="1" outlineLevel="4" x14ac:dyDescent="0.3">
      <c r="A93" s="85" t="s">
        <v>176</v>
      </c>
      <c r="B93" s="85" t="s">
        <v>182</v>
      </c>
      <c r="C93" t="s">
        <v>394</v>
      </c>
      <c r="D93" s="86">
        <v>0</v>
      </c>
      <c r="E93" s="86">
        <v>0</v>
      </c>
      <c r="F93" s="86">
        <v>0</v>
      </c>
      <c r="G93" s="86">
        <v>0</v>
      </c>
      <c r="H93" s="86">
        <v>0</v>
      </c>
      <c r="I93" s="86">
        <v>0</v>
      </c>
      <c r="J93" s="86">
        <v>6200000</v>
      </c>
      <c r="K93" s="86">
        <v>0</v>
      </c>
      <c r="L93" s="86">
        <v>0</v>
      </c>
      <c r="M93" s="86">
        <v>0</v>
      </c>
      <c r="N93" s="86">
        <v>0</v>
      </c>
      <c r="O93" s="86">
        <v>750000</v>
      </c>
      <c r="P93" s="86">
        <v>0</v>
      </c>
      <c r="Q93" s="86">
        <v>0</v>
      </c>
      <c r="R93" s="86">
        <v>0</v>
      </c>
      <c r="S93" s="86">
        <v>0</v>
      </c>
      <c r="T93" s="86">
        <v>0</v>
      </c>
      <c r="U93" s="86">
        <v>0</v>
      </c>
      <c r="V93" s="86">
        <v>0</v>
      </c>
      <c r="W93" s="86">
        <v>0</v>
      </c>
      <c r="X93" s="86">
        <v>0</v>
      </c>
      <c r="Y93" s="86">
        <v>6950000</v>
      </c>
    </row>
    <row r="94" spans="1:25" hidden="1" outlineLevel="4" x14ac:dyDescent="0.3">
      <c r="A94" s="85" t="s">
        <v>176</v>
      </c>
      <c r="B94" s="85" t="s">
        <v>182</v>
      </c>
      <c r="C94" t="s">
        <v>395</v>
      </c>
      <c r="D94" s="86">
        <v>0</v>
      </c>
      <c r="E94" s="86">
        <v>0</v>
      </c>
      <c r="F94" s="86">
        <v>0</v>
      </c>
      <c r="G94" s="86">
        <v>0</v>
      </c>
      <c r="H94" s="86">
        <v>0</v>
      </c>
      <c r="I94" s="86">
        <v>0</v>
      </c>
      <c r="J94" s="86">
        <v>0</v>
      </c>
      <c r="K94" s="86">
        <v>0</v>
      </c>
      <c r="L94" s="86">
        <v>0</v>
      </c>
      <c r="M94" s="86">
        <v>0</v>
      </c>
      <c r="N94" s="86">
        <v>0</v>
      </c>
      <c r="O94" s="86">
        <v>0</v>
      </c>
      <c r="P94" s="86">
        <v>0</v>
      </c>
      <c r="Q94" s="86">
        <v>0</v>
      </c>
      <c r="R94" s="86">
        <v>0</v>
      </c>
      <c r="S94" s="86">
        <v>0</v>
      </c>
      <c r="T94" s="86">
        <v>0</v>
      </c>
      <c r="U94" s="86">
        <v>0</v>
      </c>
      <c r="V94" s="86">
        <v>75000</v>
      </c>
      <c r="W94" s="86">
        <v>0</v>
      </c>
      <c r="X94" s="86">
        <v>0</v>
      </c>
      <c r="Y94" s="86">
        <v>75000</v>
      </c>
    </row>
    <row r="95" spans="1:25" hidden="1" outlineLevel="4" x14ac:dyDescent="0.3">
      <c r="A95" s="85" t="s">
        <v>176</v>
      </c>
      <c r="B95" s="85" t="s">
        <v>182</v>
      </c>
      <c r="C95" t="s">
        <v>396</v>
      </c>
      <c r="D95" s="86">
        <v>0</v>
      </c>
      <c r="E95" s="86">
        <v>0</v>
      </c>
      <c r="F95" s="86">
        <v>0</v>
      </c>
      <c r="G95" s="86">
        <v>0</v>
      </c>
      <c r="H95" s="86">
        <v>0</v>
      </c>
      <c r="I95" s="86">
        <v>0</v>
      </c>
      <c r="J95" s="86">
        <v>0</v>
      </c>
      <c r="K95" s="86">
        <v>0</v>
      </c>
      <c r="L95" s="86">
        <v>0</v>
      </c>
      <c r="M95" s="86">
        <v>0</v>
      </c>
      <c r="N95" s="86">
        <v>0</v>
      </c>
      <c r="O95" s="86">
        <v>0</v>
      </c>
      <c r="P95" s="86">
        <v>0</v>
      </c>
      <c r="Q95" s="86">
        <v>0</v>
      </c>
      <c r="R95" s="86">
        <v>0</v>
      </c>
      <c r="S95" s="86">
        <v>0</v>
      </c>
      <c r="T95" s="86">
        <v>0</v>
      </c>
      <c r="U95" s="86">
        <v>0</v>
      </c>
      <c r="V95" s="86">
        <v>0</v>
      </c>
      <c r="W95" s="86">
        <v>0</v>
      </c>
      <c r="X95" s="86">
        <v>2000000</v>
      </c>
      <c r="Y95" s="86">
        <v>2000000</v>
      </c>
    </row>
    <row r="96" spans="1:25" hidden="1" outlineLevel="4" x14ac:dyDescent="0.3">
      <c r="A96" s="85" t="s">
        <v>176</v>
      </c>
      <c r="B96" s="85" t="s">
        <v>182</v>
      </c>
      <c r="C96" t="s">
        <v>397</v>
      </c>
      <c r="D96" s="86">
        <v>0</v>
      </c>
      <c r="E96" s="86">
        <v>0</v>
      </c>
      <c r="F96" s="86">
        <v>0</v>
      </c>
      <c r="G96" s="86">
        <v>0</v>
      </c>
      <c r="H96" s="86">
        <v>0</v>
      </c>
      <c r="I96" s="86">
        <v>0</v>
      </c>
      <c r="J96" s="86">
        <v>0</v>
      </c>
      <c r="K96" s="86">
        <v>0</v>
      </c>
      <c r="L96" s="86">
        <v>0</v>
      </c>
      <c r="M96" s="86">
        <v>0</v>
      </c>
      <c r="N96" s="86">
        <v>0</v>
      </c>
      <c r="O96" s="86">
        <v>0</v>
      </c>
      <c r="P96" s="86">
        <v>0</v>
      </c>
      <c r="Q96" s="86">
        <v>0</v>
      </c>
      <c r="R96" s="86">
        <v>0</v>
      </c>
      <c r="S96" s="86">
        <v>0</v>
      </c>
      <c r="T96" s="86">
        <v>0</v>
      </c>
      <c r="U96" s="86">
        <v>0</v>
      </c>
      <c r="V96" s="86">
        <v>0</v>
      </c>
      <c r="W96" s="86">
        <v>0</v>
      </c>
      <c r="X96" s="86">
        <v>100000</v>
      </c>
      <c r="Y96" s="86">
        <v>100000</v>
      </c>
    </row>
    <row r="97" spans="1:25" hidden="1" outlineLevel="4" x14ac:dyDescent="0.3">
      <c r="A97" s="85" t="s">
        <v>176</v>
      </c>
      <c r="B97" s="85" t="s">
        <v>182</v>
      </c>
      <c r="C97" t="s">
        <v>398</v>
      </c>
      <c r="D97" s="86">
        <v>0</v>
      </c>
      <c r="E97" s="86">
        <v>0</v>
      </c>
      <c r="F97" s="86">
        <v>0</v>
      </c>
      <c r="G97" s="86">
        <v>0</v>
      </c>
      <c r="H97" s="86">
        <v>0</v>
      </c>
      <c r="I97" s="86">
        <v>0</v>
      </c>
      <c r="J97" s="86">
        <v>0</v>
      </c>
      <c r="K97" s="86">
        <v>0</v>
      </c>
      <c r="L97" s="86">
        <v>0</v>
      </c>
      <c r="M97" s="86">
        <v>0</v>
      </c>
      <c r="N97" s="86">
        <v>0</v>
      </c>
      <c r="O97" s="86">
        <v>0</v>
      </c>
      <c r="P97" s="86">
        <v>0</v>
      </c>
      <c r="Q97" s="86">
        <v>0</v>
      </c>
      <c r="R97" s="86">
        <v>0</v>
      </c>
      <c r="S97" s="86">
        <v>0</v>
      </c>
      <c r="T97" s="86">
        <v>0</v>
      </c>
      <c r="U97" s="86">
        <v>0</v>
      </c>
      <c r="V97" s="86">
        <v>0</v>
      </c>
      <c r="W97" s="86">
        <v>0</v>
      </c>
      <c r="X97" s="86">
        <v>300000</v>
      </c>
      <c r="Y97" s="86">
        <v>300000</v>
      </c>
    </row>
    <row r="98" spans="1:25" hidden="1" outlineLevel="4" x14ac:dyDescent="0.3">
      <c r="A98" s="85" t="s">
        <v>176</v>
      </c>
      <c r="B98" s="85" t="s">
        <v>182</v>
      </c>
      <c r="C98" t="s">
        <v>399</v>
      </c>
      <c r="D98" s="86">
        <v>0</v>
      </c>
      <c r="E98" s="86">
        <v>0</v>
      </c>
      <c r="F98" s="86">
        <v>0</v>
      </c>
      <c r="G98" s="86">
        <v>0</v>
      </c>
      <c r="H98" s="86">
        <v>0</v>
      </c>
      <c r="I98" s="86">
        <v>0</v>
      </c>
      <c r="J98" s="86">
        <v>0</v>
      </c>
      <c r="K98" s="86">
        <v>0</v>
      </c>
      <c r="L98" s="86">
        <v>0</v>
      </c>
      <c r="M98" s="86">
        <v>0</v>
      </c>
      <c r="N98" s="86">
        <v>0</v>
      </c>
      <c r="O98" s="86">
        <v>0</v>
      </c>
      <c r="P98" s="86">
        <v>0</v>
      </c>
      <c r="Q98" s="86">
        <v>0</v>
      </c>
      <c r="R98" s="86">
        <v>0</v>
      </c>
      <c r="S98" s="86">
        <v>0</v>
      </c>
      <c r="T98" s="86">
        <v>0</v>
      </c>
      <c r="U98" s="86">
        <v>0</v>
      </c>
      <c r="V98" s="86">
        <v>500000</v>
      </c>
      <c r="W98" s="86">
        <v>0</v>
      </c>
      <c r="X98" s="86">
        <v>0</v>
      </c>
      <c r="Y98" s="86">
        <v>500000</v>
      </c>
    </row>
    <row r="99" spans="1:25" hidden="1" outlineLevel="4" x14ac:dyDescent="0.3">
      <c r="A99" s="85" t="s">
        <v>176</v>
      </c>
      <c r="B99" s="85" t="s">
        <v>182</v>
      </c>
      <c r="C99" t="s">
        <v>400</v>
      </c>
      <c r="D99" s="86">
        <v>0</v>
      </c>
      <c r="E99" s="86">
        <v>0</v>
      </c>
      <c r="F99" s="86">
        <v>0</v>
      </c>
      <c r="G99" s="86">
        <v>0</v>
      </c>
      <c r="H99" s="86">
        <v>0</v>
      </c>
      <c r="I99" s="86">
        <v>0</v>
      </c>
      <c r="J99" s="86">
        <v>0</v>
      </c>
      <c r="K99" s="86">
        <v>0</v>
      </c>
      <c r="L99" s="86">
        <v>0</v>
      </c>
      <c r="M99" s="86">
        <v>0</v>
      </c>
      <c r="N99" s="86">
        <v>0</v>
      </c>
      <c r="O99" s="86">
        <v>0</v>
      </c>
      <c r="P99" s="86">
        <v>0</v>
      </c>
      <c r="Q99" s="86">
        <v>0</v>
      </c>
      <c r="R99" s="86">
        <v>0</v>
      </c>
      <c r="S99" s="86">
        <v>0</v>
      </c>
      <c r="T99" s="86">
        <v>0</v>
      </c>
      <c r="U99" s="86">
        <v>0</v>
      </c>
      <c r="V99" s="86">
        <v>0</v>
      </c>
      <c r="W99" s="86">
        <v>1500000</v>
      </c>
      <c r="X99" s="86">
        <v>0</v>
      </c>
      <c r="Y99" s="86">
        <v>1500000</v>
      </c>
    </row>
    <row r="100" spans="1:25" hidden="1" outlineLevel="4" x14ac:dyDescent="0.3">
      <c r="A100" s="85" t="s">
        <v>176</v>
      </c>
      <c r="B100" s="85" t="s">
        <v>182</v>
      </c>
      <c r="C100" t="s">
        <v>401</v>
      </c>
      <c r="D100" s="86">
        <v>0</v>
      </c>
      <c r="E100" s="86">
        <v>0</v>
      </c>
      <c r="F100" s="86">
        <v>0</v>
      </c>
      <c r="G100" s="86">
        <v>0</v>
      </c>
      <c r="H100" s="86">
        <v>0</v>
      </c>
      <c r="I100" s="86">
        <v>0</v>
      </c>
      <c r="J100" s="86">
        <v>0</v>
      </c>
      <c r="K100" s="86">
        <v>0</v>
      </c>
      <c r="L100" s="86">
        <v>0</v>
      </c>
      <c r="M100" s="86">
        <v>0</v>
      </c>
      <c r="N100" s="86">
        <v>0</v>
      </c>
      <c r="O100" s="86">
        <v>0</v>
      </c>
      <c r="P100" s="86">
        <v>0</v>
      </c>
      <c r="Q100" s="86">
        <v>0</v>
      </c>
      <c r="R100" s="86">
        <v>0</v>
      </c>
      <c r="S100" s="86">
        <v>0</v>
      </c>
      <c r="T100" s="86">
        <v>0</v>
      </c>
      <c r="U100" s="86">
        <v>0</v>
      </c>
      <c r="V100" s="86">
        <v>0</v>
      </c>
      <c r="W100" s="86">
        <v>500000</v>
      </c>
      <c r="X100" s="86">
        <v>0</v>
      </c>
      <c r="Y100" s="86">
        <v>500000</v>
      </c>
    </row>
    <row r="101" spans="1:25" hidden="1" outlineLevel="4" x14ac:dyDescent="0.3">
      <c r="A101" s="85" t="s">
        <v>176</v>
      </c>
      <c r="B101" s="85" t="s">
        <v>182</v>
      </c>
      <c r="C101" t="s">
        <v>402</v>
      </c>
      <c r="D101" s="86">
        <v>0</v>
      </c>
      <c r="E101" s="86">
        <v>0</v>
      </c>
      <c r="F101" s="86">
        <v>0</v>
      </c>
      <c r="G101" s="86">
        <v>0</v>
      </c>
      <c r="H101" s="86">
        <v>0</v>
      </c>
      <c r="I101" s="86">
        <v>0</v>
      </c>
      <c r="J101" s="86">
        <v>0</v>
      </c>
      <c r="K101" s="86">
        <v>0</v>
      </c>
      <c r="L101" s="86">
        <v>0</v>
      </c>
      <c r="M101" s="86">
        <v>0</v>
      </c>
      <c r="N101" s="86">
        <v>0</v>
      </c>
      <c r="O101" s="86">
        <v>0</v>
      </c>
      <c r="P101" s="86">
        <v>0</v>
      </c>
      <c r="Q101" s="86">
        <v>0</v>
      </c>
      <c r="R101" s="86">
        <v>0</v>
      </c>
      <c r="S101" s="86">
        <v>0</v>
      </c>
      <c r="T101" s="86">
        <v>0</v>
      </c>
      <c r="U101" s="86">
        <v>0</v>
      </c>
      <c r="V101" s="86">
        <v>31000</v>
      </c>
      <c r="W101" s="86">
        <v>0</v>
      </c>
      <c r="X101" s="86">
        <v>0</v>
      </c>
      <c r="Y101" s="86">
        <v>31000</v>
      </c>
    </row>
    <row r="102" spans="1:25" hidden="1" outlineLevel="4" x14ac:dyDescent="0.3">
      <c r="A102" s="85" t="s">
        <v>176</v>
      </c>
      <c r="B102" s="85" t="s">
        <v>182</v>
      </c>
      <c r="C102" t="s">
        <v>403</v>
      </c>
      <c r="D102" s="86">
        <v>0</v>
      </c>
      <c r="E102" s="86">
        <v>0</v>
      </c>
      <c r="F102" s="86">
        <v>0</v>
      </c>
      <c r="G102" s="86">
        <v>0</v>
      </c>
      <c r="H102" s="86">
        <v>0</v>
      </c>
      <c r="I102" s="86">
        <v>0</v>
      </c>
      <c r="J102" s="86">
        <v>0</v>
      </c>
      <c r="K102" s="86">
        <v>150000</v>
      </c>
      <c r="L102" s="86">
        <v>0</v>
      </c>
      <c r="M102" s="86">
        <v>0</v>
      </c>
      <c r="N102" s="86">
        <v>0</v>
      </c>
      <c r="O102" s="86">
        <v>0</v>
      </c>
      <c r="P102" s="86">
        <v>0</v>
      </c>
      <c r="Q102" s="86">
        <v>0</v>
      </c>
      <c r="R102" s="86">
        <v>0</v>
      </c>
      <c r="S102" s="86">
        <v>0</v>
      </c>
      <c r="T102" s="86">
        <v>0</v>
      </c>
      <c r="U102" s="86">
        <v>0</v>
      </c>
      <c r="V102" s="86">
        <v>0</v>
      </c>
      <c r="W102" s="86">
        <v>0</v>
      </c>
      <c r="X102" s="86">
        <v>0</v>
      </c>
      <c r="Y102" s="86">
        <v>150000</v>
      </c>
    </row>
    <row r="103" spans="1:25" s="284" customFormat="1" hidden="1" outlineLevel="3" collapsed="1" x14ac:dyDescent="0.3">
      <c r="A103" s="85"/>
      <c r="B103" s="290" t="s">
        <v>2780</v>
      </c>
      <c r="C103" s="291"/>
      <c r="D103" s="292"/>
      <c r="E103" s="292">
        <f t="shared" ref="E103:Y103" si="8">SUBTOTAL(9,E81:E102)</f>
        <v>0</v>
      </c>
      <c r="F103" s="292">
        <f t="shared" si="8"/>
        <v>0</v>
      </c>
      <c r="G103" s="292">
        <f t="shared" si="8"/>
        <v>0</v>
      </c>
      <c r="H103" s="292">
        <f t="shared" si="8"/>
        <v>0</v>
      </c>
      <c r="I103" s="292">
        <f t="shared" si="8"/>
        <v>0</v>
      </c>
      <c r="J103" s="292">
        <f t="shared" si="8"/>
        <v>6200000</v>
      </c>
      <c r="K103" s="292">
        <f t="shared" si="8"/>
        <v>1750000</v>
      </c>
      <c r="L103" s="292">
        <f t="shared" si="8"/>
        <v>0</v>
      </c>
      <c r="M103" s="292">
        <f t="shared" si="8"/>
        <v>0</v>
      </c>
      <c r="N103" s="292">
        <f t="shared" si="8"/>
        <v>0</v>
      </c>
      <c r="O103" s="292">
        <f t="shared" si="8"/>
        <v>1700000</v>
      </c>
      <c r="P103" s="292">
        <f t="shared" si="8"/>
        <v>2250000</v>
      </c>
      <c r="Q103" s="292">
        <f t="shared" si="8"/>
        <v>0</v>
      </c>
      <c r="R103" s="292">
        <f t="shared" si="8"/>
        <v>0</v>
      </c>
      <c r="S103" s="292">
        <f t="shared" si="8"/>
        <v>0</v>
      </c>
      <c r="T103" s="292">
        <f t="shared" si="8"/>
        <v>6000000</v>
      </c>
      <c r="U103" s="292">
        <f t="shared" si="8"/>
        <v>0</v>
      </c>
      <c r="V103" s="292">
        <f t="shared" si="8"/>
        <v>3786000</v>
      </c>
      <c r="W103" s="292">
        <f t="shared" si="8"/>
        <v>5194980</v>
      </c>
      <c r="X103" s="292">
        <f t="shared" si="8"/>
        <v>2550000</v>
      </c>
      <c r="Y103" s="292">
        <f t="shared" si="8"/>
        <v>29430980</v>
      </c>
    </row>
    <row r="104" spans="1:25" hidden="1" outlineLevel="4" x14ac:dyDescent="0.3">
      <c r="A104" s="85" t="s">
        <v>176</v>
      </c>
      <c r="B104" s="85" t="s">
        <v>184</v>
      </c>
      <c r="C104" t="s">
        <v>404</v>
      </c>
      <c r="D104" s="86">
        <v>0</v>
      </c>
      <c r="E104" s="86">
        <v>0</v>
      </c>
      <c r="F104" s="86">
        <v>0</v>
      </c>
      <c r="G104" s="86">
        <v>0</v>
      </c>
      <c r="H104" s="86">
        <v>0</v>
      </c>
      <c r="I104" s="86">
        <v>0</v>
      </c>
      <c r="J104" s="86">
        <v>0</v>
      </c>
      <c r="K104" s="86">
        <v>0</v>
      </c>
      <c r="L104" s="86">
        <v>0</v>
      </c>
      <c r="M104" s="86">
        <v>0</v>
      </c>
      <c r="N104" s="86">
        <v>0</v>
      </c>
      <c r="O104" s="86">
        <v>0</v>
      </c>
      <c r="P104" s="86">
        <v>0</v>
      </c>
      <c r="Q104" s="86">
        <v>0</v>
      </c>
      <c r="R104" s="86">
        <v>0</v>
      </c>
      <c r="S104" s="86">
        <v>0</v>
      </c>
      <c r="T104" s="86">
        <v>0</v>
      </c>
      <c r="U104" s="86">
        <v>0</v>
      </c>
      <c r="V104" s="86">
        <v>0</v>
      </c>
      <c r="W104" s="86">
        <v>25000</v>
      </c>
      <c r="X104" s="86">
        <v>0</v>
      </c>
      <c r="Y104" s="86">
        <v>25000</v>
      </c>
    </row>
    <row r="105" spans="1:25" hidden="1" outlineLevel="4" x14ac:dyDescent="0.3">
      <c r="A105" s="85" t="s">
        <v>176</v>
      </c>
      <c r="B105" s="85" t="s">
        <v>184</v>
      </c>
      <c r="C105" t="s">
        <v>405</v>
      </c>
      <c r="D105" s="86">
        <v>0</v>
      </c>
      <c r="E105" s="86">
        <v>0</v>
      </c>
      <c r="F105" s="86">
        <v>0</v>
      </c>
      <c r="G105" s="86">
        <v>0</v>
      </c>
      <c r="H105" s="86">
        <v>0</v>
      </c>
      <c r="I105" s="86">
        <v>0</v>
      </c>
      <c r="J105" s="86">
        <v>0</v>
      </c>
      <c r="K105" s="86">
        <v>0</v>
      </c>
      <c r="L105" s="86">
        <v>0</v>
      </c>
      <c r="M105" s="86">
        <v>0</v>
      </c>
      <c r="N105" s="86">
        <v>0</v>
      </c>
      <c r="O105" s="86">
        <v>0</v>
      </c>
      <c r="P105" s="86">
        <v>0</v>
      </c>
      <c r="Q105" s="86">
        <v>0</v>
      </c>
      <c r="R105" s="86">
        <v>0</v>
      </c>
      <c r="S105" s="86">
        <v>0</v>
      </c>
      <c r="T105" s="86">
        <v>0</v>
      </c>
      <c r="U105" s="86">
        <v>0</v>
      </c>
      <c r="V105" s="86">
        <v>0</v>
      </c>
      <c r="W105" s="86">
        <v>0</v>
      </c>
      <c r="X105" s="86">
        <v>315900</v>
      </c>
      <c r="Y105" s="86">
        <v>315900</v>
      </c>
    </row>
    <row r="106" spans="1:25" hidden="1" outlineLevel="4" x14ac:dyDescent="0.3">
      <c r="A106" s="85" t="s">
        <v>176</v>
      </c>
      <c r="B106" s="85" t="s">
        <v>184</v>
      </c>
      <c r="C106" t="s">
        <v>406</v>
      </c>
      <c r="D106" s="86">
        <v>0</v>
      </c>
      <c r="E106" s="86">
        <v>0</v>
      </c>
      <c r="F106" s="86">
        <v>0</v>
      </c>
      <c r="G106" s="86">
        <v>0</v>
      </c>
      <c r="H106" s="86">
        <v>0</v>
      </c>
      <c r="I106" s="86">
        <v>0</v>
      </c>
      <c r="J106" s="86">
        <v>0</v>
      </c>
      <c r="K106" s="86">
        <v>0</v>
      </c>
      <c r="L106" s="86">
        <v>0</v>
      </c>
      <c r="M106" s="86">
        <v>0</v>
      </c>
      <c r="N106" s="86">
        <v>0</v>
      </c>
      <c r="O106" s="86">
        <v>0</v>
      </c>
      <c r="P106" s="86">
        <v>0</v>
      </c>
      <c r="Q106" s="86">
        <v>0</v>
      </c>
      <c r="R106" s="86">
        <v>0</v>
      </c>
      <c r="S106" s="86">
        <v>0</v>
      </c>
      <c r="T106" s="86">
        <v>0</v>
      </c>
      <c r="U106" s="86">
        <v>0</v>
      </c>
      <c r="V106" s="86">
        <v>0</v>
      </c>
      <c r="W106" s="86">
        <v>1000000</v>
      </c>
      <c r="X106" s="86">
        <v>0</v>
      </c>
      <c r="Y106" s="86">
        <v>1000000</v>
      </c>
    </row>
    <row r="107" spans="1:25" hidden="1" outlineLevel="4" x14ac:dyDescent="0.3">
      <c r="A107" s="85" t="s">
        <v>176</v>
      </c>
      <c r="B107" s="85" t="s">
        <v>184</v>
      </c>
      <c r="C107" t="s">
        <v>407</v>
      </c>
      <c r="D107" s="86">
        <v>0</v>
      </c>
      <c r="E107" s="86">
        <v>0</v>
      </c>
      <c r="F107" s="86">
        <v>0</v>
      </c>
      <c r="G107" s="86">
        <v>0</v>
      </c>
      <c r="H107" s="86">
        <v>0</v>
      </c>
      <c r="I107" s="86">
        <v>0</v>
      </c>
      <c r="J107" s="86">
        <v>0</v>
      </c>
      <c r="K107" s="86">
        <v>0</v>
      </c>
      <c r="L107" s="86">
        <v>0</v>
      </c>
      <c r="M107" s="86">
        <v>0</v>
      </c>
      <c r="N107" s="86">
        <v>0</v>
      </c>
      <c r="O107" s="86">
        <v>0</v>
      </c>
      <c r="P107" s="86">
        <v>0</v>
      </c>
      <c r="Q107" s="86">
        <v>0</v>
      </c>
      <c r="R107" s="86">
        <v>0</v>
      </c>
      <c r="S107" s="86">
        <v>0</v>
      </c>
      <c r="T107" s="86">
        <v>0</v>
      </c>
      <c r="U107" s="86">
        <v>0</v>
      </c>
      <c r="V107" s="86">
        <v>0</v>
      </c>
      <c r="W107" s="86">
        <v>200000</v>
      </c>
      <c r="X107" s="86">
        <v>0</v>
      </c>
      <c r="Y107" s="86">
        <v>200000</v>
      </c>
    </row>
    <row r="108" spans="1:25" hidden="1" outlineLevel="4" x14ac:dyDescent="0.3">
      <c r="A108" s="85" t="s">
        <v>176</v>
      </c>
      <c r="B108" s="85" t="s">
        <v>184</v>
      </c>
      <c r="C108" t="s">
        <v>408</v>
      </c>
      <c r="D108" s="86">
        <v>0</v>
      </c>
      <c r="E108" s="86">
        <v>0</v>
      </c>
      <c r="F108" s="86">
        <v>0</v>
      </c>
      <c r="G108" s="86">
        <v>0</v>
      </c>
      <c r="H108" s="86">
        <v>0</v>
      </c>
      <c r="I108" s="86">
        <v>0</v>
      </c>
      <c r="J108" s="86">
        <v>0</v>
      </c>
      <c r="K108" s="86">
        <v>0</v>
      </c>
      <c r="L108" s="86">
        <v>0</v>
      </c>
      <c r="M108" s="86">
        <v>0</v>
      </c>
      <c r="N108" s="86">
        <v>0</v>
      </c>
      <c r="O108" s="86">
        <v>0</v>
      </c>
      <c r="P108" s="86">
        <v>0</v>
      </c>
      <c r="Q108" s="86">
        <v>0</v>
      </c>
      <c r="R108" s="86">
        <v>0</v>
      </c>
      <c r="S108" s="86">
        <v>0</v>
      </c>
      <c r="T108" s="86">
        <v>0</v>
      </c>
      <c r="U108" s="86">
        <v>0</v>
      </c>
      <c r="V108" s="86">
        <v>0</v>
      </c>
      <c r="W108" s="86">
        <v>0</v>
      </c>
      <c r="X108" s="86">
        <v>45000</v>
      </c>
      <c r="Y108" s="86">
        <v>45000</v>
      </c>
    </row>
    <row r="109" spans="1:25" hidden="1" outlineLevel="4" x14ac:dyDescent="0.3">
      <c r="A109" s="85" t="s">
        <v>176</v>
      </c>
      <c r="B109" s="85" t="s">
        <v>184</v>
      </c>
      <c r="C109" t="s">
        <v>409</v>
      </c>
      <c r="D109" s="86">
        <v>0</v>
      </c>
      <c r="E109" s="86">
        <v>0</v>
      </c>
      <c r="F109" s="86">
        <v>0</v>
      </c>
      <c r="G109" s="86">
        <v>0</v>
      </c>
      <c r="H109" s="86">
        <v>0</v>
      </c>
      <c r="I109" s="86">
        <v>0</v>
      </c>
      <c r="J109" s="86">
        <v>0</v>
      </c>
      <c r="K109" s="86">
        <v>0</v>
      </c>
      <c r="L109" s="86">
        <v>0</v>
      </c>
      <c r="M109" s="86">
        <v>0</v>
      </c>
      <c r="N109" s="86">
        <v>0</v>
      </c>
      <c r="O109" s="86">
        <v>0</v>
      </c>
      <c r="P109" s="86">
        <v>0</v>
      </c>
      <c r="Q109" s="86">
        <v>0</v>
      </c>
      <c r="R109" s="86">
        <v>0</v>
      </c>
      <c r="S109" s="86">
        <v>0</v>
      </c>
      <c r="T109" s="86">
        <v>0</v>
      </c>
      <c r="U109" s="86">
        <v>0</v>
      </c>
      <c r="V109" s="86">
        <v>0</v>
      </c>
      <c r="W109" s="86">
        <v>150000</v>
      </c>
      <c r="X109" s="86">
        <v>0</v>
      </c>
      <c r="Y109" s="86">
        <v>150000</v>
      </c>
    </row>
    <row r="110" spans="1:25" hidden="1" outlineLevel="4" x14ac:dyDescent="0.3">
      <c r="A110" s="85" t="s">
        <v>176</v>
      </c>
      <c r="B110" s="85" t="s">
        <v>184</v>
      </c>
      <c r="C110" t="s">
        <v>410</v>
      </c>
      <c r="D110" s="86">
        <v>0</v>
      </c>
      <c r="E110" s="86">
        <v>0</v>
      </c>
      <c r="F110" s="86">
        <v>0</v>
      </c>
      <c r="G110" s="86">
        <v>0</v>
      </c>
      <c r="H110" s="86">
        <v>0</v>
      </c>
      <c r="I110" s="86">
        <v>0</v>
      </c>
      <c r="J110" s="86">
        <v>0</v>
      </c>
      <c r="K110" s="86">
        <v>0</v>
      </c>
      <c r="L110" s="86">
        <v>0</v>
      </c>
      <c r="M110" s="86">
        <v>0</v>
      </c>
      <c r="N110" s="86">
        <v>0</v>
      </c>
      <c r="O110" s="86">
        <v>0</v>
      </c>
      <c r="P110" s="86">
        <v>0</v>
      </c>
      <c r="Q110" s="86">
        <v>0</v>
      </c>
      <c r="R110" s="86">
        <v>0</v>
      </c>
      <c r="S110" s="86">
        <v>0</v>
      </c>
      <c r="T110" s="86">
        <v>0</v>
      </c>
      <c r="U110" s="86">
        <v>0</v>
      </c>
      <c r="V110" s="86">
        <v>0</v>
      </c>
      <c r="W110" s="86">
        <v>75000</v>
      </c>
      <c r="X110" s="86">
        <v>0</v>
      </c>
      <c r="Y110" s="86">
        <v>75000</v>
      </c>
    </row>
    <row r="111" spans="1:25" hidden="1" outlineLevel="4" x14ac:dyDescent="0.3">
      <c r="A111" s="85" t="s">
        <v>176</v>
      </c>
      <c r="B111" s="85" t="s">
        <v>184</v>
      </c>
      <c r="C111" t="s">
        <v>411</v>
      </c>
      <c r="D111" s="86">
        <v>0</v>
      </c>
      <c r="E111" s="86">
        <v>0</v>
      </c>
      <c r="F111" s="86">
        <v>0</v>
      </c>
      <c r="G111" s="86">
        <v>0</v>
      </c>
      <c r="H111" s="86">
        <v>0</v>
      </c>
      <c r="I111" s="86">
        <v>0</v>
      </c>
      <c r="J111" s="86">
        <v>0</v>
      </c>
      <c r="K111" s="86">
        <v>0</v>
      </c>
      <c r="L111" s="86">
        <v>0</v>
      </c>
      <c r="M111" s="86">
        <v>0</v>
      </c>
      <c r="N111" s="86">
        <v>0</v>
      </c>
      <c r="O111" s="86">
        <v>0</v>
      </c>
      <c r="P111" s="86">
        <v>0</v>
      </c>
      <c r="Q111" s="86">
        <v>0</v>
      </c>
      <c r="R111" s="86">
        <v>0</v>
      </c>
      <c r="S111" s="86">
        <v>0</v>
      </c>
      <c r="T111" s="86">
        <v>0</v>
      </c>
      <c r="U111" s="86">
        <v>0</v>
      </c>
      <c r="V111" s="86">
        <v>170000</v>
      </c>
      <c r="W111" s="86">
        <v>0</v>
      </c>
      <c r="X111" s="86">
        <v>1080000</v>
      </c>
      <c r="Y111" s="86">
        <v>1250000</v>
      </c>
    </row>
    <row r="112" spans="1:25" s="284" customFormat="1" hidden="1" outlineLevel="3" collapsed="1" x14ac:dyDescent="0.3">
      <c r="A112" s="85"/>
      <c r="B112" s="290" t="s">
        <v>2781</v>
      </c>
      <c r="C112" s="291"/>
      <c r="D112" s="292"/>
      <c r="E112" s="292">
        <f t="shared" ref="E112:Y112" si="9">SUBTOTAL(9,E104:E111)</f>
        <v>0</v>
      </c>
      <c r="F112" s="292">
        <f t="shared" si="9"/>
        <v>0</v>
      </c>
      <c r="G112" s="292">
        <f t="shared" si="9"/>
        <v>0</v>
      </c>
      <c r="H112" s="292">
        <f t="shared" si="9"/>
        <v>0</v>
      </c>
      <c r="I112" s="292">
        <f t="shared" si="9"/>
        <v>0</v>
      </c>
      <c r="J112" s="292">
        <f t="shared" si="9"/>
        <v>0</v>
      </c>
      <c r="K112" s="292">
        <f t="shared" si="9"/>
        <v>0</v>
      </c>
      <c r="L112" s="292">
        <f t="shared" si="9"/>
        <v>0</v>
      </c>
      <c r="M112" s="292">
        <f t="shared" si="9"/>
        <v>0</v>
      </c>
      <c r="N112" s="292">
        <f t="shared" si="9"/>
        <v>0</v>
      </c>
      <c r="O112" s="292">
        <f t="shared" si="9"/>
        <v>0</v>
      </c>
      <c r="P112" s="292">
        <f t="shared" si="9"/>
        <v>0</v>
      </c>
      <c r="Q112" s="292">
        <f t="shared" si="9"/>
        <v>0</v>
      </c>
      <c r="R112" s="292">
        <f t="shared" si="9"/>
        <v>0</v>
      </c>
      <c r="S112" s="292">
        <f t="shared" si="9"/>
        <v>0</v>
      </c>
      <c r="T112" s="292">
        <f t="shared" si="9"/>
        <v>0</v>
      </c>
      <c r="U112" s="292">
        <f t="shared" si="9"/>
        <v>0</v>
      </c>
      <c r="V112" s="292">
        <f t="shared" si="9"/>
        <v>170000</v>
      </c>
      <c r="W112" s="292">
        <f t="shared" si="9"/>
        <v>1450000</v>
      </c>
      <c r="X112" s="292">
        <f t="shared" si="9"/>
        <v>1440900</v>
      </c>
      <c r="Y112" s="292">
        <f t="shared" si="9"/>
        <v>3060900</v>
      </c>
    </row>
    <row r="113" spans="1:25" hidden="1" outlineLevel="4" x14ac:dyDescent="0.3">
      <c r="A113" s="85" t="s">
        <v>176</v>
      </c>
      <c r="B113" s="85" t="s">
        <v>186</v>
      </c>
      <c r="C113" t="s">
        <v>412</v>
      </c>
      <c r="D113" s="86">
        <v>0</v>
      </c>
      <c r="E113" s="86">
        <v>0</v>
      </c>
      <c r="F113" s="86">
        <v>0</v>
      </c>
      <c r="G113" s="86">
        <v>0</v>
      </c>
      <c r="H113" s="86">
        <v>0</v>
      </c>
      <c r="I113" s="86">
        <v>0</v>
      </c>
      <c r="J113" s="86">
        <v>0</v>
      </c>
      <c r="K113" s="86">
        <v>0</v>
      </c>
      <c r="L113" s="86">
        <v>0</v>
      </c>
      <c r="M113" s="86">
        <v>0</v>
      </c>
      <c r="N113" s="86">
        <v>0</v>
      </c>
      <c r="O113" s="86">
        <v>0</v>
      </c>
      <c r="P113" s="86">
        <v>0</v>
      </c>
      <c r="Q113" s="86">
        <v>0</v>
      </c>
      <c r="R113" s="86">
        <v>0</v>
      </c>
      <c r="S113" s="86">
        <v>0</v>
      </c>
      <c r="T113" s="86">
        <v>0</v>
      </c>
      <c r="U113" s="86">
        <v>0</v>
      </c>
      <c r="V113" s="86">
        <v>0</v>
      </c>
      <c r="W113" s="86">
        <v>0</v>
      </c>
      <c r="X113" s="86">
        <v>500000</v>
      </c>
      <c r="Y113" s="86">
        <v>500000</v>
      </c>
    </row>
    <row r="114" spans="1:25" hidden="1" outlineLevel="4" x14ac:dyDescent="0.3">
      <c r="A114" s="85" t="s">
        <v>176</v>
      </c>
      <c r="B114" s="85" t="s">
        <v>186</v>
      </c>
      <c r="C114" t="s">
        <v>413</v>
      </c>
      <c r="D114" s="86">
        <v>0</v>
      </c>
      <c r="E114" s="86">
        <v>0</v>
      </c>
      <c r="F114" s="86">
        <v>0</v>
      </c>
      <c r="G114" s="86">
        <v>0</v>
      </c>
      <c r="H114" s="86">
        <v>0</v>
      </c>
      <c r="I114" s="86">
        <v>0</v>
      </c>
      <c r="J114" s="86">
        <v>0</v>
      </c>
      <c r="K114" s="86">
        <v>0</v>
      </c>
      <c r="L114" s="86">
        <v>0</v>
      </c>
      <c r="M114" s="86">
        <v>0</v>
      </c>
      <c r="N114" s="86">
        <v>0</v>
      </c>
      <c r="O114" s="86">
        <v>0</v>
      </c>
      <c r="P114" s="86">
        <v>0</v>
      </c>
      <c r="Q114" s="86">
        <v>0</v>
      </c>
      <c r="R114" s="86">
        <v>0</v>
      </c>
      <c r="S114" s="86">
        <v>0</v>
      </c>
      <c r="T114" s="86">
        <v>0</v>
      </c>
      <c r="U114" s="86">
        <v>0</v>
      </c>
      <c r="V114" s="86">
        <v>0</v>
      </c>
      <c r="W114" s="86">
        <v>0</v>
      </c>
      <c r="X114" s="86">
        <v>4000000</v>
      </c>
      <c r="Y114" s="86">
        <v>4000000</v>
      </c>
    </row>
    <row r="115" spans="1:25" hidden="1" outlineLevel="4" x14ac:dyDescent="0.3">
      <c r="A115" s="85" t="s">
        <v>176</v>
      </c>
      <c r="B115" s="85" t="s">
        <v>186</v>
      </c>
      <c r="C115" t="s">
        <v>414</v>
      </c>
      <c r="D115" s="86">
        <v>0</v>
      </c>
      <c r="E115" s="86">
        <v>0</v>
      </c>
      <c r="F115" s="86">
        <v>0</v>
      </c>
      <c r="G115" s="86">
        <v>0</v>
      </c>
      <c r="H115" s="86">
        <v>0</v>
      </c>
      <c r="I115" s="86">
        <v>0</v>
      </c>
      <c r="J115" s="86">
        <v>0</v>
      </c>
      <c r="K115" s="86">
        <v>0</v>
      </c>
      <c r="L115" s="86">
        <v>0</v>
      </c>
      <c r="M115" s="86">
        <v>0</v>
      </c>
      <c r="N115" s="86">
        <v>0</v>
      </c>
      <c r="O115" s="86">
        <v>1150000</v>
      </c>
      <c r="P115" s="86">
        <v>1000000</v>
      </c>
      <c r="Q115" s="86">
        <v>0</v>
      </c>
      <c r="R115" s="86">
        <v>0</v>
      </c>
      <c r="S115" s="86">
        <v>0</v>
      </c>
      <c r="T115" s="86">
        <v>0</v>
      </c>
      <c r="U115" s="86">
        <v>0</v>
      </c>
      <c r="V115" s="86">
        <v>0</v>
      </c>
      <c r="W115" s="86">
        <v>0</v>
      </c>
      <c r="X115" s="86">
        <v>0</v>
      </c>
      <c r="Y115" s="86">
        <v>2150000</v>
      </c>
    </row>
    <row r="116" spans="1:25" hidden="1" outlineLevel="4" x14ac:dyDescent="0.3">
      <c r="A116" s="85" t="s">
        <v>176</v>
      </c>
      <c r="B116" s="85" t="s">
        <v>186</v>
      </c>
      <c r="C116" t="s">
        <v>415</v>
      </c>
      <c r="D116" s="86">
        <v>0</v>
      </c>
      <c r="E116" s="86">
        <v>0</v>
      </c>
      <c r="F116" s="86">
        <v>0</v>
      </c>
      <c r="G116" s="86">
        <v>0</v>
      </c>
      <c r="H116" s="86">
        <v>0</v>
      </c>
      <c r="I116" s="86">
        <v>0</v>
      </c>
      <c r="J116" s="86">
        <v>0</v>
      </c>
      <c r="K116" s="86">
        <v>0</v>
      </c>
      <c r="L116" s="86">
        <v>0</v>
      </c>
      <c r="M116" s="86">
        <v>0</v>
      </c>
      <c r="N116" s="86">
        <v>0</v>
      </c>
      <c r="O116" s="86">
        <v>0</v>
      </c>
      <c r="P116" s="86">
        <v>0</v>
      </c>
      <c r="Q116" s="86">
        <v>0</v>
      </c>
      <c r="R116" s="86">
        <v>0</v>
      </c>
      <c r="S116" s="86">
        <v>0</v>
      </c>
      <c r="T116" s="86">
        <v>0</v>
      </c>
      <c r="U116" s="86">
        <v>0</v>
      </c>
      <c r="V116" s="86">
        <v>0</v>
      </c>
      <c r="W116" s="86">
        <v>0</v>
      </c>
      <c r="X116" s="86">
        <v>185000</v>
      </c>
      <c r="Y116" s="86">
        <v>185000</v>
      </c>
    </row>
    <row r="117" spans="1:25" hidden="1" outlineLevel="4" x14ac:dyDescent="0.3">
      <c r="A117" s="85" t="s">
        <v>176</v>
      </c>
      <c r="B117" s="85" t="s">
        <v>186</v>
      </c>
      <c r="C117" t="s">
        <v>416</v>
      </c>
      <c r="D117" s="86">
        <v>0</v>
      </c>
      <c r="E117" s="86">
        <v>0</v>
      </c>
      <c r="F117" s="86">
        <v>0</v>
      </c>
      <c r="G117" s="86">
        <v>0</v>
      </c>
      <c r="H117" s="86">
        <v>0</v>
      </c>
      <c r="I117" s="86">
        <v>0</v>
      </c>
      <c r="J117" s="86">
        <v>0</v>
      </c>
      <c r="K117" s="86">
        <v>0</v>
      </c>
      <c r="L117" s="86">
        <v>0</v>
      </c>
      <c r="M117" s="86">
        <v>0</v>
      </c>
      <c r="N117" s="86">
        <v>0</v>
      </c>
      <c r="O117" s="86">
        <v>0</v>
      </c>
      <c r="P117" s="86">
        <v>0</v>
      </c>
      <c r="Q117" s="86">
        <v>0</v>
      </c>
      <c r="R117" s="86">
        <v>0</v>
      </c>
      <c r="S117" s="86">
        <v>0</v>
      </c>
      <c r="T117" s="86">
        <v>0</v>
      </c>
      <c r="U117" s="86">
        <v>0</v>
      </c>
      <c r="V117" s="86">
        <v>0</v>
      </c>
      <c r="W117" s="86">
        <v>300000</v>
      </c>
      <c r="X117" s="86">
        <v>0</v>
      </c>
      <c r="Y117" s="86">
        <v>300000</v>
      </c>
    </row>
    <row r="118" spans="1:25" hidden="1" outlineLevel="4" x14ac:dyDescent="0.3">
      <c r="A118" s="85" t="s">
        <v>176</v>
      </c>
      <c r="B118" s="85" t="s">
        <v>186</v>
      </c>
      <c r="C118" t="s">
        <v>417</v>
      </c>
      <c r="D118" s="86">
        <v>0</v>
      </c>
      <c r="E118" s="86">
        <v>0</v>
      </c>
      <c r="F118" s="86">
        <v>0</v>
      </c>
      <c r="G118" s="86">
        <v>0</v>
      </c>
      <c r="H118" s="86">
        <v>0</v>
      </c>
      <c r="I118" s="86">
        <v>0</v>
      </c>
      <c r="J118" s="86">
        <v>0</v>
      </c>
      <c r="K118" s="86">
        <v>0</v>
      </c>
      <c r="L118" s="86">
        <v>0</v>
      </c>
      <c r="M118" s="86">
        <v>0</v>
      </c>
      <c r="N118" s="86">
        <v>0</v>
      </c>
      <c r="O118" s="86">
        <v>0</v>
      </c>
      <c r="P118" s="86">
        <v>0</v>
      </c>
      <c r="Q118" s="86">
        <v>0</v>
      </c>
      <c r="R118" s="86">
        <v>0</v>
      </c>
      <c r="S118" s="86">
        <v>0</v>
      </c>
      <c r="T118" s="86">
        <v>0</v>
      </c>
      <c r="U118" s="86">
        <v>0</v>
      </c>
      <c r="V118" s="86">
        <v>0</v>
      </c>
      <c r="W118" s="86">
        <v>0</v>
      </c>
      <c r="X118" s="86">
        <v>250000</v>
      </c>
      <c r="Y118" s="86">
        <v>250000</v>
      </c>
    </row>
    <row r="119" spans="1:25" hidden="1" outlineLevel="4" x14ac:dyDescent="0.3">
      <c r="A119" s="85" t="s">
        <v>176</v>
      </c>
      <c r="B119" s="85" t="s">
        <v>186</v>
      </c>
      <c r="C119" t="s">
        <v>418</v>
      </c>
      <c r="D119" s="86">
        <v>0</v>
      </c>
      <c r="E119" s="86">
        <v>0</v>
      </c>
      <c r="F119" s="86">
        <v>0</v>
      </c>
      <c r="G119" s="86">
        <v>0</v>
      </c>
      <c r="H119" s="86">
        <v>0</v>
      </c>
      <c r="I119" s="86">
        <v>0</v>
      </c>
      <c r="J119" s="86">
        <v>0</v>
      </c>
      <c r="K119" s="86">
        <v>500000</v>
      </c>
      <c r="L119" s="86">
        <v>0</v>
      </c>
      <c r="M119" s="86">
        <v>0</v>
      </c>
      <c r="N119" s="86">
        <v>0</v>
      </c>
      <c r="O119" s="86">
        <v>0</v>
      </c>
      <c r="P119" s="86">
        <v>0</v>
      </c>
      <c r="Q119" s="86">
        <v>0</v>
      </c>
      <c r="R119" s="86">
        <v>0</v>
      </c>
      <c r="S119" s="86">
        <v>0</v>
      </c>
      <c r="T119" s="86">
        <v>0</v>
      </c>
      <c r="U119" s="86">
        <v>0</v>
      </c>
      <c r="V119" s="86">
        <v>0</v>
      </c>
      <c r="W119" s="86">
        <v>0</v>
      </c>
      <c r="X119" s="86">
        <v>0</v>
      </c>
      <c r="Y119" s="86">
        <v>500000</v>
      </c>
    </row>
    <row r="120" spans="1:25" hidden="1" outlineLevel="4" x14ac:dyDescent="0.3">
      <c r="A120" s="85" t="s">
        <v>176</v>
      </c>
      <c r="B120" s="85" t="s">
        <v>186</v>
      </c>
      <c r="C120" t="s">
        <v>419</v>
      </c>
      <c r="D120" s="86">
        <v>0</v>
      </c>
      <c r="E120" s="86">
        <v>0</v>
      </c>
      <c r="F120" s="86">
        <v>0</v>
      </c>
      <c r="G120" s="86">
        <v>0</v>
      </c>
      <c r="H120" s="86">
        <v>0</v>
      </c>
      <c r="I120" s="86">
        <v>0</v>
      </c>
      <c r="J120" s="86">
        <v>0</v>
      </c>
      <c r="K120" s="86">
        <v>0</v>
      </c>
      <c r="L120" s="86">
        <v>0</v>
      </c>
      <c r="M120" s="86">
        <v>250000</v>
      </c>
      <c r="N120" s="86">
        <v>0</v>
      </c>
      <c r="O120" s="86">
        <v>100000</v>
      </c>
      <c r="P120" s="86">
        <v>0</v>
      </c>
      <c r="Q120" s="86">
        <v>0</v>
      </c>
      <c r="R120" s="86">
        <v>0</v>
      </c>
      <c r="S120" s="86">
        <v>0</v>
      </c>
      <c r="T120" s="86">
        <v>0</v>
      </c>
      <c r="U120" s="86">
        <v>0</v>
      </c>
      <c r="V120" s="86">
        <v>0</v>
      </c>
      <c r="W120" s="86">
        <v>0</v>
      </c>
      <c r="X120" s="86">
        <v>0</v>
      </c>
      <c r="Y120" s="86">
        <v>350000</v>
      </c>
    </row>
    <row r="121" spans="1:25" hidden="1" outlineLevel="4" x14ac:dyDescent="0.3">
      <c r="A121" s="85" t="s">
        <v>176</v>
      </c>
      <c r="B121" s="85" t="s">
        <v>186</v>
      </c>
      <c r="C121" t="s">
        <v>420</v>
      </c>
      <c r="D121" s="86">
        <v>0</v>
      </c>
      <c r="E121" s="86">
        <v>0</v>
      </c>
      <c r="F121" s="86">
        <v>0</v>
      </c>
      <c r="G121" s="86">
        <v>0</v>
      </c>
      <c r="H121" s="86">
        <v>0</v>
      </c>
      <c r="I121" s="86">
        <v>0</v>
      </c>
      <c r="J121" s="86">
        <v>0</v>
      </c>
      <c r="K121" s="86">
        <v>0</v>
      </c>
      <c r="L121" s="86">
        <v>0</v>
      </c>
      <c r="M121" s="86">
        <v>0</v>
      </c>
      <c r="N121" s="86">
        <v>0</v>
      </c>
      <c r="O121" s="86">
        <v>0</v>
      </c>
      <c r="P121" s="86">
        <v>0</v>
      </c>
      <c r="Q121" s="86">
        <v>0</v>
      </c>
      <c r="R121" s="86">
        <v>0</v>
      </c>
      <c r="S121" s="86">
        <v>0</v>
      </c>
      <c r="T121" s="86">
        <v>0</v>
      </c>
      <c r="U121" s="86">
        <v>0</v>
      </c>
      <c r="V121" s="86">
        <v>1500000</v>
      </c>
      <c r="W121" s="86">
        <v>0</v>
      </c>
      <c r="X121" s="86">
        <v>0</v>
      </c>
      <c r="Y121" s="86">
        <v>1500000</v>
      </c>
    </row>
    <row r="122" spans="1:25" hidden="1" outlineLevel="4" x14ac:dyDescent="0.3">
      <c r="A122" s="85" t="s">
        <v>176</v>
      </c>
      <c r="B122" s="85" t="s">
        <v>186</v>
      </c>
      <c r="C122" t="s">
        <v>421</v>
      </c>
      <c r="D122" s="86">
        <v>0</v>
      </c>
      <c r="E122" s="86">
        <v>0</v>
      </c>
      <c r="F122" s="86">
        <v>0</v>
      </c>
      <c r="G122" s="86">
        <v>0</v>
      </c>
      <c r="H122" s="86">
        <v>0</v>
      </c>
      <c r="I122" s="86">
        <v>0</v>
      </c>
      <c r="J122" s="86">
        <v>0</v>
      </c>
      <c r="K122" s="86">
        <v>0</v>
      </c>
      <c r="L122" s="86">
        <v>0</v>
      </c>
      <c r="M122" s="86">
        <v>0</v>
      </c>
      <c r="N122" s="86">
        <v>0</v>
      </c>
      <c r="O122" s="86">
        <v>0</v>
      </c>
      <c r="P122" s="86">
        <v>0</v>
      </c>
      <c r="Q122" s="86">
        <v>0</v>
      </c>
      <c r="R122" s="86">
        <v>0</v>
      </c>
      <c r="S122" s="86">
        <v>0</v>
      </c>
      <c r="T122" s="86">
        <v>0</v>
      </c>
      <c r="U122" s="86">
        <v>0</v>
      </c>
      <c r="V122" s="86">
        <v>0</v>
      </c>
      <c r="W122" s="86">
        <v>140000</v>
      </c>
      <c r="X122" s="86">
        <v>0</v>
      </c>
      <c r="Y122" s="86">
        <v>140000</v>
      </c>
    </row>
    <row r="123" spans="1:25" hidden="1" outlineLevel="4" x14ac:dyDescent="0.3">
      <c r="A123" s="85" t="s">
        <v>176</v>
      </c>
      <c r="B123" s="85" t="s">
        <v>186</v>
      </c>
      <c r="C123" t="s">
        <v>422</v>
      </c>
      <c r="D123" s="86">
        <v>0</v>
      </c>
      <c r="E123" s="86">
        <v>0</v>
      </c>
      <c r="F123" s="86">
        <v>0</v>
      </c>
      <c r="G123" s="86">
        <v>0</v>
      </c>
      <c r="H123" s="86">
        <v>0</v>
      </c>
      <c r="I123" s="86">
        <v>0</v>
      </c>
      <c r="J123" s="86">
        <v>0</v>
      </c>
      <c r="K123" s="86">
        <v>0</v>
      </c>
      <c r="L123" s="86">
        <v>0</v>
      </c>
      <c r="M123" s="86">
        <v>0</v>
      </c>
      <c r="N123" s="86">
        <v>0</v>
      </c>
      <c r="O123" s="86">
        <v>0</v>
      </c>
      <c r="P123" s="86">
        <v>0</v>
      </c>
      <c r="Q123" s="86">
        <v>0</v>
      </c>
      <c r="R123" s="86">
        <v>0</v>
      </c>
      <c r="S123" s="86">
        <v>0</v>
      </c>
      <c r="T123" s="86">
        <v>0</v>
      </c>
      <c r="U123" s="86">
        <v>0</v>
      </c>
      <c r="V123" s="86">
        <v>750000</v>
      </c>
      <c r="W123" s="86">
        <v>0</v>
      </c>
      <c r="X123" s="86">
        <v>0</v>
      </c>
      <c r="Y123" s="86">
        <v>750000</v>
      </c>
    </row>
    <row r="124" spans="1:25" hidden="1" outlineLevel="4" x14ac:dyDescent="0.3">
      <c r="A124" s="85" t="s">
        <v>176</v>
      </c>
      <c r="B124" s="85" t="s">
        <v>186</v>
      </c>
      <c r="C124" t="s">
        <v>423</v>
      </c>
      <c r="D124" s="86">
        <v>0</v>
      </c>
      <c r="E124" s="86">
        <v>0</v>
      </c>
      <c r="F124" s="86">
        <v>0</v>
      </c>
      <c r="G124" s="86">
        <v>0</v>
      </c>
      <c r="H124" s="86">
        <v>0</v>
      </c>
      <c r="I124" s="86">
        <v>0</v>
      </c>
      <c r="J124" s="86">
        <v>6000000</v>
      </c>
      <c r="K124" s="86">
        <v>0</v>
      </c>
      <c r="L124" s="86">
        <v>0</v>
      </c>
      <c r="M124" s="86">
        <v>0</v>
      </c>
      <c r="N124" s="86">
        <v>0</v>
      </c>
      <c r="O124" s="86">
        <v>0</v>
      </c>
      <c r="P124" s="86">
        <v>0</v>
      </c>
      <c r="Q124" s="86">
        <v>0</v>
      </c>
      <c r="R124" s="86">
        <v>0</v>
      </c>
      <c r="S124" s="86">
        <v>0</v>
      </c>
      <c r="T124" s="86">
        <v>0</v>
      </c>
      <c r="U124" s="86">
        <v>0</v>
      </c>
      <c r="V124" s="86">
        <v>0</v>
      </c>
      <c r="W124" s="86">
        <v>0</v>
      </c>
      <c r="X124" s="86">
        <v>0</v>
      </c>
      <c r="Y124" s="86">
        <v>6000000</v>
      </c>
    </row>
    <row r="125" spans="1:25" hidden="1" outlineLevel="4" x14ac:dyDescent="0.3">
      <c r="A125" s="85" t="s">
        <v>176</v>
      </c>
      <c r="B125" s="85" t="s">
        <v>186</v>
      </c>
      <c r="C125" t="s">
        <v>424</v>
      </c>
      <c r="D125" s="86">
        <v>0</v>
      </c>
      <c r="E125" s="86">
        <v>0</v>
      </c>
      <c r="F125" s="86">
        <v>0</v>
      </c>
      <c r="G125" s="86">
        <v>0</v>
      </c>
      <c r="H125" s="86">
        <v>0</v>
      </c>
      <c r="I125" s="86">
        <v>0</v>
      </c>
      <c r="J125" s="86">
        <v>0</v>
      </c>
      <c r="K125" s="86">
        <v>0</v>
      </c>
      <c r="L125" s="86">
        <v>0</v>
      </c>
      <c r="M125" s="86">
        <v>0</v>
      </c>
      <c r="N125" s="86">
        <v>0</v>
      </c>
      <c r="O125" s="86">
        <v>0</v>
      </c>
      <c r="P125" s="86">
        <v>0</v>
      </c>
      <c r="Q125" s="86">
        <v>0</v>
      </c>
      <c r="R125" s="86">
        <v>0</v>
      </c>
      <c r="S125" s="86">
        <v>0</v>
      </c>
      <c r="T125" s="86">
        <v>0</v>
      </c>
      <c r="U125" s="86">
        <v>0</v>
      </c>
      <c r="V125" s="86">
        <v>0</v>
      </c>
      <c r="W125" s="86">
        <v>0</v>
      </c>
      <c r="X125" s="86">
        <v>2000000</v>
      </c>
      <c r="Y125" s="86">
        <v>2000000</v>
      </c>
    </row>
    <row r="126" spans="1:25" hidden="1" outlineLevel="4" x14ac:dyDescent="0.3">
      <c r="A126" s="85" t="s">
        <v>176</v>
      </c>
      <c r="B126" s="85" t="s">
        <v>186</v>
      </c>
      <c r="C126" t="s">
        <v>425</v>
      </c>
      <c r="D126" s="86">
        <v>0</v>
      </c>
      <c r="E126" s="86">
        <v>0</v>
      </c>
      <c r="F126" s="86">
        <v>0</v>
      </c>
      <c r="G126" s="86">
        <v>0</v>
      </c>
      <c r="H126" s="86">
        <v>0</v>
      </c>
      <c r="I126" s="86">
        <v>0</v>
      </c>
      <c r="J126" s="86">
        <v>0</v>
      </c>
      <c r="K126" s="86">
        <v>0</v>
      </c>
      <c r="L126" s="86">
        <v>0</v>
      </c>
      <c r="M126" s="86">
        <v>0</v>
      </c>
      <c r="N126" s="86">
        <v>0</v>
      </c>
      <c r="O126" s="86">
        <v>300000</v>
      </c>
      <c r="P126" s="86">
        <v>0</v>
      </c>
      <c r="Q126" s="86">
        <v>300000</v>
      </c>
      <c r="R126" s="86">
        <v>0</v>
      </c>
      <c r="S126" s="86">
        <v>0</v>
      </c>
      <c r="T126" s="86">
        <v>0</v>
      </c>
      <c r="U126" s="86">
        <v>0</v>
      </c>
      <c r="V126" s="86">
        <v>0</v>
      </c>
      <c r="W126" s="86">
        <v>0</v>
      </c>
      <c r="X126" s="86">
        <v>0</v>
      </c>
      <c r="Y126" s="86">
        <v>600000</v>
      </c>
    </row>
    <row r="127" spans="1:25" hidden="1" outlineLevel="4" x14ac:dyDescent="0.3">
      <c r="A127" s="85" t="s">
        <v>176</v>
      </c>
      <c r="B127" s="85" t="s">
        <v>186</v>
      </c>
      <c r="C127" t="s">
        <v>426</v>
      </c>
      <c r="D127" s="86">
        <v>0</v>
      </c>
      <c r="E127" s="86">
        <v>0</v>
      </c>
      <c r="F127" s="86">
        <v>0</v>
      </c>
      <c r="G127" s="86">
        <v>0</v>
      </c>
      <c r="H127" s="86">
        <v>0</v>
      </c>
      <c r="I127" s="86">
        <v>0</v>
      </c>
      <c r="J127" s="86">
        <v>0</v>
      </c>
      <c r="K127" s="86">
        <v>0</v>
      </c>
      <c r="L127" s="86">
        <v>0</v>
      </c>
      <c r="M127" s="86">
        <v>0</v>
      </c>
      <c r="N127" s="86">
        <v>0</v>
      </c>
      <c r="O127" s="86">
        <v>0</v>
      </c>
      <c r="P127" s="86">
        <v>0</v>
      </c>
      <c r="Q127" s="86">
        <v>0</v>
      </c>
      <c r="R127" s="86">
        <v>0</v>
      </c>
      <c r="S127" s="86">
        <v>0</v>
      </c>
      <c r="T127" s="86">
        <v>0</v>
      </c>
      <c r="U127" s="86">
        <v>0</v>
      </c>
      <c r="V127" s="86">
        <v>0</v>
      </c>
      <c r="W127" s="86">
        <v>0</v>
      </c>
      <c r="X127" s="86">
        <v>1000000</v>
      </c>
      <c r="Y127" s="86">
        <v>1000000</v>
      </c>
    </row>
    <row r="128" spans="1:25" hidden="1" outlineLevel="4" x14ac:dyDescent="0.3">
      <c r="A128" s="85" t="s">
        <v>176</v>
      </c>
      <c r="B128" s="85" t="s">
        <v>186</v>
      </c>
      <c r="C128" t="s">
        <v>427</v>
      </c>
      <c r="D128" s="86">
        <v>0</v>
      </c>
      <c r="E128" s="86">
        <v>0</v>
      </c>
      <c r="F128" s="86">
        <v>0</v>
      </c>
      <c r="G128" s="86">
        <v>0</v>
      </c>
      <c r="H128" s="86">
        <v>0</v>
      </c>
      <c r="I128" s="86">
        <v>0</v>
      </c>
      <c r="J128" s="86">
        <v>0</v>
      </c>
      <c r="K128" s="86">
        <v>4500000</v>
      </c>
      <c r="L128" s="86">
        <v>0</v>
      </c>
      <c r="M128" s="86">
        <v>0</v>
      </c>
      <c r="N128" s="86">
        <v>0</v>
      </c>
      <c r="O128" s="86">
        <v>0</v>
      </c>
      <c r="P128" s="86">
        <v>0</v>
      </c>
      <c r="Q128" s="86">
        <v>0</v>
      </c>
      <c r="R128" s="86">
        <v>0</v>
      </c>
      <c r="S128" s="86">
        <v>0</v>
      </c>
      <c r="T128" s="86">
        <v>0</v>
      </c>
      <c r="U128" s="86">
        <v>0</v>
      </c>
      <c r="V128" s="86">
        <v>0</v>
      </c>
      <c r="W128" s="86">
        <v>0</v>
      </c>
      <c r="X128" s="86">
        <v>0</v>
      </c>
      <c r="Y128" s="86">
        <v>4500000</v>
      </c>
    </row>
    <row r="129" spans="1:25" hidden="1" outlineLevel="4" x14ac:dyDescent="0.3">
      <c r="A129" s="85" t="s">
        <v>176</v>
      </c>
      <c r="B129" s="85" t="s">
        <v>186</v>
      </c>
      <c r="C129" t="s">
        <v>428</v>
      </c>
      <c r="D129" s="86">
        <v>0</v>
      </c>
      <c r="E129" s="86">
        <v>0</v>
      </c>
      <c r="F129" s="86">
        <v>0</v>
      </c>
      <c r="G129" s="86">
        <v>0</v>
      </c>
      <c r="H129" s="86">
        <v>0</v>
      </c>
      <c r="I129" s="86">
        <v>0</v>
      </c>
      <c r="J129" s="86">
        <v>3000000</v>
      </c>
      <c r="K129" s="86">
        <v>0</v>
      </c>
      <c r="L129" s="86">
        <v>0</v>
      </c>
      <c r="M129" s="86">
        <v>0</v>
      </c>
      <c r="N129" s="86">
        <v>0</v>
      </c>
      <c r="O129" s="86">
        <v>0</v>
      </c>
      <c r="P129" s="86">
        <v>0</v>
      </c>
      <c r="Q129" s="86">
        <v>0</v>
      </c>
      <c r="R129" s="86">
        <v>0</v>
      </c>
      <c r="S129" s="86">
        <v>0</v>
      </c>
      <c r="T129" s="86">
        <v>0</v>
      </c>
      <c r="U129" s="86">
        <v>0</v>
      </c>
      <c r="V129" s="86">
        <v>0</v>
      </c>
      <c r="W129" s="86">
        <v>0</v>
      </c>
      <c r="X129" s="86">
        <v>0</v>
      </c>
      <c r="Y129" s="86">
        <v>3000000</v>
      </c>
    </row>
    <row r="130" spans="1:25" hidden="1" outlineLevel="4" x14ac:dyDescent="0.3">
      <c r="A130" s="85" t="s">
        <v>176</v>
      </c>
      <c r="B130" s="85" t="s">
        <v>186</v>
      </c>
      <c r="C130" t="s">
        <v>429</v>
      </c>
      <c r="D130" s="86">
        <v>0</v>
      </c>
      <c r="E130" s="86">
        <v>0</v>
      </c>
      <c r="F130" s="86">
        <v>0</v>
      </c>
      <c r="G130" s="86">
        <v>0</v>
      </c>
      <c r="H130" s="86">
        <v>0</v>
      </c>
      <c r="I130" s="86">
        <v>0</v>
      </c>
      <c r="J130" s="86">
        <v>2400000</v>
      </c>
      <c r="K130" s="86">
        <v>0</v>
      </c>
      <c r="L130" s="86">
        <v>0</v>
      </c>
      <c r="M130" s="86">
        <v>0</v>
      </c>
      <c r="N130" s="86">
        <v>0</v>
      </c>
      <c r="O130" s="86">
        <v>0</v>
      </c>
      <c r="P130" s="86">
        <v>0</v>
      </c>
      <c r="Q130" s="86">
        <v>0</v>
      </c>
      <c r="R130" s="86">
        <v>0</v>
      </c>
      <c r="S130" s="86">
        <v>0</v>
      </c>
      <c r="T130" s="86">
        <v>0</v>
      </c>
      <c r="U130" s="86">
        <v>0</v>
      </c>
      <c r="V130" s="86">
        <v>0</v>
      </c>
      <c r="W130" s="86">
        <v>0</v>
      </c>
      <c r="X130" s="86">
        <v>0</v>
      </c>
      <c r="Y130" s="86">
        <v>2400000</v>
      </c>
    </row>
    <row r="131" spans="1:25" hidden="1" outlineLevel="4" x14ac:dyDescent="0.3">
      <c r="A131" s="85" t="s">
        <v>176</v>
      </c>
      <c r="B131" s="85" t="s">
        <v>186</v>
      </c>
      <c r="C131" t="s">
        <v>430</v>
      </c>
      <c r="D131" s="86">
        <v>0</v>
      </c>
      <c r="E131" s="86">
        <v>0</v>
      </c>
      <c r="F131" s="86">
        <v>0</v>
      </c>
      <c r="G131" s="86">
        <v>0</v>
      </c>
      <c r="H131" s="86">
        <v>0</v>
      </c>
      <c r="I131" s="86">
        <v>0</v>
      </c>
      <c r="J131" s="86">
        <v>0</v>
      </c>
      <c r="K131" s="86">
        <v>0</v>
      </c>
      <c r="L131" s="86">
        <v>0</v>
      </c>
      <c r="M131" s="86">
        <v>0</v>
      </c>
      <c r="N131" s="86">
        <v>0</v>
      </c>
      <c r="O131" s="86">
        <v>0</v>
      </c>
      <c r="P131" s="86">
        <v>100000</v>
      </c>
      <c r="Q131" s="86">
        <v>0</v>
      </c>
      <c r="R131" s="86">
        <v>0</v>
      </c>
      <c r="S131" s="86">
        <v>0</v>
      </c>
      <c r="T131" s="86">
        <v>0</v>
      </c>
      <c r="U131" s="86">
        <v>0</v>
      </c>
      <c r="V131" s="86">
        <v>0</v>
      </c>
      <c r="W131" s="86">
        <v>0</v>
      </c>
      <c r="X131" s="86">
        <v>0</v>
      </c>
      <c r="Y131" s="86">
        <v>100000</v>
      </c>
    </row>
    <row r="132" spans="1:25" hidden="1" outlineLevel="4" x14ac:dyDescent="0.3">
      <c r="A132" s="85" t="s">
        <v>176</v>
      </c>
      <c r="B132" s="85" t="s">
        <v>186</v>
      </c>
      <c r="C132" t="s">
        <v>431</v>
      </c>
      <c r="D132" s="86">
        <v>0</v>
      </c>
      <c r="E132" s="86">
        <v>0</v>
      </c>
      <c r="F132" s="86">
        <v>0</v>
      </c>
      <c r="G132" s="86">
        <v>0</v>
      </c>
      <c r="H132" s="86">
        <v>0</v>
      </c>
      <c r="I132" s="86">
        <v>0</v>
      </c>
      <c r="J132" s="86">
        <v>0</v>
      </c>
      <c r="K132" s="86">
        <v>3500000</v>
      </c>
      <c r="L132" s="86">
        <v>0</v>
      </c>
      <c r="M132" s="86">
        <v>0</v>
      </c>
      <c r="N132" s="86">
        <v>0</v>
      </c>
      <c r="O132" s="86">
        <v>0</v>
      </c>
      <c r="P132" s="86">
        <v>0</v>
      </c>
      <c r="Q132" s="86">
        <v>0</v>
      </c>
      <c r="R132" s="86">
        <v>0</v>
      </c>
      <c r="S132" s="86">
        <v>0</v>
      </c>
      <c r="T132" s="86">
        <v>0</v>
      </c>
      <c r="U132" s="86">
        <v>0</v>
      </c>
      <c r="V132" s="86">
        <v>0</v>
      </c>
      <c r="W132" s="86">
        <v>0</v>
      </c>
      <c r="X132" s="86">
        <v>0</v>
      </c>
      <c r="Y132" s="86">
        <v>3500000</v>
      </c>
    </row>
    <row r="133" spans="1:25" hidden="1" outlineLevel="4" x14ac:dyDescent="0.3">
      <c r="A133" s="85" t="s">
        <v>176</v>
      </c>
      <c r="B133" s="85" t="s">
        <v>186</v>
      </c>
      <c r="C133" t="s">
        <v>432</v>
      </c>
      <c r="D133" s="86">
        <v>0</v>
      </c>
      <c r="E133" s="86">
        <v>0</v>
      </c>
      <c r="F133" s="86">
        <v>0</v>
      </c>
      <c r="G133" s="86">
        <v>0</v>
      </c>
      <c r="H133" s="86">
        <v>0</v>
      </c>
      <c r="I133" s="86">
        <v>0</v>
      </c>
      <c r="J133" s="86">
        <v>0</v>
      </c>
      <c r="K133" s="86">
        <v>0</v>
      </c>
      <c r="L133" s="86">
        <v>0</v>
      </c>
      <c r="M133" s="86">
        <v>0</v>
      </c>
      <c r="N133" s="86">
        <v>0</v>
      </c>
      <c r="O133" s="86">
        <v>0</v>
      </c>
      <c r="P133" s="86">
        <v>0</v>
      </c>
      <c r="Q133" s="86">
        <v>0</v>
      </c>
      <c r="R133" s="86">
        <v>0</v>
      </c>
      <c r="S133" s="86">
        <v>0</v>
      </c>
      <c r="T133" s="86">
        <v>2000000</v>
      </c>
      <c r="U133" s="86">
        <v>0</v>
      </c>
      <c r="V133" s="86">
        <v>2000000</v>
      </c>
      <c r="W133" s="86">
        <v>2000000</v>
      </c>
      <c r="X133" s="86">
        <v>2000000</v>
      </c>
      <c r="Y133" s="86">
        <v>8000000</v>
      </c>
    </row>
    <row r="134" spans="1:25" hidden="1" outlineLevel="4" x14ac:dyDescent="0.3">
      <c r="A134" s="85" t="s">
        <v>176</v>
      </c>
      <c r="B134" s="85" t="s">
        <v>186</v>
      </c>
      <c r="C134" t="s">
        <v>433</v>
      </c>
      <c r="D134" s="86">
        <v>0</v>
      </c>
      <c r="E134" s="86">
        <v>0</v>
      </c>
      <c r="F134" s="86">
        <v>0</v>
      </c>
      <c r="G134" s="86">
        <v>0</v>
      </c>
      <c r="H134" s="86">
        <v>0</v>
      </c>
      <c r="I134" s="86">
        <v>0</v>
      </c>
      <c r="J134" s="86">
        <v>0</v>
      </c>
      <c r="K134" s="86">
        <v>0</v>
      </c>
      <c r="L134" s="86">
        <v>0</v>
      </c>
      <c r="M134" s="86">
        <v>0</v>
      </c>
      <c r="N134" s="86">
        <v>0</v>
      </c>
      <c r="O134" s="86">
        <v>200000</v>
      </c>
      <c r="P134" s="86">
        <v>0</v>
      </c>
      <c r="Q134" s="86">
        <v>0</v>
      </c>
      <c r="R134" s="86">
        <v>0</v>
      </c>
      <c r="S134" s="86">
        <v>0</v>
      </c>
      <c r="T134" s="86">
        <v>0</v>
      </c>
      <c r="U134" s="86">
        <v>0</v>
      </c>
      <c r="V134" s="86">
        <v>0</v>
      </c>
      <c r="W134" s="86">
        <v>0</v>
      </c>
      <c r="X134" s="86">
        <v>0</v>
      </c>
      <c r="Y134" s="86">
        <v>200000</v>
      </c>
    </row>
    <row r="135" spans="1:25" hidden="1" outlineLevel="4" x14ac:dyDescent="0.3">
      <c r="A135" s="85" t="s">
        <v>176</v>
      </c>
      <c r="B135" s="85" t="s">
        <v>186</v>
      </c>
      <c r="C135" t="s">
        <v>434</v>
      </c>
      <c r="D135" s="86">
        <v>0</v>
      </c>
      <c r="E135" s="86">
        <v>0</v>
      </c>
      <c r="F135" s="86">
        <v>0</v>
      </c>
      <c r="G135" s="86">
        <v>0</v>
      </c>
      <c r="H135" s="86">
        <v>0</v>
      </c>
      <c r="I135" s="86">
        <v>0</v>
      </c>
      <c r="J135" s="86">
        <v>0</v>
      </c>
      <c r="K135" s="86">
        <v>0</v>
      </c>
      <c r="L135" s="86">
        <v>0</v>
      </c>
      <c r="M135" s="86">
        <v>0</v>
      </c>
      <c r="N135" s="86">
        <v>0</v>
      </c>
      <c r="O135" s="86">
        <v>0</v>
      </c>
      <c r="P135" s="86">
        <v>0</v>
      </c>
      <c r="Q135" s="86">
        <v>0</v>
      </c>
      <c r="R135" s="86">
        <v>0</v>
      </c>
      <c r="S135" s="86">
        <v>0</v>
      </c>
      <c r="T135" s="86">
        <v>0</v>
      </c>
      <c r="U135" s="86">
        <v>0</v>
      </c>
      <c r="V135" s="86">
        <v>250000</v>
      </c>
      <c r="W135" s="86">
        <v>250000</v>
      </c>
      <c r="X135" s="86">
        <v>300000</v>
      </c>
      <c r="Y135" s="86">
        <v>800000</v>
      </c>
    </row>
    <row r="136" spans="1:25" hidden="1" outlineLevel="4" x14ac:dyDescent="0.3">
      <c r="A136" s="85" t="s">
        <v>176</v>
      </c>
      <c r="B136" s="85" t="s">
        <v>186</v>
      </c>
      <c r="C136" t="s">
        <v>435</v>
      </c>
      <c r="D136" s="86">
        <v>0</v>
      </c>
      <c r="E136" s="86">
        <v>0</v>
      </c>
      <c r="F136" s="86">
        <v>0</v>
      </c>
      <c r="G136" s="86">
        <v>0</v>
      </c>
      <c r="H136" s="86">
        <v>0</v>
      </c>
      <c r="I136" s="86">
        <v>0</v>
      </c>
      <c r="J136" s="86">
        <v>0</v>
      </c>
      <c r="K136" s="86">
        <v>0</v>
      </c>
      <c r="L136" s="86">
        <v>0</v>
      </c>
      <c r="M136" s="86">
        <v>0</v>
      </c>
      <c r="N136" s="86">
        <v>0</v>
      </c>
      <c r="O136" s="86">
        <v>0</v>
      </c>
      <c r="P136" s="86">
        <v>0</v>
      </c>
      <c r="Q136" s="86">
        <v>0</v>
      </c>
      <c r="R136" s="86">
        <v>0</v>
      </c>
      <c r="S136" s="86">
        <v>0</v>
      </c>
      <c r="T136" s="86">
        <v>0</v>
      </c>
      <c r="U136" s="86">
        <v>0</v>
      </c>
      <c r="V136" s="86">
        <v>0</v>
      </c>
      <c r="W136" s="86">
        <v>0</v>
      </c>
      <c r="X136" s="86">
        <v>50000</v>
      </c>
      <c r="Y136" s="86">
        <v>50000</v>
      </c>
    </row>
    <row r="137" spans="1:25" hidden="1" outlineLevel="4" x14ac:dyDescent="0.3">
      <c r="A137" s="85" t="s">
        <v>176</v>
      </c>
      <c r="B137" s="85" t="s">
        <v>186</v>
      </c>
      <c r="C137" t="s">
        <v>436</v>
      </c>
      <c r="D137" s="86">
        <v>0</v>
      </c>
      <c r="E137" s="86">
        <v>0</v>
      </c>
      <c r="F137" s="86">
        <v>0</v>
      </c>
      <c r="G137" s="86">
        <v>0</v>
      </c>
      <c r="H137" s="86">
        <v>0</v>
      </c>
      <c r="I137" s="86">
        <v>0</v>
      </c>
      <c r="J137" s="86">
        <v>0</v>
      </c>
      <c r="K137" s="86">
        <v>0</v>
      </c>
      <c r="L137" s="86">
        <v>0</v>
      </c>
      <c r="M137" s="86">
        <v>0</v>
      </c>
      <c r="N137" s="86">
        <v>0</v>
      </c>
      <c r="O137" s="86">
        <v>0</v>
      </c>
      <c r="P137" s="86">
        <v>0</v>
      </c>
      <c r="Q137" s="86">
        <v>0</v>
      </c>
      <c r="R137" s="86">
        <v>0</v>
      </c>
      <c r="S137" s="86">
        <v>0</v>
      </c>
      <c r="T137" s="86">
        <v>0</v>
      </c>
      <c r="U137" s="86">
        <v>0</v>
      </c>
      <c r="V137" s="86">
        <v>0</v>
      </c>
      <c r="W137" s="86">
        <v>0</v>
      </c>
      <c r="X137" s="86">
        <v>400000</v>
      </c>
      <c r="Y137" s="86">
        <v>400000</v>
      </c>
    </row>
    <row r="138" spans="1:25" hidden="1" outlineLevel="4" x14ac:dyDescent="0.3">
      <c r="A138" s="85" t="s">
        <v>176</v>
      </c>
      <c r="B138" s="85" t="s">
        <v>186</v>
      </c>
      <c r="C138" t="s">
        <v>437</v>
      </c>
      <c r="D138" s="86">
        <v>0</v>
      </c>
      <c r="E138" s="86">
        <v>0</v>
      </c>
      <c r="F138" s="86">
        <v>0</v>
      </c>
      <c r="G138" s="86">
        <v>0</v>
      </c>
      <c r="H138" s="86">
        <v>0</v>
      </c>
      <c r="I138" s="86">
        <v>0</v>
      </c>
      <c r="J138" s="86">
        <v>0</v>
      </c>
      <c r="K138" s="86">
        <v>0</v>
      </c>
      <c r="L138" s="86">
        <v>0</v>
      </c>
      <c r="M138" s="86">
        <v>0</v>
      </c>
      <c r="N138" s="86">
        <v>0</v>
      </c>
      <c r="O138" s="86">
        <v>0</v>
      </c>
      <c r="P138" s="86">
        <v>0</v>
      </c>
      <c r="Q138" s="86">
        <v>0</v>
      </c>
      <c r="R138" s="86">
        <v>0</v>
      </c>
      <c r="S138" s="86">
        <v>0</v>
      </c>
      <c r="T138" s="86">
        <v>0</v>
      </c>
      <c r="U138" s="86">
        <v>0</v>
      </c>
      <c r="V138" s="86">
        <v>0</v>
      </c>
      <c r="W138" s="86">
        <v>0</v>
      </c>
      <c r="X138" s="86">
        <v>1000000</v>
      </c>
      <c r="Y138" s="86">
        <v>1000000</v>
      </c>
    </row>
    <row r="139" spans="1:25" hidden="1" outlineLevel="4" x14ac:dyDescent="0.3">
      <c r="A139" s="85" t="s">
        <v>176</v>
      </c>
      <c r="B139" s="85" t="s">
        <v>186</v>
      </c>
      <c r="C139" t="s">
        <v>438</v>
      </c>
      <c r="D139" s="86">
        <v>0</v>
      </c>
      <c r="E139" s="86">
        <v>0</v>
      </c>
      <c r="F139" s="86">
        <v>0</v>
      </c>
      <c r="G139" s="86">
        <v>0</v>
      </c>
      <c r="H139" s="86">
        <v>0</v>
      </c>
      <c r="I139" s="86">
        <v>0</v>
      </c>
      <c r="J139" s="86">
        <v>168000</v>
      </c>
      <c r="K139" s="86">
        <v>0</v>
      </c>
      <c r="L139" s="86">
        <v>0</v>
      </c>
      <c r="M139" s="86">
        <v>0</v>
      </c>
      <c r="N139" s="86">
        <v>0</v>
      </c>
      <c r="O139" s="86">
        <v>0</v>
      </c>
      <c r="P139" s="86">
        <v>0</v>
      </c>
      <c r="Q139" s="86">
        <v>0</v>
      </c>
      <c r="R139" s="86">
        <v>0</v>
      </c>
      <c r="S139" s="86">
        <v>0</v>
      </c>
      <c r="T139" s="86">
        <v>0</v>
      </c>
      <c r="U139" s="86">
        <v>0</v>
      </c>
      <c r="V139" s="86">
        <v>0</v>
      </c>
      <c r="W139" s="86">
        <v>0</v>
      </c>
      <c r="X139" s="86">
        <v>0</v>
      </c>
      <c r="Y139" s="86">
        <v>168000</v>
      </c>
    </row>
    <row r="140" spans="1:25" hidden="1" outlineLevel="4" x14ac:dyDescent="0.3">
      <c r="A140" s="85" t="s">
        <v>176</v>
      </c>
      <c r="B140" s="85" t="s">
        <v>186</v>
      </c>
      <c r="C140" t="s">
        <v>439</v>
      </c>
      <c r="D140" s="86">
        <v>0</v>
      </c>
      <c r="E140" s="86">
        <v>0</v>
      </c>
      <c r="F140" s="86">
        <v>0</v>
      </c>
      <c r="G140" s="86">
        <v>0</v>
      </c>
      <c r="H140" s="86">
        <v>0</v>
      </c>
      <c r="I140" s="86">
        <v>0</v>
      </c>
      <c r="J140" s="86">
        <v>0</v>
      </c>
      <c r="K140" s="86">
        <v>0</v>
      </c>
      <c r="L140" s="86">
        <v>0</v>
      </c>
      <c r="M140" s="86">
        <v>0</v>
      </c>
      <c r="N140" s="86">
        <v>0</v>
      </c>
      <c r="O140" s="86">
        <v>0</v>
      </c>
      <c r="P140" s="86">
        <v>0</v>
      </c>
      <c r="Q140" s="86">
        <v>0</v>
      </c>
      <c r="R140" s="86">
        <v>0</v>
      </c>
      <c r="S140" s="86">
        <v>0</v>
      </c>
      <c r="T140" s="86">
        <v>0</v>
      </c>
      <c r="U140" s="86">
        <v>0</v>
      </c>
      <c r="V140" s="86">
        <v>15000</v>
      </c>
      <c r="W140" s="86">
        <v>0</v>
      </c>
      <c r="X140" s="86">
        <v>0</v>
      </c>
      <c r="Y140" s="86">
        <v>15000</v>
      </c>
    </row>
    <row r="141" spans="1:25" hidden="1" outlineLevel="4" x14ac:dyDescent="0.3">
      <c r="A141" s="85" t="s">
        <v>176</v>
      </c>
      <c r="B141" s="85" t="s">
        <v>186</v>
      </c>
      <c r="C141" t="s">
        <v>440</v>
      </c>
      <c r="D141" s="86">
        <v>0</v>
      </c>
      <c r="E141" s="86">
        <v>0</v>
      </c>
      <c r="F141" s="86">
        <v>0</v>
      </c>
      <c r="G141" s="86">
        <v>0</v>
      </c>
      <c r="H141" s="86">
        <v>0</v>
      </c>
      <c r="I141" s="86">
        <v>0</v>
      </c>
      <c r="J141" s="86">
        <v>0</v>
      </c>
      <c r="K141" s="86">
        <v>0</v>
      </c>
      <c r="L141" s="86">
        <v>0</v>
      </c>
      <c r="M141" s="86">
        <v>0</v>
      </c>
      <c r="N141" s="86">
        <v>0</v>
      </c>
      <c r="O141" s="86">
        <v>0</v>
      </c>
      <c r="P141" s="86">
        <v>0</v>
      </c>
      <c r="Q141" s="86">
        <v>0</v>
      </c>
      <c r="R141" s="86">
        <v>0</v>
      </c>
      <c r="S141" s="86">
        <v>0</v>
      </c>
      <c r="T141" s="86">
        <v>0</v>
      </c>
      <c r="U141" s="86">
        <v>0</v>
      </c>
      <c r="V141" s="86">
        <v>0</v>
      </c>
      <c r="W141" s="86">
        <v>1500000</v>
      </c>
      <c r="X141" s="86">
        <v>0</v>
      </c>
      <c r="Y141" s="86">
        <v>1500000</v>
      </c>
    </row>
    <row r="142" spans="1:25" hidden="1" outlineLevel="4" x14ac:dyDescent="0.3">
      <c r="A142" s="85" t="s">
        <v>176</v>
      </c>
      <c r="B142" s="85" t="s">
        <v>186</v>
      </c>
      <c r="C142" t="s">
        <v>441</v>
      </c>
      <c r="D142" s="86">
        <v>0</v>
      </c>
      <c r="E142" s="86">
        <v>0</v>
      </c>
      <c r="F142" s="86">
        <v>0</v>
      </c>
      <c r="G142" s="86">
        <v>0</v>
      </c>
      <c r="H142" s="86">
        <v>0</v>
      </c>
      <c r="I142" s="86">
        <v>0</v>
      </c>
      <c r="J142" s="86">
        <v>0</v>
      </c>
      <c r="K142" s="86">
        <v>0</v>
      </c>
      <c r="L142" s="86">
        <v>0</v>
      </c>
      <c r="M142" s="86">
        <v>0</v>
      </c>
      <c r="N142" s="86">
        <v>0</v>
      </c>
      <c r="O142" s="86">
        <v>0</v>
      </c>
      <c r="P142" s="86">
        <v>0</v>
      </c>
      <c r="Q142" s="86">
        <v>0</v>
      </c>
      <c r="R142" s="86">
        <v>0</v>
      </c>
      <c r="S142" s="86">
        <v>0</v>
      </c>
      <c r="T142" s="86">
        <v>0</v>
      </c>
      <c r="U142" s="86">
        <v>0</v>
      </c>
      <c r="V142" s="86">
        <v>0</v>
      </c>
      <c r="W142" s="86">
        <v>5000000</v>
      </c>
      <c r="X142" s="86">
        <v>5000000</v>
      </c>
      <c r="Y142" s="86">
        <v>10000000</v>
      </c>
    </row>
    <row r="143" spans="1:25" hidden="1" outlineLevel="4" x14ac:dyDescent="0.3">
      <c r="A143" s="85" t="s">
        <v>176</v>
      </c>
      <c r="B143" s="85" t="s">
        <v>186</v>
      </c>
      <c r="C143" t="s">
        <v>442</v>
      </c>
      <c r="D143" s="86">
        <v>0</v>
      </c>
      <c r="E143" s="86">
        <v>0</v>
      </c>
      <c r="F143" s="86">
        <v>0</v>
      </c>
      <c r="G143" s="86">
        <v>0</v>
      </c>
      <c r="H143" s="86">
        <v>0</v>
      </c>
      <c r="I143" s="86">
        <v>0</v>
      </c>
      <c r="J143" s="86">
        <v>0</v>
      </c>
      <c r="K143" s="86">
        <v>0</v>
      </c>
      <c r="L143" s="86">
        <v>0</v>
      </c>
      <c r="M143" s="86">
        <v>0</v>
      </c>
      <c r="N143" s="86">
        <v>0</v>
      </c>
      <c r="O143" s="86">
        <v>0</v>
      </c>
      <c r="P143" s="86">
        <v>0</v>
      </c>
      <c r="Q143" s="86">
        <v>0</v>
      </c>
      <c r="R143" s="86">
        <v>0</v>
      </c>
      <c r="S143" s="86">
        <v>0</v>
      </c>
      <c r="T143" s="86">
        <v>0</v>
      </c>
      <c r="U143" s="86">
        <v>0</v>
      </c>
      <c r="V143" s="86">
        <v>0</v>
      </c>
      <c r="W143" s="86">
        <v>1500000</v>
      </c>
      <c r="X143" s="86">
        <v>0</v>
      </c>
      <c r="Y143" s="86">
        <v>1500000</v>
      </c>
    </row>
    <row r="144" spans="1:25" s="284" customFormat="1" hidden="1" outlineLevel="3" collapsed="1" x14ac:dyDescent="0.3">
      <c r="A144" s="85"/>
      <c r="B144" s="290" t="s">
        <v>2782</v>
      </c>
      <c r="C144" s="291"/>
      <c r="D144" s="292"/>
      <c r="E144" s="292">
        <f t="shared" ref="E144:Y144" si="10">SUBTOTAL(9,E113:E143)</f>
        <v>0</v>
      </c>
      <c r="F144" s="292">
        <f t="shared" si="10"/>
        <v>0</v>
      </c>
      <c r="G144" s="292">
        <f t="shared" si="10"/>
        <v>0</v>
      </c>
      <c r="H144" s="292">
        <f t="shared" si="10"/>
        <v>0</v>
      </c>
      <c r="I144" s="292">
        <f t="shared" si="10"/>
        <v>0</v>
      </c>
      <c r="J144" s="292">
        <f t="shared" si="10"/>
        <v>11568000</v>
      </c>
      <c r="K144" s="292">
        <f t="shared" si="10"/>
        <v>8500000</v>
      </c>
      <c r="L144" s="292">
        <f t="shared" si="10"/>
        <v>0</v>
      </c>
      <c r="M144" s="292">
        <f t="shared" si="10"/>
        <v>250000</v>
      </c>
      <c r="N144" s="292">
        <f t="shared" si="10"/>
        <v>0</v>
      </c>
      <c r="O144" s="292">
        <f t="shared" si="10"/>
        <v>1750000</v>
      </c>
      <c r="P144" s="292">
        <f t="shared" si="10"/>
        <v>1100000</v>
      </c>
      <c r="Q144" s="292">
        <f t="shared" si="10"/>
        <v>300000</v>
      </c>
      <c r="R144" s="292">
        <f t="shared" si="10"/>
        <v>0</v>
      </c>
      <c r="S144" s="292">
        <f t="shared" si="10"/>
        <v>0</v>
      </c>
      <c r="T144" s="292">
        <f t="shared" si="10"/>
        <v>2000000</v>
      </c>
      <c r="U144" s="292">
        <f t="shared" si="10"/>
        <v>0</v>
      </c>
      <c r="V144" s="292">
        <f t="shared" si="10"/>
        <v>4515000</v>
      </c>
      <c r="W144" s="292">
        <f t="shared" si="10"/>
        <v>10690000</v>
      </c>
      <c r="X144" s="292">
        <f t="shared" si="10"/>
        <v>16685000</v>
      </c>
      <c r="Y144" s="292">
        <f t="shared" si="10"/>
        <v>57358000</v>
      </c>
    </row>
    <row r="145" spans="1:25" hidden="1" outlineLevel="4" x14ac:dyDescent="0.3">
      <c r="A145" s="85" t="s">
        <v>176</v>
      </c>
      <c r="B145" s="85" t="s">
        <v>188</v>
      </c>
      <c r="C145" t="s">
        <v>443</v>
      </c>
      <c r="D145" s="86">
        <v>0</v>
      </c>
      <c r="E145" s="86">
        <v>0</v>
      </c>
      <c r="F145" s="86">
        <v>0</v>
      </c>
      <c r="G145" s="86">
        <v>0</v>
      </c>
      <c r="H145" s="86">
        <v>0</v>
      </c>
      <c r="I145" s="86">
        <v>0</v>
      </c>
      <c r="J145" s="86">
        <v>0</v>
      </c>
      <c r="K145" s="86">
        <v>0</v>
      </c>
      <c r="L145" s="86">
        <v>0</v>
      </c>
      <c r="M145" s="86">
        <v>0</v>
      </c>
      <c r="N145" s="86">
        <v>0</v>
      </c>
      <c r="O145" s="86">
        <v>0</v>
      </c>
      <c r="P145" s="86">
        <v>0</v>
      </c>
      <c r="Q145" s="86">
        <v>0</v>
      </c>
      <c r="R145" s="86">
        <v>0</v>
      </c>
      <c r="S145" s="86">
        <v>0</v>
      </c>
      <c r="T145" s="86">
        <v>0</v>
      </c>
      <c r="U145" s="86">
        <v>0</v>
      </c>
      <c r="V145" s="86">
        <v>0</v>
      </c>
      <c r="W145" s="86">
        <v>0</v>
      </c>
      <c r="X145" s="86">
        <v>250000</v>
      </c>
      <c r="Y145" s="86">
        <v>250000</v>
      </c>
    </row>
    <row r="146" spans="1:25" hidden="1" outlineLevel="4" x14ac:dyDescent="0.3">
      <c r="A146" s="85" t="s">
        <v>176</v>
      </c>
      <c r="B146" s="85" t="s">
        <v>188</v>
      </c>
      <c r="C146" t="s">
        <v>444</v>
      </c>
      <c r="D146" s="86">
        <v>0</v>
      </c>
      <c r="E146" s="86">
        <v>0</v>
      </c>
      <c r="F146" s="86">
        <v>0</v>
      </c>
      <c r="G146" s="86">
        <v>0</v>
      </c>
      <c r="H146" s="86">
        <v>0</v>
      </c>
      <c r="I146" s="86">
        <v>0</v>
      </c>
      <c r="J146" s="86">
        <v>0</v>
      </c>
      <c r="K146" s="86">
        <v>0</v>
      </c>
      <c r="L146" s="86">
        <v>0</v>
      </c>
      <c r="M146" s="86">
        <v>0</v>
      </c>
      <c r="N146" s="86">
        <v>0</v>
      </c>
      <c r="O146" s="86">
        <v>0</v>
      </c>
      <c r="P146" s="86">
        <v>0</v>
      </c>
      <c r="Q146" s="86">
        <v>0</v>
      </c>
      <c r="R146" s="86">
        <v>0</v>
      </c>
      <c r="S146" s="86">
        <v>0</v>
      </c>
      <c r="T146" s="86">
        <v>0</v>
      </c>
      <c r="U146" s="86">
        <v>0</v>
      </c>
      <c r="V146" s="86">
        <v>0</v>
      </c>
      <c r="W146" s="86">
        <v>0</v>
      </c>
      <c r="X146" s="86">
        <v>400997</v>
      </c>
      <c r="Y146" s="86">
        <v>400997</v>
      </c>
    </row>
    <row r="147" spans="1:25" hidden="1" outlineLevel="4" x14ac:dyDescent="0.3">
      <c r="A147" s="85" t="s">
        <v>176</v>
      </c>
      <c r="B147" s="85" t="s">
        <v>188</v>
      </c>
      <c r="C147" t="s">
        <v>445</v>
      </c>
      <c r="D147" s="86">
        <v>0</v>
      </c>
      <c r="E147" s="86">
        <v>0</v>
      </c>
      <c r="F147" s="86">
        <v>0</v>
      </c>
      <c r="G147" s="86">
        <v>0</v>
      </c>
      <c r="H147" s="86">
        <v>0</v>
      </c>
      <c r="I147" s="86">
        <v>0</v>
      </c>
      <c r="J147" s="86">
        <v>0</v>
      </c>
      <c r="K147" s="86">
        <v>1000000</v>
      </c>
      <c r="L147" s="86">
        <v>0</v>
      </c>
      <c r="M147" s="86">
        <v>200000</v>
      </c>
      <c r="N147" s="86">
        <v>0</v>
      </c>
      <c r="O147" s="86">
        <v>0</v>
      </c>
      <c r="P147" s="86">
        <v>0</v>
      </c>
      <c r="Q147" s="86">
        <v>0</v>
      </c>
      <c r="R147" s="86">
        <v>0</v>
      </c>
      <c r="S147" s="86">
        <v>0</v>
      </c>
      <c r="T147" s="86">
        <v>0</v>
      </c>
      <c r="U147" s="86">
        <v>0</v>
      </c>
      <c r="V147" s="86">
        <v>0</v>
      </c>
      <c r="W147" s="86">
        <v>0</v>
      </c>
      <c r="X147" s="86">
        <v>0</v>
      </c>
      <c r="Y147" s="86">
        <v>1200000</v>
      </c>
    </row>
    <row r="148" spans="1:25" hidden="1" outlineLevel="4" x14ac:dyDescent="0.3">
      <c r="A148" s="85" t="s">
        <v>176</v>
      </c>
      <c r="B148" s="85" t="s">
        <v>188</v>
      </c>
      <c r="C148" t="s">
        <v>446</v>
      </c>
      <c r="D148" s="86">
        <v>0</v>
      </c>
      <c r="E148" s="86">
        <v>0</v>
      </c>
      <c r="F148" s="86">
        <v>0</v>
      </c>
      <c r="G148" s="86">
        <v>0</v>
      </c>
      <c r="H148" s="86">
        <v>0</v>
      </c>
      <c r="I148" s="86">
        <v>0</v>
      </c>
      <c r="J148" s="86">
        <v>0</v>
      </c>
      <c r="K148" s="86">
        <v>150000</v>
      </c>
      <c r="L148" s="86">
        <v>0</v>
      </c>
      <c r="M148" s="86">
        <v>0</v>
      </c>
      <c r="N148" s="86">
        <v>0</v>
      </c>
      <c r="O148" s="86">
        <v>0</v>
      </c>
      <c r="P148" s="86">
        <v>0</v>
      </c>
      <c r="Q148" s="86">
        <v>300000</v>
      </c>
      <c r="R148" s="86">
        <v>0</v>
      </c>
      <c r="S148" s="86">
        <v>0</v>
      </c>
      <c r="T148" s="86">
        <v>0</v>
      </c>
      <c r="U148" s="86">
        <v>0</v>
      </c>
      <c r="V148" s="86">
        <v>0</v>
      </c>
      <c r="W148" s="86">
        <v>0</v>
      </c>
      <c r="X148" s="86">
        <v>0</v>
      </c>
      <c r="Y148" s="86">
        <v>450000</v>
      </c>
    </row>
    <row r="149" spans="1:25" hidden="1" outlineLevel="4" x14ac:dyDescent="0.3">
      <c r="A149" s="85" t="s">
        <v>176</v>
      </c>
      <c r="B149" s="85" t="s">
        <v>188</v>
      </c>
      <c r="C149" t="s">
        <v>447</v>
      </c>
      <c r="D149" s="86">
        <v>0</v>
      </c>
      <c r="E149" s="86">
        <v>0</v>
      </c>
      <c r="F149" s="86">
        <v>0</v>
      </c>
      <c r="G149" s="86">
        <v>0</v>
      </c>
      <c r="H149" s="86">
        <v>0</v>
      </c>
      <c r="I149" s="86">
        <v>0</v>
      </c>
      <c r="J149" s="86">
        <v>0</v>
      </c>
      <c r="K149" s="86">
        <v>0</v>
      </c>
      <c r="L149" s="86">
        <v>0</v>
      </c>
      <c r="M149" s="86">
        <v>0</v>
      </c>
      <c r="N149" s="86">
        <v>0</v>
      </c>
      <c r="O149" s="86">
        <v>0</v>
      </c>
      <c r="P149" s="86">
        <v>0</v>
      </c>
      <c r="Q149" s="86">
        <v>0</v>
      </c>
      <c r="R149" s="86">
        <v>0</v>
      </c>
      <c r="S149" s="86">
        <v>0</v>
      </c>
      <c r="T149" s="86">
        <v>0</v>
      </c>
      <c r="U149" s="86">
        <v>0</v>
      </c>
      <c r="V149" s="86">
        <v>0</v>
      </c>
      <c r="W149" s="86">
        <v>650000</v>
      </c>
      <c r="X149" s="86">
        <v>0</v>
      </c>
      <c r="Y149" s="86">
        <v>650000</v>
      </c>
    </row>
    <row r="150" spans="1:25" hidden="1" outlineLevel="4" x14ac:dyDescent="0.3">
      <c r="A150" s="85" t="s">
        <v>176</v>
      </c>
      <c r="B150" s="85" t="s">
        <v>188</v>
      </c>
      <c r="C150" t="s">
        <v>448</v>
      </c>
      <c r="D150" s="86">
        <v>0</v>
      </c>
      <c r="E150" s="86">
        <v>0</v>
      </c>
      <c r="F150" s="86">
        <v>0</v>
      </c>
      <c r="G150" s="86">
        <v>0</v>
      </c>
      <c r="H150" s="86">
        <v>0</v>
      </c>
      <c r="I150" s="86">
        <v>0</v>
      </c>
      <c r="J150" s="86">
        <v>32500</v>
      </c>
      <c r="K150" s="86">
        <v>0</v>
      </c>
      <c r="L150" s="86">
        <v>0</v>
      </c>
      <c r="M150" s="86">
        <v>0</v>
      </c>
      <c r="N150" s="86">
        <v>0</v>
      </c>
      <c r="O150" s="86">
        <v>0</v>
      </c>
      <c r="P150" s="86">
        <v>0</v>
      </c>
      <c r="Q150" s="86">
        <v>0</v>
      </c>
      <c r="R150" s="86">
        <v>0</v>
      </c>
      <c r="S150" s="86">
        <v>0</v>
      </c>
      <c r="T150" s="86">
        <v>0</v>
      </c>
      <c r="U150" s="86">
        <v>0</v>
      </c>
      <c r="V150" s="86">
        <v>0</v>
      </c>
      <c r="W150" s="86">
        <v>0</v>
      </c>
      <c r="X150" s="86">
        <v>0</v>
      </c>
      <c r="Y150" s="86">
        <v>32500</v>
      </c>
    </row>
    <row r="151" spans="1:25" hidden="1" outlineLevel="4" x14ac:dyDescent="0.3">
      <c r="A151" s="85" t="s">
        <v>176</v>
      </c>
      <c r="B151" s="85" t="s">
        <v>188</v>
      </c>
      <c r="C151" t="s">
        <v>449</v>
      </c>
      <c r="D151" s="86">
        <v>0</v>
      </c>
      <c r="E151" s="86">
        <v>0</v>
      </c>
      <c r="F151" s="86">
        <v>0</v>
      </c>
      <c r="G151" s="86">
        <v>0</v>
      </c>
      <c r="H151" s="86">
        <v>0</v>
      </c>
      <c r="I151" s="86">
        <v>0</v>
      </c>
      <c r="J151" s="86">
        <v>0</v>
      </c>
      <c r="K151" s="86">
        <v>500000</v>
      </c>
      <c r="L151" s="86">
        <v>0</v>
      </c>
      <c r="M151" s="86">
        <v>0</v>
      </c>
      <c r="N151" s="86">
        <v>0</v>
      </c>
      <c r="O151" s="86">
        <v>0</v>
      </c>
      <c r="P151" s="86">
        <v>0</v>
      </c>
      <c r="Q151" s="86">
        <v>0</v>
      </c>
      <c r="R151" s="86">
        <v>0</v>
      </c>
      <c r="S151" s="86">
        <v>0</v>
      </c>
      <c r="T151" s="86">
        <v>0</v>
      </c>
      <c r="U151" s="86">
        <v>0</v>
      </c>
      <c r="V151" s="86">
        <v>0</v>
      </c>
      <c r="W151" s="86">
        <v>0</v>
      </c>
      <c r="X151" s="86">
        <v>0</v>
      </c>
      <c r="Y151" s="86">
        <v>500000</v>
      </c>
    </row>
    <row r="152" spans="1:25" hidden="1" outlineLevel="4" x14ac:dyDescent="0.3">
      <c r="A152" s="85" t="s">
        <v>176</v>
      </c>
      <c r="B152" s="85" t="s">
        <v>188</v>
      </c>
      <c r="C152" t="s">
        <v>450</v>
      </c>
      <c r="D152" s="86">
        <v>0</v>
      </c>
      <c r="E152" s="86">
        <v>0</v>
      </c>
      <c r="F152" s="86">
        <v>0</v>
      </c>
      <c r="G152" s="86">
        <v>0</v>
      </c>
      <c r="H152" s="86">
        <v>0</v>
      </c>
      <c r="I152" s="86">
        <v>0</v>
      </c>
      <c r="J152" s="86">
        <v>0</v>
      </c>
      <c r="K152" s="86">
        <v>4000000</v>
      </c>
      <c r="L152" s="86">
        <v>0</v>
      </c>
      <c r="M152" s="86">
        <v>0</v>
      </c>
      <c r="N152" s="86">
        <v>0</v>
      </c>
      <c r="O152" s="86">
        <v>0</v>
      </c>
      <c r="P152" s="86">
        <v>0</v>
      </c>
      <c r="Q152" s="86">
        <v>0</v>
      </c>
      <c r="R152" s="86">
        <v>0</v>
      </c>
      <c r="S152" s="86">
        <v>0</v>
      </c>
      <c r="T152" s="86">
        <v>0</v>
      </c>
      <c r="U152" s="86">
        <v>0</v>
      </c>
      <c r="V152" s="86">
        <v>0</v>
      </c>
      <c r="W152" s="86">
        <v>0</v>
      </c>
      <c r="X152" s="86">
        <v>0</v>
      </c>
      <c r="Y152" s="86">
        <v>4000000</v>
      </c>
    </row>
    <row r="153" spans="1:25" hidden="1" outlineLevel="4" x14ac:dyDescent="0.3">
      <c r="A153" s="85" t="s">
        <v>176</v>
      </c>
      <c r="B153" s="85" t="s">
        <v>188</v>
      </c>
      <c r="C153" t="s">
        <v>451</v>
      </c>
      <c r="D153" s="86">
        <v>0</v>
      </c>
      <c r="E153" s="86">
        <v>0</v>
      </c>
      <c r="F153" s="86">
        <v>0</v>
      </c>
      <c r="G153" s="86">
        <v>0</v>
      </c>
      <c r="H153" s="86">
        <v>0</v>
      </c>
      <c r="I153" s="86">
        <v>0</v>
      </c>
      <c r="J153" s="86">
        <v>5000000</v>
      </c>
      <c r="K153" s="86">
        <v>5000000</v>
      </c>
      <c r="L153" s="86">
        <v>0</v>
      </c>
      <c r="M153" s="86">
        <v>0</v>
      </c>
      <c r="N153" s="86">
        <v>0</v>
      </c>
      <c r="O153" s="86">
        <v>0</v>
      </c>
      <c r="P153" s="86">
        <v>0</v>
      </c>
      <c r="Q153" s="86">
        <v>0</v>
      </c>
      <c r="R153" s="86">
        <v>0</v>
      </c>
      <c r="S153" s="86">
        <v>0</v>
      </c>
      <c r="T153" s="86">
        <v>0</v>
      </c>
      <c r="U153" s="86">
        <v>0</v>
      </c>
      <c r="V153" s="86">
        <v>0</v>
      </c>
      <c r="W153" s="86">
        <v>0</v>
      </c>
      <c r="X153" s="86">
        <v>0</v>
      </c>
      <c r="Y153" s="86">
        <v>10000000</v>
      </c>
    </row>
    <row r="154" spans="1:25" hidden="1" outlineLevel="4" x14ac:dyDescent="0.3">
      <c r="A154" s="85" t="s">
        <v>176</v>
      </c>
      <c r="B154" s="85" t="s">
        <v>188</v>
      </c>
      <c r="C154" t="s">
        <v>452</v>
      </c>
      <c r="D154" s="86">
        <v>0</v>
      </c>
      <c r="E154" s="86">
        <v>0</v>
      </c>
      <c r="F154" s="86">
        <v>0</v>
      </c>
      <c r="G154" s="86">
        <v>0</v>
      </c>
      <c r="H154" s="86">
        <v>0</v>
      </c>
      <c r="I154" s="86">
        <v>5000000</v>
      </c>
      <c r="J154" s="86">
        <v>0</v>
      </c>
      <c r="K154" s="86">
        <v>0</v>
      </c>
      <c r="L154" s="86">
        <v>0</v>
      </c>
      <c r="M154" s="86">
        <v>0</v>
      </c>
      <c r="N154" s="86">
        <v>0</v>
      </c>
      <c r="O154" s="86">
        <v>0</v>
      </c>
      <c r="P154" s="86">
        <v>0</v>
      </c>
      <c r="Q154" s="86">
        <v>0</v>
      </c>
      <c r="R154" s="86">
        <v>0</v>
      </c>
      <c r="S154" s="86">
        <v>0</v>
      </c>
      <c r="T154" s="86">
        <v>0</v>
      </c>
      <c r="U154" s="86">
        <v>0</v>
      </c>
      <c r="V154" s="86">
        <v>0</v>
      </c>
      <c r="W154" s="86">
        <v>0</v>
      </c>
      <c r="X154" s="86">
        <v>0</v>
      </c>
      <c r="Y154" s="86">
        <v>5000000</v>
      </c>
    </row>
    <row r="155" spans="1:25" hidden="1" outlineLevel="4" x14ac:dyDescent="0.3">
      <c r="A155" s="85" t="s">
        <v>176</v>
      </c>
      <c r="B155" s="85" t="s">
        <v>188</v>
      </c>
      <c r="C155" t="s">
        <v>453</v>
      </c>
      <c r="D155" s="86">
        <v>0</v>
      </c>
      <c r="E155" s="86">
        <v>1700000</v>
      </c>
      <c r="F155" s="86">
        <v>0</v>
      </c>
      <c r="G155" s="86">
        <v>0</v>
      </c>
      <c r="H155" s="86">
        <v>0</v>
      </c>
      <c r="I155" s="86">
        <v>0</v>
      </c>
      <c r="J155" s="86">
        <v>0</v>
      </c>
      <c r="K155" s="86">
        <v>0</v>
      </c>
      <c r="L155" s="86">
        <v>0</v>
      </c>
      <c r="M155" s="86">
        <v>0</v>
      </c>
      <c r="N155" s="86">
        <v>0</v>
      </c>
      <c r="O155" s="86">
        <v>0</v>
      </c>
      <c r="P155" s="86">
        <v>0</v>
      </c>
      <c r="Q155" s="86">
        <v>0</v>
      </c>
      <c r="R155" s="86">
        <v>0</v>
      </c>
      <c r="S155" s="86">
        <v>0</v>
      </c>
      <c r="T155" s="86">
        <v>0</v>
      </c>
      <c r="U155" s="86">
        <v>0</v>
      </c>
      <c r="V155" s="86">
        <v>0</v>
      </c>
      <c r="W155" s="86">
        <v>0</v>
      </c>
      <c r="X155" s="86">
        <v>0</v>
      </c>
      <c r="Y155" s="86">
        <v>1700000</v>
      </c>
    </row>
    <row r="156" spans="1:25" hidden="1" outlineLevel="4" x14ac:dyDescent="0.3">
      <c r="A156" s="85" t="s">
        <v>176</v>
      </c>
      <c r="B156" s="85" t="s">
        <v>188</v>
      </c>
      <c r="C156" t="s">
        <v>454</v>
      </c>
      <c r="D156" s="86">
        <v>0</v>
      </c>
      <c r="E156" s="86">
        <v>0</v>
      </c>
      <c r="F156" s="86">
        <v>0</v>
      </c>
      <c r="G156" s="86">
        <v>0</v>
      </c>
      <c r="H156" s="86">
        <v>0</v>
      </c>
      <c r="I156" s="86">
        <v>0</v>
      </c>
      <c r="J156" s="86">
        <v>0</v>
      </c>
      <c r="K156" s="86">
        <v>0</v>
      </c>
      <c r="L156" s="86">
        <v>0</v>
      </c>
      <c r="M156" s="86">
        <v>0</v>
      </c>
      <c r="N156" s="86">
        <v>1500000</v>
      </c>
      <c r="O156" s="86">
        <v>1500000</v>
      </c>
      <c r="P156" s="86">
        <v>675000</v>
      </c>
      <c r="Q156" s="86">
        <v>0</v>
      </c>
      <c r="R156" s="86">
        <v>0</v>
      </c>
      <c r="S156" s="86">
        <v>0</v>
      </c>
      <c r="T156" s="86">
        <v>0</v>
      </c>
      <c r="U156" s="86">
        <v>0</v>
      </c>
      <c r="V156" s="86">
        <v>0</v>
      </c>
      <c r="W156" s="86">
        <v>0</v>
      </c>
      <c r="X156" s="86">
        <v>0</v>
      </c>
      <c r="Y156" s="86">
        <v>3675000</v>
      </c>
    </row>
    <row r="157" spans="1:25" hidden="1" outlineLevel="4" x14ac:dyDescent="0.3">
      <c r="A157" s="85" t="s">
        <v>176</v>
      </c>
      <c r="B157" s="85" t="s">
        <v>188</v>
      </c>
      <c r="C157" t="s">
        <v>455</v>
      </c>
      <c r="D157" s="86">
        <v>0</v>
      </c>
      <c r="E157" s="86">
        <v>0</v>
      </c>
      <c r="F157" s="86">
        <v>0</v>
      </c>
      <c r="G157" s="86">
        <v>0</v>
      </c>
      <c r="H157" s="86">
        <v>0</v>
      </c>
      <c r="I157" s="86">
        <v>0</v>
      </c>
      <c r="J157" s="86">
        <v>0</v>
      </c>
      <c r="K157" s="86">
        <v>0</v>
      </c>
      <c r="L157" s="86">
        <v>0</v>
      </c>
      <c r="M157" s="86">
        <v>100000</v>
      </c>
      <c r="N157" s="86">
        <v>100000</v>
      </c>
      <c r="O157" s="86">
        <v>100000</v>
      </c>
      <c r="P157" s="86">
        <v>100000</v>
      </c>
      <c r="Q157" s="86">
        <v>0</v>
      </c>
      <c r="R157" s="86">
        <v>0</v>
      </c>
      <c r="S157" s="86">
        <v>0</v>
      </c>
      <c r="T157" s="86">
        <v>0</v>
      </c>
      <c r="U157" s="86">
        <v>0</v>
      </c>
      <c r="V157" s="86">
        <v>0</v>
      </c>
      <c r="W157" s="86">
        <v>0</v>
      </c>
      <c r="X157" s="86">
        <v>0</v>
      </c>
      <c r="Y157" s="86">
        <v>400000</v>
      </c>
    </row>
    <row r="158" spans="1:25" hidden="1" outlineLevel="4" x14ac:dyDescent="0.3">
      <c r="A158" s="85" t="s">
        <v>176</v>
      </c>
      <c r="B158" s="85" t="s">
        <v>188</v>
      </c>
      <c r="C158" t="s">
        <v>456</v>
      </c>
      <c r="D158" s="86">
        <v>0</v>
      </c>
      <c r="E158" s="86">
        <v>0</v>
      </c>
      <c r="F158" s="86">
        <v>0</v>
      </c>
      <c r="G158" s="86">
        <v>0</v>
      </c>
      <c r="H158" s="86">
        <v>0</v>
      </c>
      <c r="I158" s="86">
        <v>0</v>
      </c>
      <c r="J158" s="86">
        <v>0</v>
      </c>
      <c r="K158" s="86">
        <v>0</v>
      </c>
      <c r="L158" s="86">
        <v>0</v>
      </c>
      <c r="M158" s="86">
        <v>0</v>
      </c>
      <c r="N158" s="86">
        <v>0</v>
      </c>
      <c r="O158" s="86">
        <v>0</v>
      </c>
      <c r="P158" s="86">
        <v>0</v>
      </c>
      <c r="Q158" s="86">
        <v>0</v>
      </c>
      <c r="R158" s="86">
        <v>0</v>
      </c>
      <c r="S158" s="86">
        <v>0</v>
      </c>
      <c r="T158" s="86">
        <v>0</v>
      </c>
      <c r="U158" s="86">
        <v>0</v>
      </c>
      <c r="V158" s="86">
        <v>0</v>
      </c>
      <c r="W158" s="86">
        <v>0</v>
      </c>
      <c r="X158" s="86">
        <v>200000</v>
      </c>
      <c r="Y158" s="86">
        <v>200000</v>
      </c>
    </row>
    <row r="159" spans="1:25" hidden="1" outlineLevel="4" x14ac:dyDescent="0.3">
      <c r="A159" s="85" t="s">
        <v>176</v>
      </c>
      <c r="B159" s="85" t="s">
        <v>188</v>
      </c>
      <c r="C159" t="s">
        <v>457</v>
      </c>
      <c r="D159" s="86">
        <v>0</v>
      </c>
      <c r="E159" s="86">
        <v>0</v>
      </c>
      <c r="F159" s="86">
        <v>0</v>
      </c>
      <c r="G159" s="86">
        <v>0</v>
      </c>
      <c r="H159" s="86">
        <v>0</v>
      </c>
      <c r="I159" s="86">
        <v>0</v>
      </c>
      <c r="J159" s="86">
        <v>0</v>
      </c>
      <c r="K159" s="86">
        <v>200000</v>
      </c>
      <c r="L159" s="86">
        <v>0</v>
      </c>
      <c r="M159" s="86">
        <v>0</v>
      </c>
      <c r="N159" s="86">
        <v>0</v>
      </c>
      <c r="O159" s="86">
        <v>0</v>
      </c>
      <c r="P159" s="86">
        <v>0</v>
      </c>
      <c r="Q159" s="86">
        <v>0</v>
      </c>
      <c r="R159" s="86">
        <v>0</v>
      </c>
      <c r="S159" s="86">
        <v>0</v>
      </c>
      <c r="T159" s="86">
        <v>0</v>
      </c>
      <c r="U159" s="86">
        <v>0</v>
      </c>
      <c r="V159" s="86">
        <v>0</v>
      </c>
      <c r="W159" s="86">
        <v>0</v>
      </c>
      <c r="X159" s="86">
        <v>0</v>
      </c>
      <c r="Y159" s="86">
        <v>200000</v>
      </c>
    </row>
    <row r="160" spans="1:25" hidden="1" outlineLevel="4" x14ac:dyDescent="0.3">
      <c r="A160" s="85" t="s">
        <v>176</v>
      </c>
      <c r="B160" s="85" t="s">
        <v>188</v>
      </c>
      <c r="C160" t="s">
        <v>458</v>
      </c>
      <c r="D160" s="86">
        <v>0</v>
      </c>
      <c r="E160" s="86">
        <v>0</v>
      </c>
      <c r="F160" s="86">
        <v>0</v>
      </c>
      <c r="G160" s="86">
        <v>0</v>
      </c>
      <c r="H160" s="86">
        <v>0</v>
      </c>
      <c r="I160" s="86">
        <v>0</v>
      </c>
      <c r="J160" s="86">
        <v>0</v>
      </c>
      <c r="K160" s="86">
        <v>0</v>
      </c>
      <c r="L160" s="86">
        <v>0</v>
      </c>
      <c r="M160" s="86">
        <v>0</v>
      </c>
      <c r="N160" s="86">
        <v>0</v>
      </c>
      <c r="O160" s="86">
        <v>0</v>
      </c>
      <c r="P160" s="86">
        <v>0</v>
      </c>
      <c r="Q160" s="86">
        <v>1500000</v>
      </c>
      <c r="R160" s="86">
        <v>0</v>
      </c>
      <c r="S160" s="86">
        <v>0</v>
      </c>
      <c r="T160" s="86">
        <v>0</v>
      </c>
      <c r="U160" s="86">
        <v>0</v>
      </c>
      <c r="V160" s="86">
        <v>0</v>
      </c>
      <c r="W160" s="86">
        <v>0</v>
      </c>
      <c r="X160" s="86">
        <v>0</v>
      </c>
      <c r="Y160" s="86">
        <v>1500000</v>
      </c>
    </row>
    <row r="161" spans="1:25" hidden="1" outlineLevel="4" x14ac:dyDescent="0.3">
      <c r="A161" s="85" t="s">
        <v>176</v>
      </c>
      <c r="B161" s="85" t="s">
        <v>188</v>
      </c>
      <c r="C161" t="s">
        <v>459</v>
      </c>
      <c r="D161" s="86">
        <v>0</v>
      </c>
      <c r="E161" s="86">
        <v>0</v>
      </c>
      <c r="F161" s="86">
        <v>0</v>
      </c>
      <c r="G161" s="86">
        <v>0</v>
      </c>
      <c r="H161" s="86">
        <v>0</v>
      </c>
      <c r="I161" s="86">
        <v>0</v>
      </c>
      <c r="J161" s="86">
        <v>0</v>
      </c>
      <c r="K161" s="86">
        <v>0</v>
      </c>
      <c r="L161" s="86">
        <v>0</v>
      </c>
      <c r="M161" s="86">
        <v>0</v>
      </c>
      <c r="N161" s="86">
        <v>0</v>
      </c>
      <c r="O161" s="86">
        <v>0</v>
      </c>
      <c r="P161" s="86">
        <v>0</v>
      </c>
      <c r="Q161" s="86">
        <v>0</v>
      </c>
      <c r="R161" s="86">
        <v>0</v>
      </c>
      <c r="S161" s="86">
        <v>0</v>
      </c>
      <c r="T161" s="86">
        <v>0</v>
      </c>
      <c r="U161" s="86">
        <v>0</v>
      </c>
      <c r="V161" s="86">
        <v>0</v>
      </c>
      <c r="W161" s="86">
        <v>500000</v>
      </c>
      <c r="X161" s="86">
        <v>0</v>
      </c>
      <c r="Y161" s="86">
        <v>500000</v>
      </c>
    </row>
    <row r="162" spans="1:25" hidden="1" outlineLevel="4" x14ac:dyDescent="0.3">
      <c r="A162" s="85" t="s">
        <v>176</v>
      </c>
      <c r="B162" s="85" t="s">
        <v>188</v>
      </c>
      <c r="C162" t="s">
        <v>324</v>
      </c>
      <c r="D162" s="86">
        <v>0</v>
      </c>
      <c r="E162" s="86">
        <v>0</v>
      </c>
      <c r="F162" s="86">
        <v>0</v>
      </c>
      <c r="G162" s="86">
        <v>0</v>
      </c>
      <c r="H162" s="86">
        <v>0</v>
      </c>
      <c r="I162" s="86">
        <v>0</v>
      </c>
      <c r="J162" s="86">
        <v>0</v>
      </c>
      <c r="K162" s="86">
        <v>0</v>
      </c>
      <c r="L162" s="86">
        <v>0</v>
      </c>
      <c r="M162" s="86">
        <v>0</v>
      </c>
      <c r="N162" s="86">
        <v>0</v>
      </c>
      <c r="O162" s="86">
        <v>0</v>
      </c>
      <c r="P162" s="86">
        <v>0</v>
      </c>
      <c r="Q162" s="86">
        <v>0</v>
      </c>
      <c r="R162" s="86">
        <v>0</v>
      </c>
      <c r="S162" s="86">
        <v>0</v>
      </c>
      <c r="T162" s="86">
        <v>0</v>
      </c>
      <c r="U162" s="86">
        <v>0</v>
      </c>
      <c r="V162" s="86">
        <v>0</v>
      </c>
      <c r="W162" s="86">
        <v>0</v>
      </c>
      <c r="X162" s="86">
        <v>500000</v>
      </c>
      <c r="Y162" s="86">
        <v>500000</v>
      </c>
    </row>
    <row r="163" spans="1:25" hidden="1" outlineLevel="4" x14ac:dyDescent="0.3">
      <c r="A163" s="85" t="s">
        <v>176</v>
      </c>
      <c r="B163" s="85" t="s">
        <v>188</v>
      </c>
      <c r="C163" t="s">
        <v>460</v>
      </c>
      <c r="D163" s="86">
        <v>0</v>
      </c>
      <c r="E163" s="86">
        <v>0</v>
      </c>
      <c r="F163" s="86">
        <v>0</v>
      </c>
      <c r="G163" s="86">
        <v>0</v>
      </c>
      <c r="H163" s="86">
        <v>0</v>
      </c>
      <c r="I163" s="86">
        <v>0</v>
      </c>
      <c r="J163" s="86">
        <v>0</v>
      </c>
      <c r="K163" s="86">
        <v>1000000</v>
      </c>
      <c r="L163" s="86">
        <v>0</v>
      </c>
      <c r="M163" s="86">
        <v>0</v>
      </c>
      <c r="N163" s="86">
        <v>0</v>
      </c>
      <c r="O163" s="86">
        <v>0</v>
      </c>
      <c r="P163" s="86">
        <v>0</v>
      </c>
      <c r="Q163" s="86">
        <v>0</v>
      </c>
      <c r="R163" s="86">
        <v>0</v>
      </c>
      <c r="S163" s="86">
        <v>0</v>
      </c>
      <c r="T163" s="86">
        <v>0</v>
      </c>
      <c r="U163" s="86">
        <v>0</v>
      </c>
      <c r="V163" s="86">
        <v>0</v>
      </c>
      <c r="W163" s="86">
        <v>0</v>
      </c>
      <c r="X163" s="86">
        <v>0</v>
      </c>
      <c r="Y163" s="86">
        <v>1000000</v>
      </c>
    </row>
    <row r="164" spans="1:25" hidden="1" outlineLevel="4" x14ac:dyDescent="0.3">
      <c r="A164" s="85" t="s">
        <v>176</v>
      </c>
      <c r="B164" s="85" t="s">
        <v>188</v>
      </c>
      <c r="C164" t="s">
        <v>461</v>
      </c>
      <c r="D164" s="86">
        <v>0</v>
      </c>
      <c r="E164" s="86">
        <v>0</v>
      </c>
      <c r="F164" s="86">
        <v>0</v>
      </c>
      <c r="G164" s="86">
        <v>0</v>
      </c>
      <c r="H164" s="86">
        <v>0</v>
      </c>
      <c r="I164" s="86">
        <v>0</v>
      </c>
      <c r="J164" s="86">
        <v>0</v>
      </c>
      <c r="K164" s="86">
        <v>0</v>
      </c>
      <c r="L164" s="86">
        <v>0</v>
      </c>
      <c r="M164" s="86">
        <v>0</v>
      </c>
      <c r="N164" s="86">
        <v>0</v>
      </c>
      <c r="O164" s="86">
        <v>0</v>
      </c>
      <c r="P164" s="86">
        <v>0</v>
      </c>
      <c r="Q164" s="86">
        <v>0</v>
      </c>
      <c r="R164" s="86">
        <v>0</v>
      </c>
      <c r="S164" s="86">
        <v>0</v>
      </c>
      <c r="T164" s="86">
        <v>0</v>
      </c>
      <c r="U164" s="86">
        <v>0</v>
      </c>
      <c r="V164" s="86">
        <v>0</v>
      </c>
      <c r="W164" s="86">
        <v>10000000</v>
      </c>
      <c r="X164" s="86">
        <v>0</v>
      </c>
      <c r="Y164" s="86">
        <v>10000000</v>
      </c>
    </row>
    <row r="165" spans="1:25" hidden="1" outlineLevel="4" x14ac:dyDescent="0.3">
      <c r="A165" s="85" t="s">
        <v>176</v>
      </c>
      <c r="B165" s="85" t="s">
        <v>188</v>
      </c>
      <c r="C165" t="s">
        <v>462</v>
      </c>
      <c r="D165" s="86">
        <v>0</v>
      </c>
      <c r="E165" s="86">
        <v>0</v>
      </c>
      <c r="F165" s="86">
        <v>0</v>
      </c>
      <c r="G165" s="86">
        <v>0</v>
      </c>
      <c r="H165" s="86">
        <v>0</v>
      </c>
      <c r="I165" s="86">
        <v>0</v>
      </c>
      <c r="J165" s="86">
        <v>0</v>
      </c>
      <c r="K165" s="86">
        <v>0</v>
      </c>
      <c r="L165" s="86">
        <v>0</v>
      </c>
      <c r="M165" s="86">
        <v>0</v>
      </c>
      <c r="N165" s="86">
        <v>0</v>
      </c>
      <c r="O165" s="86">
        <v>100000</v>
      </c>
      <c r="P165" s="86">
        <v>0</v>
      </c>
      <c r="Q165" s="86">
        <v>0</v>
      </c>
      <c r="R165" s="86">
        <v>0</v>
      </c>
      <c r="S165" s="86">
        <v>0</v>
      </c>
      <c r="T165" s="86">
        <v>0</v>
      </c>
      <c r="U165" s="86">
        <v>0</v>
      </c>
      <c r="V165" s="86">
        <v>0</v>
      </c>
      <c r="W165" s="86">
        <v>0</v>
      </c>
      <c r="X165" s="86">
        <v>0</v>
      </c>
      <c r="Y165" s="86">
        <v>100000</v>
      </c>
    </row>
    <row r="166" spans="1:25" hidden="1" outlineLevel="4" x14ac:dyDescent="0.3">
      <c r="A166" s="85" t="s">
        <v>176</v>
      </c>
      <c r="B166" s="85" t="s">
        <v>188</v>
      </c>
      <c r="C166" t="s">
        <v>463</v>
      </c>
      <c r="D166" s="86">
        <v>0</v>
      </c>
      <c r="E166" s="86">
        <v>0</v>
      </c>
      <c r="F166" s="86">
        <v>0</v>
      </c>
      <c r="G166" s="86">
        <v>0</v>
      </c>
      <c r="H166" s="86">
        <v>0</v>
      </c>
      <c r="I166" s="86">
        <v>0</v>
      </c>
      <c r="J166" s="86">
        <v>0</v>
      </c>
      <c r="K166" s="86">
        <v>0</v>
      </c>
      <c r="L166" s="86">
        <v>0</v>
      </c>
      <c r="M166" s="86">
        <v>0</v>
      </c>
      <c r="N166" s="86">
        <v>0</v>
      </c>
      <c r="O166" s="86">
        <v>0</v>
      </c>
      <c r="P166" s="86">
        <v>0</v>
      </c>
      <c r="Q166" s="86">
        <v>0</v>
      </c>
      <c r="R166" s="86">
        <v>0</v>
      </c>
      <c r="S166" s="86">
        <v>0</v>
      </c>
      <c r="T166" s="86">
        <v>0</v>
      </c>
      <c r="U166" s="86">
        <v>0</v>
      </c>
      <c r="V166" s="86">
        <v>0</v>
      </c>
      <c r="W166" s="86">
        <v>0</v>
      </c>
      <c r="X166" s="86">
        <v>2000000</v>
      </c>
      <c r="Y166" s="86">
        <v>2000000</v>
      </c>
    </row>
    <row r="167" spans="1:25" hidden="1" outlineLevel="4" x14ac:dyDescent="0.3">
      <c r="A167" s="85" t="s">
        <v>176</v>
      </c>
      <c r="B167" s="85" t="s">
        <v>188</v>
      </c>
      <c r="C167" t="s">
        <v>464</v>
      </c>
      <c r="D167" s="86">
        <v>0</v>
      </c>
      <c r="E167" s="86">
        <v>0</v>
      </c>
      <c r="F167" s="86">
        <v>0</v>
      </c>
      <c r="G167" s="86">
        <v>0</v>
      </c>
      <c r="H167" s="86">
        <v>0</v>
      </c>
      <c r="I167" s="86">
        <v>0</v>
      </c>
      <c r="J167" s="86">
        <v>0</v>
      </c>
      <c r="K167" s="86">
        <v>0</v>
      </c>
      <c r="L167" s="86">
        <v>0</v>
      </c>
      <c r="M167" s="86">
        <v>0</v>
      </c>
      <c r="N167" s="86">
        <v>0</v>
      </c>
      <c r="O167" s="86">
        <v>0</v>
      </c>
      <c r="P167" s="86">
        <v>0</v>
      </c>
      <c r="Q167" s="86">
        <v>0</v>
      </c>
      <c r="R167" s="86">
        <v>0</v>
      </c>
      <c r="S167" s="86">
        <v>0</v>
      </c>
      <c r="T167" s="86">
        <v>0</v>
      </c>
      <c r="U167" s="86">
        <v>0</v>
      </c>
      <c r="V167" s="86">
        <v>0</v>
      </c>
      <c r="W167" s="86">
        <v>0</v>
      </c>
      <c r="X167" s="86">
        <v>2000000</v>
      </c>
      <c r="Y167" s="86">
        <v>2000000</v>
      </c>
    </row>
    <row r="168" spans="1:25" hidden="1" outlineLevel="4" x14ac:dyDescent="0.3">
      <c r="A168" s="85" t="s">
        <v>176</v>
      </c>
      <c r="B168" s="85" t="s">
        <v>188</v>
      </c>
      <c r="C168" t="s">
        <v>465</v>
      </c>
      <c r="D168" s="86">
        <v>0</v>
      </c>
      <c r="E168" s="86">
        <v>0</v>
      </c>
      <c r="F168" s="86">
        <v>0</v>
      </c>
      <c r="G168" s="86">
        <v>0</v>
      </c>
      <c r="H168" s="86">
        <v>0</v>
      </c>
      <c r="I168" s="86">
        <v>0</v>
      </c>
      <c r="J168" s="86">
        <v>0</v>
      </c>
      <c r="K168" s="86">
        <v>0</v>
      </c>
      <c r="L168" s="86">
        <v>0</v>
      </c>
      <c r="M168" s="86">
        <v>0</v>
      </c>
      <c r="N168" s="86">
        <v>0</v>
      </c>
      <c r="O168" s="86">
        <v>0</v>
      </c>
      <c r="P168" s="86">
        <v>0</v>
      </c>
      <c r="Q168" s="86">
        <v>0</v>
      </c>
      <c r="R168" s="86">
        <v>0</v>
      </c>
      <c r="S168" s="86">
        <v>0</v>
      </c>
      <c r="T168" s="86">
        <v>0</v>
      </c>
      <c r="U168" s="86">
        <v>0</v>
      </c>
      <c r="V168" s="86">
        <v>0</v>
      </c>
      <c r="W168" s="86">
        <v>0</v>
      </c>
      <c r="X168" s="86">
        <v>1000000</v>
      </c>
      <c r="Y168" s="86">
        <v>1000000</v>
      </c>
    </row>
    <row r="169" spans="1:25" hidden="1" outlineLevel="4" x14ac:dyDescent="0.3">
      <c r="A169" s="85" t="s">
        <v>176</v>
      </c>
      <c r="B169" s="85" t="s">
        <v>188</v>
      </c>
      <c r="C169" t="s">
        <v>466</v>
      </c>
      <c r="D169" s="86">
        <v>0</v>
      </c>
      <c r="E169" s="86">
        <v>0</v>
      </c>
      <c r="F169" s="86">
        <v>0</v>
      </c>
      <c r="G169" s="86">
        <v>0</v>
      </c>
      <c r="H169" s="86">
        <v>0</v>
      </c>
      <c r="I169" s="86">
        <v>0</v>
      </c>
      <c r="J169" s="86">
        <v>0</v>
      </c>
      <c r="K169" s="86">
        <v>0</v>
      </c>
      <c r="L169" s="86">
        <v>0</v>
      </c>
      <c r="M169" s="86">
        <v>0</v>
      </c>
      <c r="N169" s="86">
        <v>0</v>
      </c>
      <c r="O169" s="86">
        <v>150000</v>
      </c>
      <c r="P169" s="86">
        <v>0</v>
      </c>
      <c r="Q169" s="86">
        <v>0</v>
      </c>
      <c r="R169" s="86">
        <v>0</v>
      </c>
      <c r="S169" s="86">
        <v>0</v>
      </c>
      <c r="T169" s="86">
        <v>0</v>
      </c>
      <c r="U169" s="86">
        <v>0</v>
      </c>
      <c r="V169" s="86">
        <v>0</v>
      </c>
      <c r="W169" s="86">
        <v>0</v>
      </c>
      <c r="X169" s="86">
        <v>0</v>
      </c>
      <c r="Y169" s="86">
        <v>150000</v>
      </c>
    </row>
    <row r="170" spans="1:25" hidden="1" outlineLevel="4" x14ac:dyDescent="0.3">
      <c r="A170" s="85" t="s">
        <v>176</v>
      </c>
      <c r="B170" s="85" t="s">
        <v>188</v>
      </c>
      <c r="C170" t="s">
        <v>467</v>
      </c>
      <c r="D170" s="86">
        <v>0</v>
      </c>
      <c r="E170" s="86">
        <v>0</v>
      </c>
      <c r="F170" s="86">
        <v>0</v>
      </c>
      <c r="G170" s="86">
        <v>0</v>
      </c>
      <c r="H170" s="86">
        <v>0</v>
      </c>
      <c r="I170" s="86">
        <v>0</v>
      </c>
      <c r="J170" s="86">
        <v>0</v>
      </c>
      <c r="K170" s="86">
        <v>0</v>
      </c>
      <c r="L170" s="86">
        <v>0</v>
      </c>
      <c r="M170" s="86">
        <v>0</v>
      </c>
      <c r="N170" s="86">
        <v>0</v>
      </c>
      <c r="O170" s="86">
        <v>0</v>
      </c>
      <c r="P170" s="86">
        <v>0</v>
      </c>
      <c r="Q170" s="86">
        <v>0</v>
      </c>
      <c r="R170" s="86">
        <v>0</v>
      </c>
      <c r="S170" s="86">
        <v>0</v>
      </c>
      <c r="T170" s="86">
        <v>0</v>
      </c>
      <c r="U170" s="86">
        <v>0</v>
      </c>
      <c r="V170" s="86">
        <v>0</v>
      </c>
      <c r="W170" s="86">
        <v>0</v>
      </c>
      <c r="X170" s="86">
        <v>4500000</v>
      </c>
      <c r="Y170" s="86">
        <v>4500000</v>
      </c>
    </row>
    <row r="171" spans="1:25" hidden="1" outlineLevel="4" x14ac:dyDescent="0.3">
      <c r="A171" s="85" t="s">
        <v>176</v>
      </c>
      <c r="B171" s="85" t="s">
        <v>188</v>
      </c>
      <c r="C171" t="s">
        <v>468</v>
      </c>
      <c r="D171" s="86">
        <v>0</v>
      </c>
      <c r="E171" s="86">
        <v>0</v>
      </c>
      <c r="F171" s="86">
        <v>0</v>
      </c>
      <c r="G171" s="86">
        <v>0</v>
      </c>
      <c r="H171" s="86">
        <v>0</v>
      </c>
      <c r="I171" s="86">
        <v>0</v>
      </c>
      <c r="J171" s="86">
        <v>0</v>
      </c>
      <c r="K171" s="86">
        <v>0</v>
      </c>
      <c r="L171" s="86">
        <v>0</v>
      </c>
      <c r="M171" s="86">
        <v>0</v>
      </c>
      <c r="N171" s="86">
        <v>0</v>
      </c>
      <c r="O171" s="86">
        <v>0</v>
      </c>
      <c r="P171" s="86">
        <v>0</v>
      </c>
      <c r="Q171" s="86">
        <v>0</v>
      </c>
      <c r="R171" s="86">
        <v>0</v>
      </c>
      <c r="S171" s="86">
        <v>0</v>
      </c>
      <c r="T171" s="86">
        <v>0</v>
      </c>
      <c r="U171" s="86">
        <v>0</v>
      </c>
      <c r="V171" s="86">
        <v>0</v>
      </c>
      <c r="W171" s="86">
        <v>0</v>
      </c>
      <c r="X171" s="86">
        <v>5500000</v>
      </c>
      <c r="Y171" s="86">
        <v>5500000</v>
      </c>
    </row>
    <row r="172" spans="1:25" hidden="1" outlineLevel="4" x14ac:dyDescent="0.3">
      <c r="A172" s="85" t="s">
        <v>176</v>
      </c>
      <c r="B172" s="85" t="s">
        <v>188</v>
      </c>
      <c r="C172" t="s">
        <v>469</v>
      </c>
      <c r="D172" s="86">
        <v>0</v>
      </c>
      <c r="E172" s="86">
        <v>0</v>
      </c>
      <c r="F172" s="86">
        <v>0</v>
      </c>
      <c r="G172" s="86">
        <v>0</v>
      </c>
      <c r="H172" s="86">
        <v>0</v>
      </c>
      <c r="I172" s="86">
        <v>0</v>
      </c>
      <c r="J172" s="86">
        <v>0</v>
      </c>
      <c r="K172" s="86">
        <v>0</v>
      </c>
      <c r="L172" s="86">
        <v>0</v>
      </c>
      <c r="M172" s="86">
        <v>0</v>
      </c>
      <c r="N172" s="86">
        <v>0</v>
      </c>
      <c r="O172" s="86">
        <v>0</v>
      </c>
      <c r="P172" s="86">
        <v>0</v>
      </c>
      <c r="Q172" s="86">
        <v>0</v>
      </c>
      <c r="R172" s="86">
        <v>0</v>
      </c>
      <c r="S172" s="86">
        <v>0</v>
      </c>
      <c r="T172" s="86">
        <v>0</v>
      </c>
      <c r="U172" s="86">
        <v>0</v>
      </c>
      <c r="V172" s="86">
        <v>0</v>
      </c>
      <c r="W172" s="86">
        <v>82500</v>
      </c>
      <c r="X172" s="86">
        <v>0</v>
      </c>
      <c r="Y172" s="86">
        <v>82500</v>
      </c>
    </row>
    <row r="173" spans="1:25" hidden="1" outlineLevel="4" x14ac:dyDescent="0.3">
      <c r="A173" s="85" t="s">
        <v>176</v>
      </c>
      <c r="B173" s="85" t="s">
        <v>188</v>
      </c>
      <c r="C173" t="s">
        <v>470</v>
      </c>
      <c r="D173" s="86">
        <v>0</v>
      </c>
      <c r="E173" s="86">
        <v>0</v>
      </c>
      <c r="F173" s="86">
        <v>0</v>
      </c>
      <c r="G173" s="86">
        <v>0</v>
      </c>
      <c r="H173" s="86">
        <v>0</v>
      </c>
      <c r="I173" s="86">
        <v>0</v>
      </c>
      <c r="J173" s="86">
        <v>0</v>
      </c>
      <c r="K173" s="86">
        <v>0</v>
      </c>
      <c r="L173" s="86">
        <v>0</v>
      </c>
      <c r="M173" s="86">
        <v>0</v>
      </c>
      <c r="N173" s="86">
        <v>0</v>
      </c>
      <c r="O173" s="86">
        <v>0</v>
      </c>
      <c r="P173" s="86">
        <v>0</v>
      </c>
      <c r="Q173" s="86">
        <v>0</v>
      </c>
      <c r="R173" s="86">
        <v>0</v>
      </c>
      <c r="S173" s="86">
        <v>0</v>
      </c>
      <c r="T173" s="86">
        <v>0</v>
      </c>
      <c r="U173" s="86">
        <v>0</v>
      </c>
      <c r="V173" s="86">
        <v>0</v>
      </c>
      <c r="W173" s="86">
        <v>0</v>
      </c>
      <c r="X173" s="86">
        <v>250000</v>
      </c>
      <c r="Y173" s="86">
        <v>250000</v>
      </c>
    </row>
    <row r="174" spans="1:25" hidden="1" outlineLevel="4" x14ac:dyDescent="0.3">
      <c r="A174" s="85" t="s">
        <v>176</v>
      </c>
      <c r="B174" s="85" t="s">
        <v>188</v>
      </c>
      <c r="C174" t="s">
        <v>471</v>
      </c>
      <c r="D174" s="86">
        <v>0</v>
      </c>
      <c r="E174" s="86">
        <v>0</v>
      </c>
      <c r="F174" s="86">
        <v>0</v>
      </c>
      <c r="G174" s="86">
        <v>0</v>
      </c>
      <c r="H174" s="86">
        <v>0</v>
      </c>
      <c r="I174" s="86">
        <v>0</v>
      </c>
      <c r="J174" s="86">
        <v>0</v>
      </c>
      <c r="K174" s="86">
        <v>0</v>
      </c>
      <c r="L174" s="86">
        <v>0</v>
      </c>
      <c r="M174" s="86">
        <v>0</v>
      </c>
      <c r="N174" s="86">
        <v>0</v>
      </c>
      <c r="O174" s="86">
        <v>0</v>
      </c>
      <c r="P174" s="86">
        <v>0</v>
      </c>
      <c r="Q174" s="86">
        <v>0</v>
      </c>
      <c r="R174" s="86">
        <v>0</v>
      </c>
      <c r="S174" s="86">
        <v>0</v>
      </c>
      <c r="T174" s="86">
        <v>0</v>
      </c>
      <c r="U174" s="86">
        <v>0</v>
      </c>
      <c r="V174" s="86">
        <v>250000</v>
      </c>
      <c r="W174" s="86">
        <v>0</v>
      </c>
      <c r="X174" s="86">
        <v>0</v>
      </c>
      <c r="Y174" s="86">
        <v>250000</v>
      </c>
    </row>
    <row r="175" spans="1:25" hidden="1" outlineLevel="4" x14ac:dyDescent="0.3">
      <c r="A175" s="85" t="s">
        <v>176</v>
      </c>
      <c r="B175" s="85" t="s">
        <v>188</v>
      </c>
      <c r="C175" t="s">
        <v>472</v>
      </c>
      <c r="D175" s="86">
        <v>0</v>
      </c>
      <c r="E175" s="86">
        <v>0</v>
      </c>
      <c r="F175" s="86">
        <v>0</v>
      </c>
      <c r="G175" s="86">
        <v>0</v>
      </c>
      <c r="H175" s="86">
        <v>0</v>
      </c>
      <c r="I175" s="86">
        <v>2800000</v>
      </c>
      <c r="J175" s="86">
        <v>2800000</v>
      </c>
      <c r="K175" s="86">
        <v>2800000</v>
      </c>
      <c r="L175" s="86">
        <v>0</v>
      </c>
      <c r="M175" s="86">
        <v>0</v>
      </c>
      <c r="N175" s="86">
        <v>0</v>
      </c>
      <c r="O175" s="86">
        <v>0</v>
      </c>
      <c r="P175" s="86">
        <v>0</v>
      </c>
      <c r="Q175" s="86">
        <v>0</v>
      </c>
      <c r="R175" s="86">
        <v>0</v>
      </c>
      <c r="S175" s="86">
        <v>0</v>
      </c>
      <c r="T175" s="86">
        <v>0</v>
      </c>
      <c r="U175" s="86">
        <v>0</v>
      </c>
      <c r="V175" s="86">
        <v>0</v>
      </c>
      <c r="W175" s="86">
        <v>0</v>
      </c>
      <c r="X175" s="86">
        <v>0</v>
      </c>
      <c r="Y175" s="86">
        <v>8400000</v>
      </c>
    </row>
    <row r="176" spans="1:25" hidden="1" outlineLevel="4" x14ac:dyDescent="0.3">
      <c r="A176" s="85" t="s">
        <v>176</v>
      </c>
      <c r="B176" s="85" t="s">
        <v>188</v>
      </c>
      <c r="C176" t="s">
        <v>473</v>
      </c>
      <c r="D176" s="86">
        <v>0</v>
      </c>
      <c r="E176" s="86">
        <v>0</v>
      </c>
      <c r="F176" s="86">
        <v>0</v>
      </c>
      <c r="G176" s="86">
        <v>0</v>
      </c>
      <c r="H176" s="86">
        <v>0</v>
      </c>
      <c r="I176" s="86">
        <v>0</v>
      </c>
      <c r="J176" s="86">
        <v>0</v>
      </c>
      <c r="K176" s="86">
        <v>2000000</v>
      </c>
      <c r="L176" s="86">
        <v>0</v>
      </c>
      <c r="M176" s="86">
        <v>0</v>
      </c>
      <c r="N176" s="86">
        <v>0</v>
      </c>
      <c r="O176" s="86">
        <v>0</v>
      </c>
      <c r="P176" s="86">
        <v>0</v>
      </c>
      <c r="Q176" s="86">
        <v>0</v>
      </c>
      <c r="R176" s="86">
        <v>0</v>
      </c>
      <c r="S176" s="86">
        <v>0</v>
      </c>
      <c r="T176" s="86">
        <v>0</v>
      </c>
      <c r="U176" s="86">
        <v>0</v>
      </c>
      <c r="V176" s="86">
        <v>0</v>
      </c>
      <c r="W176" s="86">
        <v>0</v>
      </c>
      <c r="X176" s="86">
        <v>0</v>
      </c>
      <c r="Y176" s="86">
        <v>2000000</v>
      </c>
    </row>
    <row r="177" spans="1:25" hidden="1" outlineLevel="4" x14ac:dyDescent="0.3">
      <c r="A177" s="85" t="s">
        <v>176</v>
      </c>
      <c r="B177" s="85" t="s">
        <v>188</v>
      </c>
      <c r="C177" t="s">
        <v>474</v>
      </c>
      <c r="D177" s="86">
        <v>0</v>
      </c>
      <c r="E177" s="86">
        <v>0</v>
      </c>
      <c r="F177" s="86">
        <v>0</v>
      </c>
      <c r="G177" s="86">
        <v>0</v>
      </c>
      <c r="H177" s="86">
        <v>0</v>
      </c>
      <c r="I177" s="86">
        <v>0</v>
      </c>
      <c r="J177" s="86">
        <v>0</v>
      </c>
      <c r="K177" s="86">
        <v>0</v>
      </c>
      <c r="L177" s="86">
        <v>0</v>
      </c>
      <c r="M177" s="86">
        <v>0</v>
      </c>
      <c r="N177" s="86">
        <v>0</v>
      </c>
      <c r="O177" s="86">
        <v>0</v>
      </c>
      <c r="P177" s="86">
        <v>0</v>
      </c>
      <c r="Q177" s="86">
        <v>0</v>
      </c>
      <c r="R177" s="86">
        <v>0</v>
      </c>
      <c r="S177" s="86">
        <v>0</v>
      </c>
      <c r="T177" s="86">
        <v>0</v>
      </c>
      <c r="U177" s="86">
        <v>0</v>
      </c>
      <c r="V177" s="86">
        <v>0</v>
      </c>
      <c r="W177" s="86">
        <v>3000000</v>
      </c>
      <c r="X177" s="86">
        <v>0</v>
      </c>
      <c r="Y177" s="86">
        <v>3000000</v>
      </c>
    </row>
    <row r="178" spans="1:25" hidden="1" outlineLevel="4" x14ac:dyDescent="0.3">
      <c r="A178" s="85" t="s">
        <v>176</v>
      </c>
      <c r="B178" s="85" t="s">
        <v>188</v>
      </c>
      <c r="C178" t="s">
        <v>475</v>
      </c>
      <c r="D178" s="86">
        <v>0</v>
      </c>
      <c r="E178" s="86">
        <v>0</v>
      </c>
      <c r="F178" s="86">
        <v>0</v>
      </c>
      <c r="G178" s="86">
        <v>0</v>
      </c>
      <c r="H178" s="86">
        <v>0</v>
      </c>
      <c r="I178" s="86">
        <v>0</v>
      </c>
      <c r="J178" s="86">
        <v>0</v>
      </c>
      <c r="K178" s="86">
        <v>0</v>
      </c>
      <c r="L178" s="86">
        <v>0</v>
      </c>
      <c r="M178" s="86">
        <v>0</v>
      </c>
      <c r="N178" s="86">
        <v>0</v>
      </c>
      <c r="O178" s="86">
        <v>0</v>
      </c>
      <c r="P178" s="86">
        <v>0</v>
      </c>
      <c r="Q178" s="86">
        <v>0</v>
      </c>
      <c r="R178" s="86">
        <v>0</v>
      </c>
      <c r="S178" s="86">
        <v>0</v>
      </c>
      <c r="T178" s="86">
        <v>0</v>
      </c>
      <c r="U178" s="86">
        <v>0</v>
      </c>
      <c r="V178" s="86">
        <v>0</v>
      </c>
      <c r="W178" s="86">
        <v>0</v>
      </c>
      <c r="X178" s="86">
        <v>36000000</v>
      </c>
      <c r="Y178" s="86">
        <v>36000000</v>
      </c>
    </row>
    <row r="179" spans="1:25" hidden="1" outlineLevel="4" x14ac:dyDescent="0.3">
      <c r="A179" s="85" t="s">
        <v>176</v>
      </c>
      <c r="B179" s="85" t="s">
        <v>188</v>
      </c>
      <c r="C179" t="s">
        <v>476</v>
      </c>
      <c r="D179" s="86">
        <v>0</v>
      </c>
      <c r="E179" s="86">
        <v>0</v>
      </c>
      <c r="F179" s="86">
        <v>0</v>
      </c>
      <c r="G179" s="86">
        <v>0</v>
      </c>
      <c r="H179" s="86">
        <v>0</v>
      </c>
      <c r="I179" s="86">
        <v>0</v>
      </c>
      <c r="J179" s="86">
        <v>0</v>
      </c>
      <c r="K179" s="86">
        <v>0</v>
      </c>
      <c r="L179" s="86">
        <v>0</v>
      </c>
      <c r="M179" s="86">
        <v>0</v>
      </c>
      <c r="N179" s="86">
        <v>0</v>
      </c>
      <c r="O179" s="86">
        <v>0</v>
      </c>
      <c r="P179" s="86">
        <v>0</v>
      </c>
      <c r="Q179" s="86">
        <v>0</v>
      </c>
      <c r="R179" s="86">
        <v>0</v>
      </c>
      <c r="S179" s="86">
        <v>0</v>
      </c>
      <c r="T179" s="86">
        <v>0</v>
      </c>
      <c r="U179" s="86">
        <v>0</v>
      </c>
      <c r="V179" s="86">
        <v>0</v>
      </c>
      <c r="W179" s="86">
        <v>0</v>
      </c>
      <c r="X179" s="86">
        <v>2264000</v>
      </c>
      <c r="Y179" s="86">
        <v>2264000</v>
      </c>
    </row>
    <row r="180" spans="1:25" hidden="1" outlineLevel="4" x14ac:dyDescent="0.3">
      <c r="A180" s="85" t="s">
        <v>176</v>
      </c>
      <c r="B180" s="85" t="s">
        <v>188</v>
      </c>
      <c r="C180" t="s">
        <v>477</v>
      </c>
      <c r="D180" s="86">
        <v>0</v>
      </c>
      <c r="E180" s="86">
        <v>0</v>
      </c>
      <c r="F180" s="86">
        <v>0</v>
      </c>
      <c r="G180" s="86">
        <v>0</v>
      </c>
      <c r="H180" s="86">
        <v>0</v>
      </c>
      <c r="I180" s="86">
        <v>0</v>
      </c>
      <c r="J180" s="86">
        <v>0</v>
      </c>
      <c r="K180" s="86">
        <v>0</v>
      </c>
      <c r="L180" s="86">
        <v>0</v>
      </c>
      <c r="M180" s="86">
        <v>0</v>
      </c>
      <c r="N180" s="86">
        <v>0</v>
      </c>
      <c r="O180" s="86">
        <v>0</v>
      </c>
      <c r="P180" s="86">
        <v>0</v>
      </c>
      <c r="Q180" s="86">
        <v>0</v>
      </c>
      <c r="R180" s="86">
        <v>0</v>
      </c>
      <c r="S180" s="86">
        <v>0</v>
      </c>
      <c r="T180" s="86">
        <v>0</v>
      </c>
      <c r="U180" s="86">
        <v>0</v>
      </c>
      <c r="V180" s="86">
        <v>300000</v>
      </c>
      <c r="W180" s="86">
        <v>0</v>
      </c>
      <c r="X180" s="86">
        <v>0</v>
      </c>
      <c r="Y180" s="86">
        <v>300000</v>
      </c>
    </row>
    <row r="181" spans="1:25" hidden="1" outlineLevel="4" x14ac:dyDescent="0.3">
      <c r="A181" s="85" t="s">
        <v>176</v>
      </c>
      <c r="B181" s="85" t="s">
        <v>188</v>
      </c>
      <c r="C181" t="s">
        <v>478</v>
      </c>
      <c r="D181" s="86">
        <v>0</v>
      </c>
      <c r="E181" s="86">
        <v>0</v>
      </c>
      <c r="F181" s="86">
        <v>0</v>
      </c>
      <c r="G181" s="86">
        <v>0</v>
      </c>
      <c r="H181" s="86">
        <v>0</v>
      </c>
      <c r="I181" s="86">
        <v>0</v>
      </c>
      <c r="J181" s="86">
        <v>0</v>
      </c>
      <c r="K181" s="86">
        <v>75000</v>
      </c>
      <c r="L181" s="86">
        <v>0</v>
      </c>
      <c r="M181" s="86">
        <v>0</v>
      </c>
      <c r="N181" s="86">
        <v>0</v>
      </c>
      <c r="O181" s="86">
        <v>0</v>
      </c>
      <c r="P181" s="86">
        <v>0</v>
      </c>
      <c r="Q181" s="86">
        <v>0</v>
      </c>
      <c r="R181" s="86">
        <v>0</v>
      </c>
      <c r="S181" s="86">
        <v>0</v>
      </c>
      <c r="T181" s="86">
        <v>0</v>
      </c>
      <c r="U181" s="86">
        <v>0</v>
      </c>
      <c r="V181" s="86">
        <v>0</v>
      </c>
      <c r="W181" s="86">
        <v>0</v>
      </c>
      <c r="X181" s="86">
        <v>0</v>
      </c>
      <c r="Y181" s="86">
        <v>75000</v>
      </c>
    </row>
    <row r="182" spans="1:25" hidden="1" outlineLevel="4" x14ac:dyDescent="0.3">
      <c r="A182" s="85" t="s">
        <v>176</v>
      </c>
      <c r="B182" s="85" t="s">
        <v>188</v>
      </c>
      <c r="C182" t="s">
        <v>479</v>
      </c>
      <c r="D182" s="86">
        <v>0</v>
      </c>
      <c r="E182" s="86">
        <v>0</v>
      </c>
      <c r="F182" s="86">
        <v>0</v>
      </c>
      <c r="G182" s="86">
        <v>0</v>
      </c>
      <c r="H182" s="86">
        <v>0</v>
      </c>
      <c r="I182" s="86">
        <v>0</v>
      </c>
      <c r="J182" s="86">
        <v>0</v>
      </c>
      <c r="K182" s="86">
        <v>0</v>
      </c>
      <c r="L182" s="86">
        <v>0</v>
      </c>
      <c r="M182" s="86">
        <v>0</v>
      </c>
      <c r="N182" s="86">
        <v>0</v>
      </c>
      <c r="O182" s="86">
        <v>0</v>
      </c>
      <c r="P182" s="86">
        <v>0</v>
      </c>
      <c r="Q182" s="86">
        <v>3700000</v>
      </c>
      <c r="R182" s="86">
        <v>0</v>
      </c>
      <c r="S182" s="86">
        <v>0</v>
      </c>
      <c r="T182" s="86">
        <v>0</v>
      </c>
      <c r="U182" s="86">
        <v>0</v>
      </c>
      <c r="V182" s="86">
        <v>0</v>
      </c>
      <c r="W182" s="86">
        <v>0</v>
      </c>
      <c r="X182" s="86">
        <v>0</v>
      </c>
      <c r="Y182" s="86">
        <v>3700000</v>
      </c>
    </row>
    <row r="183" spans="1:25" hidden="1" outlineLevel="4" x14ac:dyDescent="0.3">
      <c r="A183" s="85" t="s">
        <v>176</v>
      </c>
      <c r="B183" s="85" t="s">
        <v>188</v>
      </c>
      <c r="C183" t="s">
        <v>480</v>
      </c>
      <c r="D183" s="86">
        <v>0</v>
      </c>
      <c r="E183" s="86">
        <v>0</v>
      </c>
      <c r="F183" s="86">
        <v>0</v>
      </c>
      <c r="G183" s="86">
        <v>0</v>
      </c>
      <c r="H183" s="86">
        <v>0</v>
      </c>
      <c r="I183" s="86">
        <v>0</v>
      </c>
      <c r="J183" s="86">
        <v>0</v>
      </c>
      <c r="K183" s="86">
        <v>0</v>
      </c>
      <c r="L183" s="86">
        <v>100000</v>
      </c>
      <c r="M183" s="86">
        <v>0</v>
      </c>
      <c r="N183" s="86">
        <v>100000</v>
      </c>
      <c r="O183" s="86">
        <v>50000</v>
      </c>
      <c r="P183" s="86">
        <v>100000</v>
      </c>
      <c r="Q183" s="86">
        <v>100000</v>
      </c>
      <c r="R183" s="86">
        <v>0</v>
      </c>
      <c r="S183" s="86">
        <v>0</v>
      </c>
      <c r="T183" s="86">
        <v>0</v>
      </c>
      <c r="U183" s="86">
        <v>0</v>
      </c>
      <c r="V183" s="86">
        <v>0</v>
      </c>
      <c r="W183" s="86">
        <v>0</v>
      </c>
      <c r="X183" s="86">
        <v>0</v>
      </c>
      <c r="Y183" s="86">
        <v>450000</v>
      </c>
    </row>
    <row r="184" spans="1:25" hidden="1" outlineLevel="4" x14ac:dyDescent="0.3">
      <c r="A184" s="85" t="s">
        <v>176</v>
      </c>
      <c r="B184" s="85" t="s">
        <v>188</v>
      </c>
      <c r="C184" t="s">
        <v>481</v>
      </c>
      <c r="D184" s="86">
        <v>0</v>
      </c>
      <c r="E184" s="86">
        <v>0</v>
      </c>
      <c r="F184" s="86">
        <v>0</v>
      </c>
      <c r="G184" s="86">
        <v>0</v>
      </c>
      <c r="H184" s="86">
        <v>0</v>
      </c>
      <c r="I184" s="86">
        <v>0</v>
      </c>
      <c r="J184" s="86">
        <v>0</v>
      </c>
      <c r="K184" s="86">
        <v>0</v>
      </c>
      <c r="L184" s="86">
        <v>0</v>
      </c>
      <c r="M184" s="86">
        <v>0</v>
      </c>
      <c r="N184" s="86">
        <v>0</v>
      </c>
      <c r="O184" s="86">
        <v>0</v>
      </c>
      <c r="P184" s="86">
        <v>0</v>
      </c>
      <c r="Q184" s="86">
        <v>0</v>
      </c>
      <c r="R184" s="86">
        <v>0</v>
      </c>
      <c r="S184" s="86">
        <v>0</v>
      </c>
      <c r="T184" s="86">
        <v>0</v>
      </c>
      <c r="U184" s="86">
        <v>0</v>
      </c>
      <c r="V184" s="86">
        <v>0</v>
      </c>
      <c r="W184" s="86">
        <v>0</v>
      </c>
      <c r="X184" s="86">
        <v>750000</v>
      </c>
      <c r="Y184" s="86">
        <v>750000</v>
      </c>
    </row>
    <row r="185" spans="1:25" hidden="1" outlineLevel="4" x14ac:dyDescent="0.3">
      <c r="A185" s="85" t="s">
        <v>176</v>
      </c>
      <c r="B185" s="85" t="s">
        <v>188</v>
      </c>
      <c r="C185" t="s">
        <v>482</v>
      </c>
      <c r="D185" s="86">
        <v>0</v>
      </c>
      <c r="E185" s="86">
        <v>0</v>
      </c>
      <c r="F185" s="86">
        <v>0</v>
      </c>
      <c r="G185" s="86">
        <v>0</v>
      </c>
      <c r="H185" s="86">
        <v>0</v>
      </c>
      <c r="I185" s="86">
        <v>0</v>
      </c>
      <c r="J185" s="86">
        <v>0</v>
      </c>
      <c r="K185" s="86">
        <v>0</v>
      </c>
      <c r="L185" s="86">
        <v>0</v>
      </c>
      <c r="M185" s="86">
        <v>0</v>
      </c>
      <c r="N185" s="86">
        <v>0</v>
      </c>
      <c r="O185" s="86">
        <v>0</v>
      </c>
      <c r="P185" s="86">
        <v>0</v>
      </c>
      <c r="Q185" s="86">
        <v>2000000</v>
      </c>
      <c r="R185" s="86">
        <v>0</v>
      </c>
      <c r="S185" s="86">
        <v>0</v>
      </c>
      <c r="T185" s="86">
        <v>0</v>
      </c>
      <c r="U185" s="86">
        <v>0</v>
      </c>
      <c r="V185" s="86">
        <v>0</v>
      </c>
      <c r="W185" s="86">
        <v>0</v>
      </c>
      <c r="X185" s="86">
        <v>0</v>
      </c>
      <c r="Y185" s="86">
        <v>2000000</v>
      </c>
    </row>
    <row r="186" spans="1:25" hidden="1" outlineLevel="4" x14ac:dyDescent="0.3">
      <c r="A186" s="85" t="s">
        <v>176</v>
      </c>
      <c r="B186" s="85" t="s">
        <v>188</v>
      </c>
      <c r="C186" t="s">
        <v>483</v>
      </c>
      <c r="D186" s="86">
        <v>0</v>
      </c>
      <c r="E186" s="86">
        <v>0</v>
      </c>
      <c r="F186" s="86">
        <v>0</v>
      </c>
      <c r="G186" s="86">
        <v>0</v>
      </c>
      <c r="H186" s="86">
        <v>0</v>
      </c>
      <c r="I186" s="86">
        <v>0</v>
      </c>
      <c r="J186" s="86">
        <v>0</v>
      </c>
      <c r="K186" s="86">
        <v>0</v>
      </c>
      <c r="L186" s="86">
        <v>0</v>
      </c>
      <c r="M186" s="86">
        <v>0</v>
      </c>
      <c r="N186" s="86">
        <v>0</v>
      </c>
      <c r="O186" s="86">
        <v>0</v>
      </c>
      <c r="P186" s="86">
        <v>0</v>
      </c>
      <c r="Q186" s="86">
        <v>0</v>
      </c>
      <c r="R186" s="86">
        <v>0</v>
      </c>
      <c r="S186" s="86">
        <v>0</v>
      </c>
      <c r="T186" s="86">
        <v>0</v>
      </c>
      <c r="U186" s="86">
        <v>0</v>
      </c>
      <c r="V186" s="86">
        <v>350000</v>
      </c>
      <c r="W186" s="86">
        <v>1600000</v>
      </c>
      <c r="X186" s="86">
        <v>0</v>
      </c>
      <c r="Y186" s="86">
        <v>1950000</v>
      </c>
    </row>
    <row r="187" spans="1:25" hidden="1" outlineLevel="4" x14ac:dyDescent="0.3">
      <c r="A187" s="85" t="s">
        <v>176</v>
      </c>
      <c r="B187" s="85" t="s">
        <v>188</v>
      </c>
      <c r="C187" t="s">
        <v>484</v>
      </c>
      <c r="D187" s="86">
        <v>0</v>
      </c>
      <c r="E187" s="86">
        <v>0</v>
      </c>
      <c r="F187" s="86">
        <v>0</v>
      </c>
      <c r="G187" s="86">
        <v>0</v>
      </c>
      <c r="H187" s="86">
        <v>0</v>
      </c>
      <c r="I187" s="86">
        <v>0</v>
      </c>
      <c r="J187" s="86">
        <v>0</v>
      </c>
      <c r="K187" s="86">
        <v>0</v>
      </c>
      <c r="L187" s="86">
        <v>0</v>
      </c>
      <c r="M187" s="86">
        <v>0</v>
      </c>
      <c r="N187" s="86">
        <v>0</v>
      </c>
      <c r="O187" s="86">
        <v>0</v>
      </c>
      <c r="P187" s="86">
        <v>0</v>
      </c>
      <c r="Q187" s="86">
        <v>0</v>
      </c>
      <c r="R187" s="86">
        <v>0</v>
      </c>
      <c r="S187" s="86">
        <v>0</v>
      </c>
      <c r="T187" s="86">
        <v>0</v>
      </c>
      <c r="U187" s="86">
        <v>0</v>
      </c>
      <c r="V187" s="86">
        <v>0</v>
      </c>
      <c r="W187" s="86">
        <v>0</v>
      </c>
      <c r="X187" s="86">
        <v>50000</v>
      </c>
      <c r="Y187" s="86">
        <v>50000</v>
      </c>
    </row>
    <row r="188" spans="1:25" hidden="1" outlineLevel="4" x14ac:dyDescent="0.3">
      <c r="A188" s="85" t="s">
        <v>176</v>
      </c>
      <c r="B188" s="85" t="s">
        <v>188</v>
      </c>
      <c r="C188" t="s">
        <v>485</v>
      </c>
      <c r="D188" s="86">
        <v>0</v>
      </c>
      <c r="E188" s="86">
        <v>0</v>
      </c>
      <c r="F188" s="86">
        <v>0</v>
      </c>
      <c r="G188" s="86">
        <v>0</v>
      </c>
      <c r="H188" s="86">
        <v>0</v>
      </c>
      <c r="I188" s="86">
        <v>0</v>
      </c>
      <c r="J188" s="86">
        <v>0</v>
      </c>
      <c r="K188" s="86">
        <v>0</v>
      </c>
      <c r="L188" s="86">
        <v>0</v>
      </c>
      <c r="M188" s="86">
        <v>0</v>
      </c>
      <c r="N188" s="86">
        <v>0</v>
      </c>
      <c r="O188" s="86">
        <v>0</v>
      </c>
      <c r="P188" s="86">
        <v>0</v>
      </c>
      <c r="Q188" s="86">
        <v>0</v>
      </c>
      <c r="R188" s="86">
        <v>0</v>
      </c>
      <c r="S188" s="86">
        <v>0</v>
      </c>
      <c r="T188" s="86">
        <v>0</v>
      </c>
      <c r="U188" s="86">
        <v>0</v>
      </c>
      <c r="V188" s="86">
        <v>0</v>
      </c>
      <c r="W188" s="86">
        <v>5039612</v>
      </c>
      <c r="X188" s="86">
        <v>0</v>
      </c>
      <c r="Y188" s="86">
        <v>5039612</v>
      </c>
    </row>
    <row r="189" spans="1:25" hidden="1" outlineLevel="4" x14ac:dyDescent="0.3">
      <c r="A189" s="85" t="s">
        <v>176</v>
      </c>
      <c r="B189" s="85" t="s">
        <v>188</v>
      </c>
      <c r="C189" t="s">
        <v>486</v>
      </c>
      <c r="D189" s="86">
        <v>0</v>
      </c>
      <c r="E189" s="86">
        <v>0</v>
      </c>
      <c r="F189" s="86">
        <v>0</v>
      </c>
      <c r="G189" s="86">
        <v>0</v>
      </c>
      <c r="H189" s="86">
        <v>0</v>
      </c>
      <c r="I189" s="86">
        <v>0</v>
      </c>
      <c r="J189" s="86">
        <v>0</v>
      </c>
      <c r="K189" s="86">
        <v>0</v>
      </c>
      <c r="L189" s="86">
        <v>0</v>
      </c>
      <c r="M189" s="86">
        <v>0</v>
      </c>
      <c r="N189" s="86">
        <v>0</v>
      </c>
      <c r="O189" s="86">
        <v>0</v>
      </c>
      <c r="P189" s="86">
        <v>0</v>
      </c>
      <c r="Q189" s="86">
        <v>0</v>
      </c>
      <c r="R189" s="86">
        <v>0</v>
      </c>
      <c r="S189" s="86">
        <v>0</v>
      </c>
      <c r="T189" s="86">
        <v>0</v>
      </c>
      <c r="U189" s="86">
        <v>0</v>
      </c>
      <c r="V189" s="86">
        <v>0</v>
      </c>
      <c r="W189" s="86">
        <v>0</v>
      </c>
      <c r="X189" s="86">
        <v>500000</v>
      </c>
      <c r="Y189" s="86">
        <v>500000</v>
      </c>
    </row>
    <row r="190" spans="1:25" hidden="1" outlineLevel="4" x14ac:dyDescent="0.3">
      <c r="A190" s="85" t="s">
        <v>176</v>
      </c>
      <c r="B190" s="85" t="s">
        <v>188</v>
      </c>
      <c r="C190" t="s">
        <v>487</v>
      </c>
      <c r="D190" s="86">
        <v>0</v>
      </c>
      <c r="E190" s="86">
        <v>0</v>
      </c>
      <c r="F190" s="86">
        <v>0</v>
      </c>
      <c r="G190" s="86">
        <v>0</v>
      </c>
      <c r="H190" s="86">
        <v>0</v>
      </c>
      <c r="I190" s="86">
        <v>0</v>
      </c>
      <c r="J190" s="86">
        <v>0</v>
      </c>
      <c r="K190" s="86">
        <v>115500</v>
      </c>
      <c r="L190" s="86">
        <v>0</v>
      </c>
      <c r="M190" s="86">
        <v>0</v>
      </c>
      <c r="N190" s="86">
        <v>0</v>
      </c>
      <c r="O190" s="86">
        <v>0</v>
      </c>
      <c r="P190" s="86">
        <v>0</v>
      </c>
      <c r="Q190" s="86">
        <v>0</v>
      </c>
      <c r="R190" s="86">
        <v>0</v>
      </c>
      <c r="S190" s="86">
        <v>0</v>
      </c>
      <c r="T190" s="86">
        <v>0</v>
      </c>
      <c r="U190" s="86">
        <v>0</v>
      </c>
      <c r="V190" s="86">
        <v>0</v>
      </c>
      <c r="W190" s="86">
        <v>0</v>
      </c>
      <c r="X190" s="86">
        <v>0</v>
      </c>
      <c r="Y190" s="86">
        <v>115500</v>
      </c>
    </row>
    <row r="191" spans="1:25" hidden="1" outlineLevel="4" x14ac:dyDescent="0.3">
      <c r="A191" s="85" t="s">
        <v>176</v>
      </c>
      <c r="B191" s="85" t="s">
        <v>188</v>
      </c>
      <c r="C191" t="s">
        <v>488</v>
      </c>
      <c r="D191" s="86">
        <v>0</v>
      </c>
      <c r="E191" s="86">
        <v>0</v>
      </c>
      <c r="F191" s="86">
        <v>0</v>
      </c>
      <c r="G191" s="86">
        <v>0</v>
      </c>
      <c r="H191" s="86">
        <v>0</v>
      </c>
      <c r="I191" s="86">
        <v>0</v>
      </c>
      <c r="J191" s="86">
        <v>0</v>
      </c>
      <c r="K191" s="86">
        <v>0</v>
      </c>
      <c r="L191" s="86">
        <v>0</v>
      </c>
      <c r="M191" s="86">
        <v>0</v>
      </c>
      <c r="N191" s="86">
        <v>0</v>
      </c>
      <c r="O191" s="86">
        <v>0</v>
      </c>
      <c r="P191" s="86">
        <v>0</v>
      </c>
      <c r="Q191" s="86">
        <v>0</v>
      </c>
      <c r="R191" s="86">
        <v>0</v>
      </c>
      <c r="S191" s="86">
        <v>0</v>
      </c>
      <c r="T191" s="86">
        <v>0</v>
      </c>
      <c r="U191" s="86">
        <v>0</v>
      </c>
      <c r="V191" s="86">
        <v>0</v>
      </c>
      <c r="W191" s="86">
        <v>0</v>
      </c>
      <c r="X191" s="86">
        <v>1000000</v>
      </c>
      <c r="Y191" s="86">
        <v>1000000</v>
      </c>
    </row>
    <row r="192" spans="1:25" hidden="1" outlineLevel="4" x14ac:dyDescent="0.3">
      <c r="A192" s="85" t="s">
        <v>176</v>
      </c>
      <c r="B192" s="85" t="s">
        <v>188</v>
      </c>
      <c r="C192" t="s">
        <v>489</v>
      </c>
      <c r="D192" s="86">
        <v>0</v>
      </c>
      <c r="E192" s="86">
        <v>0</v>
      </c>
      <c r="F192" s="86">
        <v>0</v>
      </c>
      <c r="G192" s="86">
        <v>0</v>
      </c>
      <c r="H192" s="86">
        <v>0</v>
      </c>
      <c r="I192" s="86">
        <v>0</v>
      </c>
      <c r="J192" s="86">
        <v>0</v>
      </c>
      <c r="K192" s="86">
        <v>0</v>
      </c>
      <c r="L192" s="86">
        <v>0</v>
      </c>
      <c r="M192" s="86">
        <v>0</v>
      </c>
      <c r="N192" s="86">
        <v>0</v>
      </c>
      <c r="O192" s="86">
        <v>0</v>
      </c>
      <c r="P192" s="86">
        <v>0</v>
      </c>
      <c r="Q192" s="86">
        <v>0</v>
      </c>
      <c r="R192" s="86">
        <v>0</v>
      </c>
      <c r="S192" s="86">
        <v>0</v>
      </c>
      <c r="T192" s="86">
        <v>0</v>
      </c>
      <c r="U192" s="86">
        <v>0</v>
      </c>
      <c r="V192" s="86">
        <v>0</v>
      </c>
      <c r="W192" s="86">
        <v>0</v>
      </c>
      <c r="X192" s="86">
        <v>10000000</v>
      </c>
      <c r="Y192" s="86">
        <v>10000000</v>
      </c>
    </row>
    <row r="193" spans="1:25" hidden="1" outlineLevel="4" x14ac:dyDescent="0.3">
      <c r="A193" s="85" t="s">
        <v>176</v>
      </c>
      <c r="B193" s="85" t="s">
        <v>188</v>
      </c>
      <c r="C193" t="s">
        <v>490</v>
      </c>
      <c r="D193" s="86">
        <v>0</v>
      </c>
      <c r="E193" s="86">
        <v>0</v>
      </c>
      <c r="F193" s="86">
        <v>0</v>
      </c>
      <c r="G193" s="86">
        <v>0</v>
      </c>
      <c r="H193" s="86">
        <v>0</v>
      </c>
      <c r="I193" s="86">
        <v>0</v>
      </c>
      <c r="J193" s="86">
        <v>0</v>
      </c>
      <c r="K193" s="86">
        <v>990000</v>
      </c>
      <c r="L193" s="86">
        <v>0</v>
      </c>
      <c r="M193" s="86">
        <v>0</v>
      </c>
      <c r="N193" s="86">
        <v>0</v>
      </c>
      <c r="O193" s="86">
        <v>0</v>
      </c>
      <c r="P193" s="86">
        <v>0</v>
      </c>
      <c r="Q193" s="86">
        <v>0</v>
      </c>
      <c r="R193" s="86">
        <v>0</v>
      </c>
      <c r="S193" s="86">
        <v>0</v>
      </c>
      <c r="T193" s="86">
        <v>0</v>
      </c>
      <c r="U193" s="86">
        <v>0</v>
      </c>
      <c r="V193" s="86">
        <v>0</v>
      </c>
      <c r="W193" s="86">
        <v>0</v>
      </c>
      <c r="X193" s="86">
        <v>0</v>
      </c>
      <c r="Y193" s="86">
        <v>990000</v>
      </c>
    </row>
    <row r="194" spans="1:25" hidden="1" outlineLevel="4" x14ac:dyDescent="0.3">
      <c r="A194" s="85" t="s">
        <v>176</v>
      </c>
      <c r="B194" s="85" t="s">
        <v>188</v>
      </c>
      <c r="C194" t="s">
        <v>491</v>
      </c>
      <c r="D194" s="86">
        <v>0</v>
      </c>
      <c r="E194" s="86">
        <v>0</v>
      </c>
      <c r="F194" s="86">
        <v>0</v>
      </c>
      <c r="G194" s="86">
        <v>0</v>
      </c>
      <c r="H194" s="86">
        <v>0</v>
      </c>
      <c r="I194" s="86">
        <v>0</v>
      </c>
      <c r="J194" s="86">
        <v>0</v>
      </c>
      <c r="K194" s="86">
        <v>0</v>
      </c>
      <c r="L194" s="86">
        <v>0</v>
      </c>
      <c r="M194" s="86">
        <v>0</v>
      </c>
      <c r="N194" s="86">
        <v>0</v>
      </c>
      <c r="O194" s="86">
        <v>0</v>
      </c>
      <c r="P194" s="86">
        <v>0</v>
      </c>
      <c r="Q194" s="86">
        <v>0</v>
      </c>
      <c r="R194" s="86">
        <v>0</v>
      </c>
      <c r="S194" s="86">
        <v>0</v>
      </c>
      <c r="T194" s="86">
        <v>0</v>
      </c>
      <c r="U194" s="86">
        <v>0</v>
      </c>
      <c r="V194" s="86">
        <v>0</v>
      </c>
      <c r="W194" s="86">
        <v>350000</v>
      </c>
      <c r="X194" s="86">
        <v>0</v>
      </c>
      <c r="Y194" s="86">
        <v>350000</v>
      </c>
    </row>
    <row r="195" spans="1:25" hidden="1" outlineLevel="4" x14ac:dyDescent="0.3">
      <c r="A195" s="85" t="s">
        <v>176</v>
      </c>
      <c r="B195" s="85" t="s">
        <v>188</v>
      </c>
      <c r="C195" t="s">
        <v>492</v>
      </c>
      <c r="D195" s="86">
        <v>0</v>
      </c>
      <c r="E195" s="86">
        <v>0</v>
      </c>
      <c r="F195" s="86">
        <v>0</v>
      </c>
      <c r="G195" s="86">
        <v>0</v>
      </c>
      <c r="H195" s="86">
        <v>0</v>
      </c>
      <c r="I195" s="86">
        <v>0</v>
      </c>
      <c r="J195" s="86">
        <v>0</v>
      </c>
      <c r="K195" s="86">
        <v>0</v>
      </c>
      <c r="L195" s="86">
        <v>0</v>
      </c>
      <c r="M195" s="86">
        <v>0</v>
      </c>
      <c r="N195" s="86">
        <v>0</v>
      </c>
      <c r="O195" s="86">
        <v>0</v>
      </c>
      <c r="P195" s="86">
        <v>0</v>
      </c>
      <c r="Q195" s="86">
        <v>0</v>
      </c>
      <c r="R195" s="86">
        <v>0</v>
      </c>
      <c r="S195" s="86">
        <v>0</v>
      </c>
      <c r="T195" s="86">
        <v>0</v>
      </c>
      <c r="U195" s="86">
        <v>0</v>
      </c>
      <c r="V195" s="86">
        <v>0</v>
      </c>
      <c r="W195" s="86">
        <v>2000000</v>
      </c>
      <c r="X195" s="86">
        <v>0</v>
      </c>
      <c r="Y195" s="86">
        <v>2000000</v>
      </c>
    </row>
    <row r="196" spans="1:25" hidden="1" outlineLevel="4" x14ac:dyDescent="0.3">
      <c r="A196" s="85" t="s">
        <v>176</v>
      </c>
      <c r="B196" s="85" t="s">
        <v>188</v>
      </c>
      <c r="C196" t="s">
        <v>493</v>
      </c>
      <c r="D196" s="86">
        <v>0</v>
      </c>
      <c r="E196" s="86">
        <v>500000</v>
      </c>
      <c r="F196" s="86">
        <v>0</v>
      </c>
      <c r="G196" s="86">
        <v>0</v>
      </c>
      <c r="H196" s="86">
        <v>0</v>
      </c>
      <c r="I196" s="86">
        <v>0</v>
      </c>
      <c r="J196" s="86">
        <v>0</v>
      </c>
      <c r="K196" s="86">
        <v>0</v>
      </c>
      <c r="L196" s="86">
        <v>0</v>
      </c>
      <c r="M196" s="86">
        <v>0</v>
      </c>
      <c r="N196" s="86">
        <v>0</v>
      </c>
      <c r="O196" s="86">
        <v>0</v>
      </c>
      <c r="P196" s="86">
        <v>0</v>
      </c>
      <c r="Q196" s="86">
        <v>0</v>
      </c>
      <c r="R196" s="86">
        <v>0</v>
      </c>
      <c r="S196" s="86">
        <v>0</v>
      </c>
      <c r="T196" s="86">
        <v>0</v>
      </c>
      <c r="U196" s="86">
        <v>0</v>
      </c>
      <c r="V196" s="86">
        <v>0</v>
      </c>
      <c r="W196" s="86">
        <v>0</v>
      </c>
      <c r="X196" s="86">
        <v>0</v>
      </c>
      <c r="Y196" s="86">
        <v>500000</v>
      </c>
    </row>
    <row r="197" spans="1:25" hidden="1" outlineLevel="4" x14ac:dyDescent="0.3">
      <c r="A197" s="85" t="s">
        <v>176</v>
      </c>
      <c r="B197" s="85" t="s">
        <v>188</v>
      </c>
      <c r="C197" t="s">
        <v>494</v>
      </c>
      <c r="D197" s="86">
        <v>0</v>
      </c>
      <c r="E197" s="86">
        <v>0</v>
      </c>
      <c r="F197" s="86">
        <v>0</v>
      </c>
      <c r="G197" s="86">
        <v>0</v>
      </c>
      <c r="H197" s="86">
        <v>0</v>
      </c>
      <c r="I197" s="86">
        <v>0</v>
      </c>
      <c r="J197" s="86">
        <v>0</v>
      </c>
      <c r="K197" s="86">
        <v>250000</v>
      </c>
      <c r="L197" s="86">
        <v>0</v>
      </c>
      <c r="M197" s="86">
        <v>0</v>
      </c>
      <c r="N197" s="86">
        <v>0</v>
      </c>
      <c r="O197" s="86">
        <v>0</v>
      </c>
      <c r="P197" s="86">
        <v>0</v>
      </c>
      <c r="Q197" s="86">
        <v>0</v>
      </c>
      <c r="R197" s="86">
        <v>0</v>
      </c>
      <c r="S197" s="86">
        <v>0</v>
      </c>
      <c r="T197" s="86">
        <v>0</v>
      </c>
      <c r="U197" s="86">
        <v>0</v>
      </c>
      <c r="V197" s="86">
        <v>0</v>
      </c>
      <c r="W197" s="86">
        <v>0</v>
      </c>
      <c r="X197" s="86">
        <v>0</v>
      </c>
      <c r="Y197" s="86">
        <v>250000</v>
      </c>
    </row>
    <row r="198" spans="1:25" hidden="1" outlineLevel="4" x14ac:dyDescent="0.3">
      <c r="A198" s="85" t="s">
        <v>176</v>
      </c>
      <c r="B198" s="85" t="s">
        <v>188</v>
      </c>
      <c r="C198" t="s">
        <v>495</v>
      </c>
      <c r="D198" s="86">
        <v>0</v>
      </c>
      <c r="E198" s="86">
        <v>0</v>
      </c>
      <c r="F198" s="86">
        <v>0</v>
      </c>
      <c r="G198" s="86">
        <v>0</v>
      </c>
      <c r="H198" s="86">
        <v>0</v>
      </c>
      <c r="I198" s="86">
        <v>0</v>
      </c>
      <c r="J198" s="86">
        <v>0</v>
      </c>
      <c r="K198" s="86">
        <v>100000</v>
      </c>
      <c r="L198" s="86">
        <v>0</v>
      </c>
      <c r="M198" s="86">
        <v>0</v>
      </c>
      <c r="N198" s="86">
        <v>0</v>
      </c>
      <c r="O198" s="86">
        <v>0</v>
      </c>
      <c r="P198" s="86">
        <v>0</v>
      </c>
      <c r="Q198" s="86">
        <v>0</v>
      </c>
      <c r="R198" s="86">
        <v>0</v>
      </c>
      <c r="S198" s="86">
        <v>0</v>
      </c>
      <c r="T198" s="86">
        <v>0</v>
      </c>
      <c r="U198" s="86">
        <v>0</v>
      </c>
      <c r="V198" s="86">
        <v>0</v>
      </c>
      <c r="W198" s="86">
        <v>0</v>
      </c>
      <c r="X198" s="86">
        <v>0</v>
      </c>
      <c r="Y198" s="86">
        <v>100000</v>
      </c>
    </row>
    <row r="199" spans="1:25" hidden="1" outlineLevel="4" x14ac:dyDescent="0.3">
      <c r="A199" s="85" t="s">
        <v>176</v>
      </c>
      <c r="B199" s="85" t="s">
        <v>188</v>
      </c>
      <c r="C199" t="s">
        <v>496</v>
      </c>
      <c r="D199" s="86">
        <v>0</v>
      </c>
      <c r="E199" s="86">
        <v>0</v>
      </c>
      <c r="F199" s="86">
        <v>0</v>
      </c>
      <c r="G199" s="86">
        <v>0</v>
      </c>
      <c r="H199" s="86">
        <v>0</v>
      </c>
      <c r="I199" s="86">
        <v>0</v>
      </c>
      <c r="J199" s="86">
        <v>0</v>
      </c>
      <c r="K199" s="86">
        <v>800000</v>
      </c>
      <c r="L199" s="86">
        <v>0</v>
      </c>
      <c r="M199" s="86">
        <v>0</v>
      </c>
      <c r="N199" s="86">
        <v>0</v>
      </c>
      <c r="O199" s="86">
        <v>0</v>
      </c>
      <c r="P199" s="86">
        <v>0</v>
      </c>
      <c r="Q199" s="86">
        <v>0</v>
      </c>
      <c r="R199" s="86">
        <v>0</v>
      </c>
      <c r="S199" s="86">
        <v>0</v>
      </c>
      <c r="T199" s="86">
        <v>0</v>
      </c>
      <c r="U199" s="86">
        <v>0</v>
      </c>
      <c r="V199" s="86">
        <v>0</v>
      </c>
      <c r="W199" s="86">
        <v>0</v>
      </c>
      <c r="X199" s="86">
        <v>0</v>
      </c>
      <c r="Y199" s="86">
        <v>800000</v>
      </c>
    </row>
    <row r="200" spans="1:25" hidden="1" outlineLevel="4" x14ac:dyDescent="0.3">
      <c r="A200" s="85" t="s">
        <v>176</v>
      </c>
      <c r="B200" s="85" t="s">
        <v>188</v>
      </c>
      <c r="C200" t="s">
        <v>497</v>
      </c>
      <c r="D200" s="86">
        <v>0</v>
      </c>
      <c r="E200" s="86">
        <v>0</v>
      </c>
      <c r="F200" s="86">
        <v>0</v>
      </c>
      <c r="G200" s="86">
        <v>0</v>
      </c>
      <c r="H200" s="86">
        <v>0</v>
      </c>
      <c r="I200" s="86">
        <v>0</v>
      </c>
      <c r="J200" s="86">
        <v>0</v>
      </c>
      <c r="K200" s="86">
        <v>0</v>
      </c>
      <c r="L200" s="86">
        <v>0</v>
      </c>
      <c r="M200" s="86">
        <v>0</v>
      </c>
      <c r="N200" s="86">
        <v>350000</v>
      </c>
      <c r="O200" s="86">
        <v>0</v>
      </c>
      <c r="P200" s="86">
        <v>0</v>
      </c>
      <c r="Q200" s="86">
        <v>0</v>
      </c>
      <c r="R200" s="86">
        <v>0</v>
      </c>
      <c r="S200" s="86">
        <v>0</v>
      </c>
      <c r="T200" s="86">
        <v>0</v>
      </c>
      <c r="U200" s="86">
        <v>0</v>
      </c>
      <c r="V200" s="86">
        <v>0</v>
      </c>
      <c r="W200" s="86">
        <v>0</v>
      </c>
      <c r="X200" s="86">
        <v>0</v>
      </c>
      <c r="Y200" s="86">
        <v>350000</v>
      </c>
    </row>
    <row r="201" spans="1:25" hidden="1" outlineLevel="4" x14ac:dyDescent="0.3">
      <c r="A201" s="85" t="s">
        <v>176</v>
      </c>
      <c r="B201" s="85" t="s">
        <v>188</v>
      </c>
      <c r="C201" t="s">
        <v>498</v>
      </c>
      <c r="D201" s="86">
        <v>0</v>
      </c>
      <c r="E201" s="86">
        <v>0</v>
      </c>
      <c r="F201" s="86">
        <v>0</v>
      </c>
      <c r="G201" s="86">
        <v>0</v>
      </c>
      <c r="H201" s="86">
        <v>0</v>
      </c>
      <c r="I201" s="86">
        <v>0</v>
      </c>
      <c r="J201" s="86">
        <v>0</v>
      </c>
      <c r="K201" s="86">
        <v>200000</v>
      </c>
      <c r="L201" s="86">
        <v>0</v>
      </c>
      <c r="M201" s="86">
        <v>0</v>
      </c>
      <c r="N201" s="86">
        <v>0</v>
      </c>
      <c r="O201" s="86">
        <v>0</v>
      </c>
      <c r="P201" s="86">
        <v>0</v>
      </c>
      <c r="Q201" s="86">
        <v>0</v>
      </c>
      <c r="R201" s="86">
        <v>0</v>
      </c>
      <c r="S201" s="86">
        <v>0</v>
      </c>
      <c r="T201" s="86">
        <v>0</v>
      </c>
      <c r="U201" s="86">
        <v>0</v>
      </c>
      <c r="V201" s="86">
        <v>0</v>
      </c>
      <c r="W201" s="86">
        <v>0</v>
      </c>
      <c r="X201" s="86">
        <v>0</v>
      </c>
      <c r="Y201" s="86">
        <v>200000</v>
      </c>
    </row>
    <row r="202" spans="1:25" hidden="1" outlineLevel="4" x14ac:dyDescent="0.3">
      <c r="A202" s="85" t="s">
        <v>176</v>
      </c>
      <c r="B202" s="85" t="s">
        <v>188</v>
      </c>
      <c r="C202" t="s">
        <v>499</v>
      </c>
      <c r="D202" s="86">
        <v>0</v>
      </c>
      <c r="E202" s="86">
        <v>0</v>
      </c>
      <c r="F202" s="86">
        <v>0</v>
      </c>
      <c r="G202" s="86">
        <v>0</v>
      </c>
      <c r="H202" s="86">
        <v>0</v>
      </c>
      <c r="I202" s="86">
        <v>0</v>
      </c>
      <c r="J202" s="86">
        <v>0</v>
      </c>
      <c r="K202" s="86">
        <v>950000</v>
      </c>
      <c r="L202" s="86">
        <v>0</v>
      </c>
      <c r="M202" s="86">
        <v>0</v>
      </c>
      <c r="N202" s="86">
        <v>0</v>
      </c>
      <c r="O202" s="86">
        <v>0</v>
      </c>
      <c r="P202" s="86">
        <v>0</v>
      </c>
      <c r="Q202" s="86">
        <v>0</v>
      </c>
      <c r="R202" s="86">
        <v>0</v>
      </c>
      <c r="S202" s="86">
        <v>0</v>
      </c>
      <c r="T202" s="86">
        <v>0</v>
      </c>
      <c r="U202" s="86">
        <v>0</v>
      </c>
      <c r="V202" s="86">
        <v>0</v>
      </c>
      <c r="W202" s="86">
        <v>0</v>
      </c>
      <c r="X202" s="86">
        <v>0</v>
      </c>
      <c r="Y202" s="86">
        <v>950000</v>
      </c>
    </row>
    <row r="203" spans="1:25" hidden="1" outlineLevel="4" x14ac:dyDescent="0.3">
      <c r="A203" s="85" t="s">
        <v>176</v>
      </c>
      <c r="B203" s="85" t="s">
        <v>188</v>
      </c>
      <c r="C203" t="s">
        <v>500</v>
      </c>
      <c r="D203" s="86">
        <v>0</v>
      </c>
      <c r="E203" s="86">
        <v>0</v>
      </c>
      <c r="F203" s="86">
        <v>0</v>
      </c>
      <c r="G203" s="86">
        <v>0</v>
      </c>
      <c r="H203" s="86">
        <v>0</v>
      </c>
      <c r="I203" s="86">
        <v>0</v>
      </c>
      <c r="J203" s="86">
        <v>0</v>
      </c>
      <c r="K203" s="86">
        <v>0</v>
      </c>
      <c r="L203" s="86">
        <v>0</v>
      </c>
      <c r="M203" s="86">
        <v>0</v>
      </c>
      <c r="N203" s="86">
        <v>0</v>
      </c>
      <c r="O203" s="86">
        <v>0</v>
      </c>
      <c r="P203" s="86">
        <v>0</v>
      </c>
      <c r="Q203" s="86">
        <v>0</v>
      </c>
      <c r="R203" s="86">
        <v>0</v>
      </c>
      <c r="S203" s="86">
        <v>0</v>
      </c>
      <c r="T203" s="86">
        <v>0</v>
      </c>
      <c r="U203" s="86">
        <v>0</v>
      </c>
      <c r="V203" s="86">
        <v>0</v>
      </c>
      <c r="W203" s="86">
        <v>500000</v>
      </c>
      <c r="X203" s="86">
        <v>0</v>
      </c>
      <c r="Y203" s="86">
        <v>500000</v>
      </c>
    </row>
    <row r="204" spans="1:25" hidden="1" outlineLevel="4" x14ac:dyDescent="0.3">
      <c r="A204" s="85" t="s">
        <v>176</v>
      </c>
      <c r="B204" s="85" t="s">
        <v>188</v>
      </c>
      <c r="C204" t="s">
        <v>501</v>
      </c>
      <c r="D204" s="86">
        <v>0</v>
      </c>
      <c r="E204" s="86">
        <v>0</v>
      </c>
      <c r="F204" s="86">
        <v>0</v>
      </c>
      <c r="G204" s="86">
        <v>0</v>
      </c>
      <c r="H204" s="86">
        <v>0</v>
      </c>
      <c r="I204" s="86">
        <v>0</v>
      </c>
      <c r="J204" s="86">
        <v>0</v>
      </c>
      <c r="K204" s="86">
        <v>500000</v>
      </c>
      <c r="L204" s="86">
        <v>0</v>
      </c>
      <c r="M204" s="86">
        <v>0</v>
      </c>
      <c r="N204" s="86">
        <v>0</v>
      </c>
      <c r="O204" s="86">
        <v>0</v>
      </c>
      <c r="P204" s="86">
        <v>0</v>
      </c>
      <c r="Q204" s="86">
        <v>0</v>
      </c>
      <c r="R204" s="86">
        <v>0</v>
      </c>
      <c r="S204" s="86">
        <v>0</v>
      </c>
      <c r="T204" s="86">
        <v>0</v>
      </c>
      <c r="U204" s="86">
        <v>0</v>
      </c>
      <c r="V204" s="86">
        <v>0</v>
      </c>
      <c r="W204" s="86">
        <v>0</v>
      </c>
      <c r="X204" s="86">
        <v>0</v>
      </c>
      <c r="Y204" s="86">
        <v>500000</v>
      </c>
    </row>
    <row r="205" spans="1:25" hidden="1" outlineLevel="4" x14ac:dyDescent="0.3">
      <c r="A205" s="85" t="s">
        <v>176</v>
      </c>
      <c r="B205" s="85" t="s">
        <v>188</v>
      </c>
      <c r="C205" t="s">
        <v>502</v>
      </c>
      <c r="D205" s="86">
        <v>0</v>
      </c>
      <c r="E205" s="86">
        <v>0</v>
      </c>
      <c r="F205" s="86">
        <v>0</v>
      </c>
      <c r="G205" s="86">
        <v>0</v>
      </c>
      <c r="H205" s="86">
        <v>0</v>
      </c>
      <c r="I205" s="86">
        <v>0</v>
      </c>
      <c r="J205" s="86">
        <v>0</v>
      </c>
      <c r="K205" s="86">
        <v>40000</v>
      </c>
      <c r="L205" s="86">
        <v>0</v>
      </c>
      <c r="M205" s="86">
        <v>0</v>
      </c>
      <c r="N205" s="86">
        <v>0</v>
      </c>
      <c r="O205" s="86">
        <v>0</v>
      </c>
      <c r="P205" s="86">
        <v>0</v>
      </c>
      <c r="Q205" s="86">
        <v>0</v>
      </c>
      <c r="R205" s="86">
        <v>0</v>
      </c>
      <c r="S205" s="86">
        <v>0</v>
      </c>
      <c r="T205" s="86">
        <v>0</v>
      </c>
      <c r="U205" s="86">
        <v>0</v>
      </c>
      <c r="V205" s="86">
        <v>0</v>
      </c>
      <c r="W205" s="86">
        <v>0</v>
      </c>
      <c r="X205" s="86">
        <v>0</v>
      </c>
      <c r="Y205" s="86">
        <v>40000</v>
      </c>
    </row>
    <row r="206" spans="1:25" hidden="1" outlineLevel="4" x14ac:dyDescent="0.3">
      <c r="A206" s="85" t="s">
        <v>176</v>
      </c>
      <c r="B206" s="85" t="s">
        <v>188</v>
      </c>
      <c r="C206" t="s">
        <v>503</v>
      </c>
      <c r="D206" s="86">
        <v>0</v>
      </c>
      <c r="E206" s="86">
        <v>0</v>
      </c>
      <c r="F206" s="86">
        <v>0</v>
      </c>
      <c r="G206" s="86">
        <v>0</v>
      </c>
      <c r="H206" s="86">
        <v>0</v>
      </c>
      <c r="I206" s="86">
        <v>0</v>
      </c>
      <c r="J206" s="86">
        <v>0</v>
      </c>
      <c r="K206" s="86">
        <v>30000</v>
      </c>
      <c r="L206" s="86">
        <v>0</v>
      </c>
      <c r="M206" s="86">
        <v>0</v>
      </c>
      <c r="N206" s="86">
        <v>0</v>
      </c>
      <c r="O206" s="86">
        <v>0</v>
      </c>
      <c r="P206" s="86">
        <v>0</v>
      </c>
      <c r="Q206" s="86">
        <v>0</v>
      </c>
      <c r="R206" s="86">
        <v>0</v>
      </c>
      <c r="S206" s="86">
        <v>0</v>
      </c>
      <c r="T206" s="86">
        <v>0</v>
      </c>
      <c r="U206" s="86">
        <v>0</v>
      </c>
      <c r="V206" s="86">
        <v>0</v>
      </c>
      <c r="W206" s="86">
        <v>0</v>
      </c>
      <c r="X206" s="86">
        <v>0</v>
      </c>
      <c r="Y206" s="86">
        <v>30000</v>
      </c>
    </row>
    <row r="207" spans="1:25" hidden="1" outlineLevel="4" x14ac:dyDescent="0.3">
      <c r="A207" s="85" t="s">
        <v>176</v>
      </c>
      <c r="B207" s="85" t="s">
        <v>188</v>
      </c>
      <c r="C207" t="s">
        <v>504</v>
      </c>
      <c r="D207" s="86">
        <v>0</v>
      </c>
      <c r="E207" s="86">
        <v>0</v>
      </c>
      <c r="F207" s="86">
        <v>0</v>
      </c>
      <c r="G207" s="86">
        <v>0</v>
      </c>
      <c r="H207" s="86">
        <v>0</v>
      </c>
      <c r="I207" s="86">
        <v>0</v>
      </c>
      <c r="J207" s="86">
        <v>0</v>
      </c>
      <c r="K207" s="86">
        <v>578000</v>
      </c>
      <c r="L207" s="86">
        <v>0</v>
      </c>
      <c r="M207" s="86">
        <v>0</v>
      </c>
      <c r="N207" s="86">
        <v>0</v>
      </c>
      <c r="O207" s="86">
        <v>0</v>
      </c>
      <c r="P207" s="86">
        <v>0</v>
      </c>
      <c r="Q207" s="86">
        <v>0</v>
      </c>
      <c r="R207" s="86">
        <v>0</v>
      </c>
      <c r="S207" s="86">
        <v>0</v>
      </c>
      <c r="T207" s="86">
        <v>0</v>
      </c>
      <c r="U207" s="86">
        <v>0</v>
      </c>
      <c r="V207" s="86">
        <v>0</v>
      </c>
      <c r="W207" s="86">
        <v>0</v>
      </c>
      <c r="X207" s="86">
        <v>0</v>
      </c>
      <c r="Y207" s="86">
        <v>578000</v>
      </c>
    </row>
    <row r="208" spans="1:25" hidden="1" outlineLevel="4" x14ac:dyDescent="0.3">
      <c r="A208" s="85" t="s">
        <v>176</v>
      </c>
      <c r="B208" s="85" t="s">
        <v>188</v>
      </c>
      <c r="C208" t="s">
        <v>505</v>
      </c>
      <c r="D208" s="86">
        <v>0</v>
      </c>
      <c r="E208" s="86">
        <v>0</v>
      </c>
      <c r="F208" s="86">
        <v>0</v>
      </c>
      <c r="G208" s="86">
        <v>0</v>
      </c>
      <c r="H208" s="86">
        <v>0</v>
      </c>
      <c r="I208" s="86">
        <v>0</v>
      </c>
      <c r="J208" s="86">
        <v>0</v>
      </c>
      <c r="K208" s="86">
        <v>0</v>
      </c>
      <c r="L208" s="86">
        <v>0</v>
      </c>
      <c r="M208" s="86">
        <v>0</v>
      </c>
      <c r="N208" s="86">
        <v>0</v>
      </c>
      <c r="O208" s="86">
        <v>0</v>
      </c>
      <c r="P208" s="86">
        <v>0</v>
      </c>
      <c r="Q208" s="86">
        <v>0</v>
      </c>
      <c r="R208" s="86">
        <v>0</v>
      </c>
      <c r="S208" s="86">
        <v>0</v>
      </c>
      <c r="T208" s="86">
        <v>0</v>
      </c>
      <c r="U208" s="86">
        <v>0</v>
      </c>
      <c r="V208" s="86">
        <v>0</v>
      </c>
      <c r="W208" s="86">
        <v>1000000</v>
      </c>
      <c r="X208" s="86">
        <v>0</v>
      </c>
      <c r="Y208" s="86">
        <v>1000000</v>
      </c>
    </row>
    <row r="209" spans="1:25" hidden="1" outlineLevel="4" x14ac:dyDescent="0.3">
      <c r="A209" s="85" t="s">
        <v>176</v>
      </c>
      <c r="B209" s="85" t="s">
        <v>188</v>
      </c>
      <c r="C209" t="s">
        <v>506</v>
      </c>
      <c r="D209" s="86">
        <v>0</v>
      </c>
      <c r="E209" s="86">
        <v>0</v>
      </c>
      <c r="F209" s="86">
        <v>0</v>
      </c>
      <c r="G209" s="86">
        <v>0</v>
      </c>
      <c r="H209" s="86">
        <v>0</v>
      </c>
      <c r="I209" s="86">
        <v>0</v>
      </c>
      <c r="J209" s="86">
        <v>0</v>
      </c>
      <c r="K209" s="86">
        <v>0</v>
      </c>
      <c r="L209" s="86">
        <v>0</v>
      </c>
      <c r="M209" s="86">
        <v>100000</v>
      </c>
      <c r="N209" s="86">
        <v>0</v>
      </c>
      <c r="O209" s="86">
        <v>0</v>
      </c>
      <c r="P209" s="86">
        <v>0</v>
      </c>
      <c r="Q209" s="86">
        <v>0</v>
      </c>
      <c r="R209" s="86">
        <v>0</v>
      </c>
      <c r="S209" s="86">
        <v>0</v>
      </c>
      <c r="T209" s="86">
        <v>0</v>
      </c>
      <c r="U209" s="86">
        <v>0</v>
      </c>
      <c r="V209" s="86">
        <v>0</v>
      </c>
      <c r="W209" s="86">
        <v>0</v>
      </c>
      <c r="X209" s="86">
        <v>0</v>
      </c>
      <c r="Y209" s="86">
        <v>100000</v>
      </c>
    </row>
    <row r="210" spans="1:25" hidden="1" outlineLevel="4" x14ac:dyDescent="0.3">
      <c r="A210" s="85" t="s">
        <v>176</v>
      </c>
      <c r="B210" s="85" t="s">
        <v>188</v>
      </c>
      <c r="C210" t="s">
        <v>507</v>
      </c>
      <c r="D210" s="86">
        <v>0</v>
      </c>
      <c r="E210" s="86">
        <v>0</v>
      </c>
      <c r="F210" s="86">
        <v>0</v>
      </c>
      <c r="G210" s="86">
        <v>0</v>
      </c>
      <c r="H210" s="86">
        <v>0</v>
      </c>
      <c r="I210" s="86">
        <v>0</v>
      </c>
      <c r="J210" s="86">
        <v>0</v>
      </c>
      <c r="K210" s="86">
        <v>0</v>
      </c>
      <c r="L210" s="86">
        <v>0</v>
      </c>
      <c r="M210" s="86">
        <v>100000</v>
      </c>
      <c r="N210" s="86">
        <v>0</v>
      </c>
      <c r="O210" s="86">
        <v>0</v>
      </c>
      <c r="P210" s="86">
        <v>0</v>
      </c>
      <c r="Q210" s="86">
        <v>0</v>
      </c>
      <c r="R210" s="86">
        <v>0</v>
      </c>
      <c r="S210" s="86">
        <v>0</v>
      </c>
      <c r="T210" s="86">
        <v>0</v>
      </c>
      <c r="U210" s="86">
        <v>0</v>
      </c>
      <c r="V210" s="86">
        <v>0</v>
      </c>
      <c r="W210" s="86">
        <v>0</v>
      </c>
      <c r="X210" s="86">
        <v>0</v>
      </c>
      <c r="Y210" s="86">
        <v>100000</v>
      </c>
    </row>
    <row r="211" spans="1:25" hidden="1" outlineLevel="4" x14ac:dyDescent="0.3">
      <c r="A211" s="85" t="s">
        <v>176</v>
      </c>
      <c r="B211" s="85" t="s">
        <v>188</v>
      </c>
      <c r="C211" t="s">
        <v>508</v>
      </c>
      <c r="D211" s="86">
        <v>0</v>
      </c>
      <c r="E211" s="86">
        <v>0</v>
      </c>
      <c r="F211" s="86">
        <v>0</v>
      </c>
      <c r="G211" s="86">
        <v>0</v>
      </c>
      <c r="H211" s="86">
        <v>0</v>
      </c>
      <c r="I211" s="86">
        <v>0</v>
      </c>
      <c r="J211" s="86">
        <v>0</v>
      </c>
      <c r="K211" s="86">
        <v>0</v>
      </c>
      <c r="L211" s="86">
        <v>0</v>
      </c>
      <c r="M211" s="86">
        <v>0</v>
      </c>
      <c r="N211" s="86">
        <v>0</v>
      </c>
      <c r="O211" s="86">
        <v>0</v>
      </c>
      <c r="P211" s="86">
        <v>0</v>
      </c>
      <c r="Q211" s="86">
        <v>0</v>
      </c>
      <c r="R211" s="86">
        <v>0</v>
      </c>
      <c r="S211" s="86">
        <v>0</v>
      </c>
      <c r="T211" s="86">
        <v>0</v>
      </c>
      <c r="U211" s="86">
        <v>0</v>
      </c>
      <c r="V211" s="86">
        <v>0</v>
      </c>
      <c r="W211" s="86">
        <v>0</v>
      </c>
      <c r="X211" s="86">
        <v>50000</v>
      </c>
      <c r="Y211" s="86">
        <v>50000</v>
      </c>
    </row>
    <row r="212" spans="1:25" hidden="1" outlineLevel="4" x14ac:dyDescent="0.3">
      <c r="A212" s="85" t="s">
        <v>176</v>
      </c>
      <c r="B212" s="85" t="s">
        <v>188</v>
      </c>
      <c r="C212" t="s">
        <v>509</v>
      </c>
      <c r="D212" s="86">
        <v>0</v>
      </c>
      <c r="E212" s="86">
        <v>0</v>
      </c>
      <c r="F212" s="86">
        <v>0</v>
      </c>
      <c r="G212" s="86">
        <v>0</v>
      </c>
      <c r="H212" s="86">
        <v>0</v>
      </c>
      <c r="I212" s="86">
        <v>0</v>
      </c>
      <c r="J212" s="86">
        <v>0</v>
      </c>
      <c r="K212" s="86">
        <v>0</v>
      </c>
      <c r="L212" s="86">
        <v>0</v>
      </c>
      <c r="M212" s="86">
        <v>0</v>
      </c>
      <c r="N212" s="86">
        <v>0</v>
      </c>
      <c r="O212" s="86">
        <v>0</v>
      </c>
      <c r="P212" s="86">
        <v>0</v>
      </c>
      <c r="Q212" s="86">
        <v>0</v>
      </c>
      <c r="R212" s="86">
        <v>0</v>
      </c>
      <c r="S212" s="86">
        <v>0</v>
      </c>
      <c r="T212" s="86">
        <v>0</v>
      </c>
      <c r="U212" s="86">
        <v>0</v>
      </c>
      <c r="V212" s="86">
        <v>750000</v>
      </c>
      <c r="W212" s="86">
        <v>0</v>
      </c>
      <c r="X212" s="86">
        <v>0</v>
      </c>
      <c r="Y212" s="86">
        <v>750000</v>
      </c>
    </row>
    <row r="213" spans="1:25" hidden="1" outlineLevel="4" x14ac:dyDescent="0.3">
      <c r="A213" s="85" t="s">
        <v>176</v>
      </c>
      <c r="B213" s="85" t="s">
        <v>188</v>
      </c>
      <c r="C213" t="s">
        <v>510</v>
      </c>
      <c r="D213" s="86">
        <v>0</v>
      </c>
      <c r="E213" s="86">
        <v>0</v>
      </c>
      <c r="F213" s="86">
        <v>0</v>
      </c>
      <c r="G213" s="86">
        <v>0</v>
      </c>
      <c r="H213" s="86">
        <v>0</v>
      </c>
      <c r="I213" s="86">
        <v>0</v>
      </c>
      <c r="J213" s="86">
        <v>98000</v>
      </c>
      <c r="K213" s="86">
        <v>98000</v>
      </c>
      <c r="L213" s="86">
        <v>0</v>
      </c>
      <c r="M213" s="86">
        <v>0</v>
      </c>
      <c r="N213" s="86">
        <v>0</v>
      </c>
      <c r="O213" s="86">
        <v>0</v>
      </c>
      <c r="P213" s="86">
        <v>0</v>
      </c>
      <c r="Q213" s="86">
        <v>0</v>
      </c>
      <c r="R213" s="86">
        <v>0</v>
      </c>
      <c r="S213" s="86">
        <v>0</v>
      </c>
      <c r="T213" s="86">
        <v>0</v>
      </c>
      <c r="U213" s="86">
        <v>0</v>
      </c>
      <c r="V213" s="86">
        <v>0</v>
      </c>
      <c r="W213" s="86">
        <v>0</v>
      </c>
      <c r="X213" s="86">
        <v>0</v>
      </c>
      <c r="Y213" s="86">
        <v>196000</v>
      </c>
    </row>
    <row r="214" spans="1:25" hidden="1" outlineLevel="4" x14ac:dyDescent="0.3">
      <c r="A214" s="85" t="s">
        <v>176</v>
      </c>
      <c r="B214" s="85" t="s">
        <v>188</v>
      </c>
      <c r="C214" t="s">
        <v>511</v>
      </c>
      <c r="D214" s="86">
        <v>0</v>
      </c>
      <c r="E214" s="86">
        <v>0</v>
      </c>
      <c r="F214" s="86">
        <v>0</v>
      </c>
      <c r="G214" s="86">
        <v>0</v>
      </c>
      <c r="H214" s="86">
        <v>0</v>
      </c>
      <c r="I214" s="86">
        <v>0</v>
      </c>
      <c r="J214" s="86">
        <v>0</v>
      </c>
      <c r="K214" s="86">
        <v>0</v>
      </c>
      <c r="L214" s="86">
        <v>0</v>
      </c>
      <c r="M214" s="86">
        <v>0</v>
      </c>
      <c r="N214" s="86">
        <v>0</v>
      </c>
      <c r="O214" s="86">
        <v>0</v>
      </c>
      <c r="P214" s="86">
        <v>0</v>
      </c>
      <c r="Q214" s="86">
        <v>0</v>
      </c>
      <c r="R214" s="86">
        <v>0</v>
      </c>
      <c r="S214" s="86">
        <v>150000</v>
      </c>
      <c r="T214" s="86">
        <v>250000</v>
      </c>
      <c r="U214" s="86">
        <v>0</v>
      </c>
      <c r="V214" s="86">
        <v>0</v>
      </c>
      <c r="W214" s="86">
        <v>0</v>
      </c>
      <c r="X214" s="86">
        <v>0</v>
      </c>
      <c r="Y214" s="86">
        <v>400000</v>
      </c>
    </row>
    <row r="215" spans="1:25" hidden="1" outlineLevel="4" x14ac:dyDescent="0.3">
      <c r="A215" s="85" t="s">
        <v>176</v>
      </c>
      <c r="B215" s="85" t="s">
        <v>188</v>
      </c>
      <c r="C215" t="s">
        <v>512</v>
      </c>
      <c r="D215" s="86">
        <v>0</v>
      </c>
      <c r="E215" s="86">
        <v>0</v>
      </c>
      <c r="F215" s="86">
        <v>0</v>
      </c>
      <c r="G215" s="86">
        <v>0</v>
      </c>
      <c r="H215" s="86">
        <v>0</v>
      </c>
      <c r="I215" s="86">
        <v>0</v>
      </c>
      <c r="J215" s="86">
        <v>675000</v>
      </c>
      <c r="K215" s="86">
        <v>200000</v>
      </c>
      <c r="L215" s="86">
        <v>0</v>
      </c>
      <c r="M215" s="86">
        <v>0</v>
      </c>
      <c r="N215" s="86">
        <v>0</v>
      </c>
      <c r="O215" s="86">
        <v>0</v>
      </c>
      <c r="P215" s="86">
        <v>0</v>
      </c>
      <c r="Q215" s="86">
        <v>0</v>
      </c>
      <c r="R215" s="86">
        <v>0</v>
      </c>
      <c r="S215" s="86">
        <v>0</v>
      </c>
      <c r="T215" s="86">
        <v>0</v>
      </c>
      <c r="U215" s="86">
        <v>0</v>
      </c>
      <c r="V215" s="86">
        <v>0</v>
      </c>
      <c r="W215" s="86">
        <v>0</v>
      </c>
      <c r="X215" s="86">
        <v>0</v>
      </c>
      <c r="Y215" s="86">
        <v>875000</v>
      </c>
    </row>
    <row r="216" spans="1:25" hidden="1" outlineLevel="4" x14ac:dyDescent="0.3">
      <c r="A216" s="85" t="s">
        <v>176</v>
      </c>
      <c r="B216" s="85" t="s">
        <v>188</v>
      </c>
      <c r="C216" t="s">
        <v>513</v>
      </c>
      <c r="D216" s="86">
        <v>0</v>
      </c>
      <c r="E216" s="86">
        <v>0</v>
      </c>
      <c r="F216" s="86">
        <v>0</v>
      </c>
      <c r="G216" s="86">
        <v>0</v>
      </c>
      <c r="H216" s="86">
        <v>0</v>
      </c>
      <c r="I216" s="86">
        <v>0</v>
      </c>
      <c r="J216" s="86">
        <v>0</v>
      </c>
      <c r="K216" s="86">
        <v>0</v>
      </c>
      <c r="L216" s="86">
        <v>0</v>
      </c>
      <c r="M216" s="86">
        <v>0</v>
      </c>
      <c r="N216" s="86">
        <v>0</v>
      </c>
      <c r="O216" s="86">
        <v>0</v>
      </c>
      <c r="P216" s="86">
        <v>0</v>
      </c>
      <c r="Q216" s="86">
        <v>0</v>
      </c>
      <c r="R216" s="86">
        <v>0</v>
      </c>
      <c r="S216" s="86">
        <v>0</v>
      </c>
      <c r="T216" s="86">
        <v>2000000</v>
      </c>
      <c r="U216" s="86">
        <v>0</v>
      </c>
      <c r="V216" s="86">
        <v>0</v>
      </c>
      <c r="W216" s="86">
        <v>0</v>
      </c>
      <c r="X216" s="86">
        <v>0</v>
      </c>
      <c r="Y216" s="86">
        <v>2000000</v>
      </c>
    </row>
    <row r="217" spans="1:25" hidden="1" outlineLevel="4" x14ac:dyDescent="0.3">
      <c r="A217" s="85" t="s">
        <v>176</v>
      </c>
      <c r="B217" s="85" t="s">
        <v>188</v>
      </c>
      <c r="C217" t="s">
        <v>514</v>
      </c>
      <c r="D217" s="86">
        <v>0</v>
      </c>
      <c r="E217" s="86">
        <v>0</v>
      </c>
      <c r="F217" s="86">
        <v>0</v>
      </c>
      <c r="G217" s="86">
        <v>0</v>
      </c>
      <c r="H217" s="86">
        <v>0</v>
      </c>
      <c r="I217" s="86">
        <v>0</v>
      </c>
      <c r="J217" s="86">
        <v>0</v>
      </c>
      <c r="K217" s="86">
        <v>0</v>
      </c>
      <c r="L217" s="86">
        <v>0</v>
      </c>
      <c r="M217" s="86">
        <v>0</v>
      </c>
      <c r="N217" s="86">
        <v>0</v>
      </c>
      <c r="O217" s="86">
        <v>0</v>
      </c>
      <c r="P217" s="86">
        <v>0</v>
      </c>
      <c r="Q217" s="86">
        <v>0</v>
      </c>
      <c r="R217" s="86">
        <v>0</v>
      </c>
      <c r="S217" s="86">
        <v>0</v>
      </c>
      <c r="T217" s="86">
        <v>0</v>
      </c>
      <c r="U217" s="86">
        <v>0</v>
      </c>
      <c r="V217" s="86">
        <v>500000</v>
      </c>
      <c r="W217" s="86">
        <v>30000000</v>
      </c>
      <c r="X217" s="86">
        <v>0</v>
      </c>
      <c r="Y217" s="86">
        <v>30500000</v>
      </c>
    </row>
    <row r="218" spans="1:25" hidden="1" outlineLevel="4" x14ac:dyDescent="0.3">
      <c r="A218" s="85" t="s">
        <v>176</v>
      </c>
      <c r="B218" s="85" t="s">
        <v>188</v>
      </c>
      <c r="C218" t="s">
        <v>515</v>
      </c>
      <c r="D218" s="86">
        <v>0</v>
      </c>
      <c r="E218" s="86">
        <v>300000</v>
      </c>
      <c r="F218" s="86">
        <v>0</v>
      </c>
      <c r="G218" s="86">
        <v>0</v>
      </c>
      <c r="H218" s="86">
        <v>0</v>
      </c>
      <c r="I218" s="86">
        <v>0</v>
      </c>
      <c r="J218" s="86">
        <v>0</v>
      </c>
      <c r="K218" s="86">
        <v>0</v>
      </c>
      <c r="L218" s="86">
        <v>0</v>
      </c>
      <c r="M218" s="86">
        <v>0</v>
      </c>
      <c r="N218" s="86">
        <v>0</v>
      </c>
      <c r="O218" s="86">
        <v>0</v>
      </c>
      <c r="P218" s="86">
        <v>0</v>
      </c>
      <c r="Q218" s="86">
        <v>0</v>
      </c>
      <c r="R218" s="86">
        <v>0</v>
      </c>
      <c r="S218" s="86">
        <v>0</v>
      </c>
      <c r="T218" s="86">
        <v>0</v>
      </c>
      <c r="U218" s="86">
        <v>0</v>
      </c>
      <c r="V218" s="86">
        <v>0</v>
      </c>
      <c r="W218" s="86">
        <v>0</v>
      </c>
      <c r="X218" s="86">
        <v>0</v>
      </c>
      <c r="Y218" s="86">
        <v>300000</v>
      </c>
    </row>
    <row r="219" spans="1:25" hidden="1" outlineLevel="4" x14ac:dyDescent="0.3">
      <c r="A219" s="85" t="s">
        <v>176</v>
      </c>
      <c r="B219" s="85" t="s">
        <v>188</v>
      </c>
      <c r="C219" t="s">
        <v>516</v>
      </c>
      <c r="D219" s="86">
        <v>0</v>
      </c>
      <c r="E219" s="86">
        <v>0</v>
      </c>
      <c r="F219" s="86">
        <v>0</v>
      </c>
      <c r="G219" s="86">
        <v>0</v>
      </c>
      <c r="H219" s="86">
        <v>0</v>
      </c>
      <c r="I219" s="86">
        <v>0</v>
      </c>
      <c r="J219" s="86">
        <v>0</v>
      </c>
      <c r="K219" s="86">
        <v>0</v>
      </c>
      <c r="L219" s="86">
        <v>0</v>
      </c>
      <c r="M219" s="86">
        <v>0</v>
      </c>
      <c r="N219" s="86">
        <v>0</v>
      </c>
      <c r="O219" s="86">
        <v>0</v>
      </c>
      <c r="P219" s="86">
        <v>0</v>
      </c>
      <c r="Q219" s="86">
        <v>0</v>
      </c>
      <c r="R219" s="86">
        <v>0</v>
      </c>
      <c r="S219" s="86">
        <v>0</v>
      </c>
      <c r="T219" s="86">
        <v>0</v>
      </c>
      <c r="U219" s="86">
        <v>0</v>
      </c>
      <c r="V219" s="86">
        <v>0</v>
      </c>
      <c r="W219" s="86">
        <v>0</v>
      </c>
      <c r="X219" s="86">
        <v>100000</v>
      </c>
      <c r="Y219" s="86">
        <v>100000</v>
      </c>
    </row>
    <row r="220" spans="1:25" hidden="1" outlineLevel="4" x14ac:dyDescent="0.3">
      <c r="A220" s="85" t="s">
        <v>176</v>
      </c>
      <c r="B220" s="85" t="s">
        <v>188</v>
      </c>
      <c r="C220" t="s">
        <v>517</v>
      </c>
      <c r="D220" s="86">
        <v>0</v>
      </c>
      <c r="E220" s="86">
        <v>0</v>
      </c>
      <c r="F220" s="86">
        <v>0</v>
      </c>
      <c r="G220" s="86">
        <v>0</v>
      </c>
      <c r="H220" s="86">
        <v>0</v>
      </c>
      <c r="I220" s="86">
        <v>0</v>
      </c>
      <c r="J220" s="86">
        <v>0</v>
      </c>
      <c r="K220" s="86">
        <v>0</v>
      </c>
      <c r="L220" s="86">
        <v>0</v>
      </c>
      <c r="M220" s="86">
        <v>0</v>
      </c>
      <c r="N220" s="86">
        <v>0</v>
      </c>
      <c r="O220" s="86">
        <v>0</v>
      </c>
      <c r="P220" s="86">
        <v>0</v>
      </c>
      <c r="Q220" s="86">
        <v>0</v>
      </c>
      <c r="R220" s="86">
        <v>0</v>
      </c>
      <c r="S220" s="86">
        <v>0</v>
      </c>
      <c r="T220" s="86">
        <v>0</v>
      </c>
      <c r="U220" s="86">
        <v>0</v>
      </c>
      <c r="V220" s="86">
        <v>0</v>
      </c>
      <c r="W220" s="86">
        <v>1875000</v>
      </c>
      <c r="X220" s="86">
        <v>0</v>
      </c>
      <c r="Y220" s="86">
        <v>1875000</v>
      </c>
    </row>
    <row r="221" spans="1:25" hidden="1" outlineLevel="4" x14ac:dyDescent="0.3">
      <c r="A221" s="85" t="s">
        <v>176</v>
      </c>
      <c r="B221" s="85" t="s">
        <v>188</v>
      </c>
      <c r="C221" t="s">
        <v>518</v>
      </c>
      <c r="D221" s="86">
        <v>0</v>
      </c>
      <c r="E221" s="86">
        <v>0</v>
      </c>
      <c r="F221" s="86">
        <v>0</v>
      </c>
      <c r="G221" s="86">
        <v>0</v>
      </c>
      <c r="H221" s="86">
        <v>0</v>
      </c>
      <c r="I221" s="86">
        <v>0</v>
      </c>
      <c r="J221" s="86">
        <v>0</v>
      </c>
      <c r="K221" s="86">
        <v>0</v>
      </c>
      <c r="L221" s="86">
        <v>0</v>
      </c>
      <c r="M221" s="86">
        <v>0</v>
      </c>
      <c r="N221" s="86">
        <v>0</v>
      </c>
      <c r="O221" s="86">
        <v>0</v>
      </c>
      <c r="P221" s="86">
        <v>0</v>
      </c>
      <c r="Q221" s="86">
        <v>0</v>
      </c>
      <c r="R221" s="86">
        <v>0</v>
      </c>
      <c r="S221" s="86">
        <v>0</v>
      </c>
      <c r="T221" s="86">
        <v>0</v>
      </c>
      <c r="U221" s="86">
        <v>0</v>
      </c>
      <c r="V221" s="86">
        <v>101128</v>
      </c>
      <c r="W221" s="86">
        <v>0</v>
      </c>
      <c r="X221" s="86">
        <v>0</v>
      </c>
      <c r="Y221" s="86">
        <v>101128</v>
      </c>
    </row>
    <row r="222" spans="1:25" hidden="1" outlineLevel="4" x14ac:dyDescent="0.3">
      <c r="A222" s="85" t="s">
        <v>176</v>
      </c>
      <c r="B222" s="85" t="s">
        <v>188</v>
      </c>
      <c r="C222" t="s">
        <v>519</v>
      </c>
      <c r="D222" s="86">
        <v>0</v>
      </c>
      <c r="E222" s="86">
        <v>0</v>
      </c>
      <c r="F222" s="86">
        <v>0</v>
      </c>
      <c r="G222" s="86">
        <v>0</v>
      </c>
      <c r="H222" s="86">
        <v>0</v>
      </c>
      <c r="I222" s="86">
        <v>0</v>
      </c>
      <c r="J222" s="86">
        <v>0</v>
      </c>
      <c r="K222" s="86">
        <v>0</v>
      </c>
      <c r="L222" s="86">
        <v>0</v>
      </c>
      <c r="M222" s="86">
        <v>0</v>
      </c>
      <c r="N222" s="86">
        <v>0</v>
      </c>
      <c r="O222" s="86">
        <v>0</v>
      </c>
      <c r="P222" s="86">
        <v>500000</v>
      </c>
      <c r="Q222" s="86">
        <v>700000</v>
      </c>
      <c r="R222" s="86">
        <v>0</v>
      </c>
      <c r="S222" s="86">
        <v>0</v>
      </c>
      <c r="T222" s="86">
        <v>0</v>
      </c>
      <c r="U222" s="86">
        <v>0</v>
      </c>
      <c r="V222" s="86">
        <v>500000</v>
      </c>
      <c r="W222" s="86">
        <v>10000000</v>
      </c>
      <c r="X222" s="86">
        <v>1000000</v>
      </c>
      <c r="Y222" s="86">
        <v>12700000</v>
      </c>
    </row>
    <row r="223" spans="1:25" hidden="1" outlineLevel="4" x14ac:dyDescent="0.3">
      <c r="A223" s="85" t="s">
        <v>176</v>
      </c>
      <c r="B223" s="85" t="s">
        <v>188</v>
      </c>
      <c r="C223" t="s">
        <v>520</v>
      </c>
      <c r="D223" s="86">
        <v>0</v>
      </c>
      <c r="E223" s="86">
        <v>0</v>
      </c>
      <c r="F223" s="86">
        <v>0</v>
      </c>
      <c r="G223" s="86">
        <v>0</v>
      </c>
      <c r="H223" s="86">
        <v>0</v>
      </c>
      <c r="I223" s="86">
        <v>0</v>
      </c>
      <c r="J223" s="86">
        <v>0</v>
      </c>
      <c r="K223" s="86">
        <v>0</v>
      </c>
      <c r="L223" s="86">
        <v>0</v>
      </c>
      <c r="M223" s="86">
        <v>0</v>
      </c>
      <c r="N223" s="86">
        <v>100000</v>
      </c>
      <c r="O223" s="86">
        <v>0</v>
      </c>
      <c r="P223" s="86">
        <v>0</v>
      </c>
      <c r="Q223" s="86">
        <v>0</v>
      </c>
      <c r="R223" s="86">
        <v>0</v>
      </c>
      <c r="S223" s="86">
        <v>0</v>
      </c>
      <c r="T223" s="86">
        <v>0</v>
      </c>
      <c r="U223" s="86">
        <v>0</v>
      </c>
      <c r="V223" s="86">
        <v>0</v>
      </c>
      <c r="W223" s="86">
        <v>0</v>
      </c>
      <c r="X223" s="86">
        <v>0</v>
      </c>
      <c r="Y223" s="86">
        <v>100000</v>
      </c>
    </row>
    <row r="224" spans="1:25" hidden="1" outlineLevel="4" x14ac:dyDescent="0.3">
      <c r="A224" s="85" t="s">
        <v>176</v>
      </c>
      <c r="B224" s="85" t="s">
        <v>188</v>
      </c>
      <c r="C224" t="s">
        <v>521</v>
      </c>
      <c r="D224" s="86">
        <v>0</v>
      </c>
      <c r="E224" s="86">
        <v>0</v>
      </c>
      <c r="F224" s="86">
        <v>0</v>
      </c>
      <c r="G224" s="86">
        <v>0</v>
      </c>
      <c r="H224" s="86">
        <v>0</v>
      </c>
      <c r="I224" s="86">
        <v>0</v>
      </c>
      <c r="J224" s="86">
        <v>0</v>
      </c>
      <c r="K224" s="86">
        <v>0</v>
      </c>
      <c r="L224" s="86">
        <v>0</v>
      </c>
      <c r="M224" s="86">
        <v>0</v>
      </c>
      <c r="N224" s="86">
        <v>0</v>
      </c>
      <c r="O224" s="86">
        <v>0</v>
      </c>
      <c r="P224" s="86">
        <v>0</v>
      </c>
      <c r="Q224" s="86">
        <v>0</v>
      </c>
      <c r="R224" s="86">
        <v>0</v>
      </c>
      <c r="S224" s="86">
        <v>0</v>
      </c>
      <c r="T224" s="86">
        <v>0</v>
      </c>
      <c r="U224" s="86">
        <v>0</v>
      </c>
      <c r="V224" s="86">
        <v>1000000</v>
      </c>
      <c r="W224" s="86">
        <v>2000000</v>
      </c>
      <c r="X224" s="86">
        <v>0</v>
      </c>
      <c r="Y224" s="86">
        <v>3000000</v>
      </c>
    </row>
    <row r="225" spans="1:25" hidden="1" outlineLevel="4" x14ac:dyDescent="0.3">
      <c r="A225" s="85" t="s">
        <v>176</v>
      </c>
      <c r="B225" s="85" t="s">
        <v>188</v>
      </c>
      <c r="C225" t="s">
        <v>522</v>
      </c>
      <c r="D225" s="86">
        <v>0</v>
      </c>
      <c r="E225" s="86">
        <v>0</v>
      </c>
      <c r="F225" s="86">
        <v>0</v>
      </c>
      <c r="G225" s="86">
        <v>0</v>
      </c>
      <c r="H225" s="86">
        <v>0</v>
      </c>
      <c r="I225" s="86">
        <v>0</v>
      </c>
      <c r="J225" s="86">
        <v>0</v>
      </c>
      <c r="K225" s="86">
        <v>0</v>
      </c>
      <c r="L225" s="86">
        <v>0</v>
      </c>
      <c r="M225" s="86">
        <v>0</v>
      </c>
      <c r="N225" s="86">
        <v>750000</v>
      </c>
      <c r="O225" s="86">
        <v>500000</v>
      </c>
      <c r="P225" s="86">
        <v>0</v>
      </c>
      <c r="Q225" s="86">
        <v>0</v>
      </c>
      <c r="R225" s="86">
        <v>0</v>
      </c>
      <c r="S225" s="86">
        <v>0</v>
      </c>
      <c r="T225" s="86">
        <v>0</v>
      </c>
      <c r="U225" s="86">
        <v>0</v>
      </c>
      <c r="V225" s="86">
        <v>0</v>
      </c>
      <c r="W225" s="86">
        <v>0</v>
      </c>
      <c r="X225" s="86">
        <v>0</v>
      </c>
      <c r="Y225" s="86">
        <v>1250000</v>
      </c>
    </row>
    <row r="226" spans="1:25" hidden="1" outlineLevel="4" x14ac:dyDescent="0.3">
      <c r="A226" s="85" t="s">
        <v>176</v>
      </c>
      <c r="B226" s="85" t="s">
        <v>188</v>
      </c>
      <c r="C226" t="s">
        <v>523</v>
      </c>
      <c r="D226" s="86">
        <v>0</v>
      </c>
      <c r="E226" s="86">
        <v>0</v>
      </c>
      <c r="F226" s="86">
        <v>0</v>
      </c>
      <c r="G226" s="86">
        <v>0</v>
      </c>
      <c r="H226" s="86">
        <v>0</v>
      </c>
      <c r="I226" s="86">
        <v>0</v>
      </c>
      <c r="J226" s="86">
        <v>0</v>
      </c>
      <c r="K226" s="86">
        <v>500000</v>
      </c>
      <c r="L226" s="86">
        <v>0</v>
      </c>
      <c r="M226" s="86">
        <v>0</v>
      </c>
      <c r="N226" s="86">
        <v>0</v>
      </c>
      <c r="O226" s="86">
        <v>0</v>
      </c>
      <c r="P226" s="86">
        <v>0</v>
      </c>
      <c r="Q226" s="86">
        <v>0</v>
      </c>
      <c r="R226" s="86">
        <v>0</v>
      </c>
      <c r="S226" s="86">
        <v>0</v>
      </c>
      <c r="T226" s="86">
        <v>0</v>
      </c>
      <c r="U226" s="86">
        <v>0</v>
      </c>
      <c r="V226" s="86">
        <v>0</v>
      </c>
      <c r="W226" s="86">
        <v>0</v>
      </c>
      <c r="X226" s="86">
        <v>0</v>
      </c>
      <c r="Y226" s="86">
        <v>500000</v>
      </c>
    </row>
    <row r="227" spans="1:25" hidden="1" outlineLevel="4" x14ac:dyDescent="0.3">
      <c r="A227" s="85" t="s">
        <v>176</v>
      </c>
      <c r="B227" s="85" t="s">
        <v>188</v>
      </c>
      <c r="C227" t="s">
        <v>524</v>
      </c>
      <c r="D227" s="86">
        <v>0</v>
      </c>
      <c r="E227" s="86">
        <v>0</v>
      </c>
      <c r="F227" s="86">
        <v>0</v>
      </c>
      <c r="G227" s="86">
        <v>0</v>
      </c>
      <c r="H227" s="86">
        <v>0</v>
      </c>
      <c r="I227" s="86">
        <v>0</v>
      </c>
      <c r="J227" s="86">
        <v>0</v>
      </c>
      <c r="K227" s="86">
        <v>200000</v>
      </c>
      <c r="L227" s="86">
        <v>0</v>
      </c>
      <c r="M227" s="86">
        <v>0</v>
      </c>
      <c r="N227" s="86">
        <v>0</v>
      </c>
      <c r="O227" s="86">
        <v>0</v>
      </c>
      <c r="P227" s="86">
        <v>0</v>
      </c>
      <c r="Q227" s="86">
        <v>0</v>
      </c>
      <c r="R227" s="86">
        <v>0</v>
      </c>
      <c r="S227" s="86">
        <v>0</v>
      </c>
      <c r="T227" s="86">
        <v>0</v>
      </c>
      <c r="U227" s="86">
        <v>0</v>
      </c>
      <c r="V227" s="86">
        <v>0</v>
      </c>
      <c r="W227" s="86">
        <v>0</v>
      </c>
      <c r="X227" s="86">
        <v>0</v>
      </c>
      <c r="Y227" s="86">
        <v>200000</v>
      </c>
    </row>
    <row r="228" spans="1:25" hidden="1" outlineLevel="4" x14ac:dyDescent="0.3">
      <c r="A228" s="85" t="s">
        <v>176</v>
      </c>
      <c r="B228" s="85" t="s">
        <v>188</v>
      </c>
      <c r="C228" t="s">
        <v>525</v>
      </c>
      <c r="D228" s="86">
        <v>0</v>
      </c>
      <c r="E228" s="86">
        <v>0</v>
      </c>
      <c r="F228" s="86">
        <v>0</v>
      </c>
      <c r="G228" s="86">
        <v>0</v>
      </c>
      <c r="H228" s="86">
        <v>0</v>
      </c>
      <c r="I228" s="86">
        <v>0</v>
      </c>
      <c r="J228" s="86">
        <v>0</v>
      </c>
      <c r="K228" s="86">
        <v>46750</v>
      </c>
      <c r="L228" s="86">
        <v>0</v>
      </c>
      <c r="M228" s="86">
        <v>0</v>
      </c>
      <c r="N228" s="86">
        <v>0</v>
      </c>
      <c r="O228" s="86">
        <v>0</v>
      </c>
      <c r="P228" s="86">
        <v>0</v>
      </c>
      <c r="Q228" s="86">
        <v>0</v>
      </c>
      <c r="R228" s="86">
        <v>0</v>
      </c>
      <c r="S228" s="86">
        <v>0</v>
      </c>
      <c r="T228" s="86">
        <v>0</v>
      </c>
      <c r="U228" s="86">
        <v>0</v>
      </c>
      <c r="V228" s="86">
        <v>0</v>
      </c>
      <c r="W228" s="86">
        <v>0</v>
      </c>
      <c r="X228" s="86">
        <v>0</v>
      </c>
      <c r="Y228" s="86">
        <v>46750</v>
      </c>
    </row>
    <row r="229" spans="1:25" hidden="1" outlineLevel="4" x14ac:dyDescent="0.3">
      <c r="A229" s="85" t="s">
        <v>176</v>
      </c>
      <c r="B229" s="85" t="s">
        <v>188</v>
      </c>
      <c r="C229" t="s">
        <v>526</v>
      </c>
      <c r="D229" s="86">
        <v>0</v>
      </c>
      <c r="E229" s="86">
        <v>0</v>
      </c>
      <c r="F229" s="86">
        <v>0</v>
      </c>
      <c r="G229" s="86">
        <v>0</v>
      </c>
      <c r="H229" s="86">
        <v>0</v>
      </c>
      <c r="I229" s="86">
        <v>0</v>
      </c>
      <c r="J229" s="86">
        <v>0</v>
      </c>
      <c r="K229" s="86">
        <v>0</v>
      </c>
      <c r="L229" s="86">
        <v>0</v>
      </c>
      <c r="M229" s="86">
        <v>0</v>
      </c>
      <c r="N229" s="86">
        <v>0</v>
      </c>
      <c r="O229" s="86">
        <v>0</v>
      </c>
      <c r="P229" s="86">
        <v>0</v>
      </c>
      <c r="Q229" s="86">
        <v>0</v>
      </c>
      <c r="R229" s="86">
        <v>0</v>
      </c>
      <c r="S229" s="86">
        <v>0</v>
      </c>
      <c r="T229" s="86">
        <v>0</v>
      </c>
      <c r="U229" s="86">
        <v>0</v>
      </c>
      <c r="V229" s="86">
        <v>0</v>
      </c>
      <c r="W229" s="86">
        <v>10000</v>
      </c>
      <c r="X229" s="86">
        <v>0</v>
      </c>
      <c r="Y229" s="86">
        <v>10000</v>
      </c>
    </row>
    <row r="230" spans="1:25" hidden="1" outlineLevel="4" x14ac:dyDescent="0.3">
      <c r="A230" s="85" t="s">
        <v>176</v>
      </c>
      <c r="B230" s="85" t="s">
        <v>188</v>
      </c>
      <c r="C230" t="s">
        <v>527</v>
      </c>
      <c r="D230" s="86">
        <v>0</v>
      </c>
      <c r="E230" s="86">
        <v>0</v>
      </c>
      <c r="F230" s="86">
        <v>0</v>
      </c>
      <c r="G230" s="86">
        <v>0</v>
      </c>
      <c r="H230" s="86">
        <v>0</v>
      </c>
      <c r="I230" s="86">
        <v>0</v>
      </c>
      <c r="J230" s="86">
        <v>0</v>
      </c>
      <c r="K230" s="86">
        <v>573800</v>
      </c>
      <c r="L230" s="86">
        <v>0</v>
      </c>
      <c r="M230" s="86">
        <v>0</v>
      </c>
      <c r="N230" s="86">
        <v>0</v>
      </c>
      <c r="O230" s="86">
        <v>0</v>
      </c>
      <c r="P230" s="86">
        <v>0</v>
      </c>
      <c r="Q230" s="86">
        <v>0</v>
      </c>
      <c r="R230" s="86">
        <v>0</v>
      </c>
      <c r="S230" s="86">
        <v>0</v>
      </c>
      <c r="T230" s="86">
        <v>0</v>
      </c>
      <c r="U230" s="86">
        <v>0</v>
      </c>
      <c r="V230" s="86">
        <v>0</v>
      </c>
      <c r="W230" s="86">
        <v>0</v>
      </c>
      <c r="X230" s="86">
        <v>0</v>
      </c>
      <c r="Y230" s="86">
        <v>573800</v>
      </c>
    </row>
    <row r="231" spans="1:25" hidden="1" outlineLevel="4" x14ac:dyDescent="0.3">
      <c r="A231" s="85" t="s">
        <v>176</v>
      </c>
      <c r="B231" s="85" t="s">
        <v>188</v>
      </c>
      <c r="C231" t="s">
        <v>528</v>
      </c>
      <c r="D231" s="86">
        <v>0</v>
      </c>
      <c r="E231" s="86">
        <v>0</v>
      </c>
      <c r="F231" s="86">
        <v>0</v>
      </c>
      <c r="G231" s="86">
        <v>0</v>
      </c>
      <c r="H231" s="86">
        <v>0</v>
      </c>
      <c r="I231" s="86">
        <v>0</v>
      </c>
      <c r="J231" s="86">
        <v>0</v>
      </c>
      <c r="K231" s="86">
        <v>0</v>
      </c>
      <c r="L231" s="86">
        <v>0</v>
      </c>
      <c r="M231" s="86">
        <v>0</v>
      </c>
      <c r="N231" s="86">
        <v>0</v>
      </c>
      <c r="O231" s="86">
        <v>125000</v>
      </c>
      <c r="P231" s="86">
        <v>0</v>
      </c>
      <c r="Q231" s="86">
        <v>0</v>
      </c>
      <c r="R231" s="86">
        <v>0</v>
      </c>
      <c r="S231" s="86">
        <v>0</v>
      </c>
      <c r="T231" s="86">
        <v>0</v>
      </c>
      <c r="U231" s="86">
        <v>0</v>
      </c>
      <c r="V231" s="86">
        <v>0</v>
      </c>
      <c r="W231" s="86">
        <v>0</v>
      </c>
      <c r="X231" s="86">
        <v>0</v>
      </c>
      <c r="Y231" s="86">
        <v>125000</v>
      </c>
    </row>
    <row r="232" spans="1:25" hidden="1" outlineLevel="4" x14ac:dyDescent="0.3">
      <c r="A232" s="85" t="s">
        <v>176</v>
      </c>
      <c r="B232" s="85" t="s">
        <v>188</v>
      </c>
      <c r="C232" t="s">
        <v>529</v>
      </c>
      <c r="D232" s="86">
        <v>0</v>
      </c>
      <c r="E232" s="86">
        <v>0</v>
      </c>
      <c r="F232" s="86">
        <v>0</v>
      </c>
      <c r="G232" s="86">
        <v>0</v>
      </c>
      <c r="H232" s="86">
        <v>0</v>
      </c>
      <c r="I232" s="86">
        <v>0</v>
      </c>
      <c r="J232" s="86">
        <v>0</v>
      </c>
      <c r="K232" s="86">
        <v>1705636</v>
      </c>
      <c r="L232" s="86">
        <v>0</v>
      </c>
      <c r="M232" s="86">
        <v>0</v>
      </c>
      <c r="N232" s="86">
        <v>0</v>
      </c>
      <c r="O232" s="86">
        <v>0</v>
      </c>
      <c r="P232" s="86">
        <v>0</v>
      </c>
      <c r="Q232" s="86">
        <v>0</v>
      </c>
      <c r="R232" s="86">
        <v>0</v>
      </c>
      <c r="S232" s="86">
        <v>0</v>
      </c>
      <c r="T232" s="86">
        <v>0</v>
      </c>
      <c r="U232" s="86">
        <v>0</v>
      </c>
      <c r="V232" s="86">
        <v>0</v>
      </c>
      <c r="W232" s="86">
        <v>0</v>
      </c>
      <c r="X232" s="86">
        <v>0</v>
      </c>
      <c r="Y232" s="86">
        <v>1705636</v>
      </c>
    </row>
    <row r="233" spans="1:25" hidden="1" outlineLevel="4" x14ac:dyDescent="0.3">
      <c r="A233" s="85" t="s">
        <v>176</v>
      </c>
      <c r="B233" s="85" t="s">
        <v>188</v>
      </c>
      <c r="C233" t="s">
        <v>530</v>
      </c>
      <c r="D233" s="86">
        <v>0</v>
      </c>
      <c r="E233" s="86">
        <v>0</v>
      </c>
      <c r="F233" s="86">
        <v>0</v>
      </c>
      <c r="G233" s="86">
        <v>0</v>
      </c>
      <c r="H233" s="86">
        <v>0</v>
      </c>
      <c r="I233" s="86">
        <v>0</v>
      </c>
      <c r="J233" s="86">
        <v>0</v>
      </c>
      <c r="K233" s="86">
        <v>0</v>
      </c>
      <c r="L233" s="86">
        <v>0</v>
      </c>
      <c r="M233" s="86">
        <v>0</v>
      </c>
      <c r="N233" s="86">
        <v>0</v>
      </c>
      <c r="O233" s="86">
        <v>0</v>
      </c>
      <c r="P233" s="86">
        <v>0</v>
      </c>
      <c r="Q233" s="86">
        <v>0</v>
      </c>
      <c r="R233" s="86">
        <v>0</v>
      </c>
      <c r="S233" s="86">
        <v>0</v>
      </c>
      <c r="T233" s="86">
        <v>0</v>
      </c>
      <c r="U233" s="86">
        <v>0</v>
      </c>
      <c r="V233" s="86">
        <v>0</v>
      </c>
      <c r="W233" s="86">
        <v>10000000</v>
      </c>
      <c r="X233" s="86">
        <v>0</v>
      </c>
      <c r="Y233" s="86">
        <v>10000000</v>
      </c>
    </row>
    <row r="234" spans="1:25" hidden="1" outlineLevel="4" x14ac:dyDescent="0.3">
      <c r="A234" s="85" t="s">
        <v>176</v>
      </c>
      <c r="B234" s="85" t="s">
        <v>188</v>
      </c>
      <c r="C234" t="s">
        <v>531</v>
      </c>
      <c r="D234" s="86">
        <v>0</v>
      </c>
      <c r="E234" s="86">
        <v>0</v>
      </c>
      <c r="F234" s="86">
        <v>0</v>
      </c>
      <c r="G234" s="86">
        <v>0</v>
      </c>
      <c r="H234" s="86">
        <v>0</v>
      </c>
      <c r="I234" s="86">
        <v>0</v>
      </c>
      <c r="J234" s="86">
        <v>0</v>
      </c>
      <c r="K234" s="86">
        <v>0</v>
      </c>
      <c r="L234" s="86">
        <v>0</v>
      </c>
      <c r="M234" s="86">
        <v>0</v>
      </c>
      <c r="N234" s="86">
        <v>0</v>
      </c>
      <c r="O234" s="86">
        <v>0</v>
      </c>
      <c r="P234" s="86">
        <v>0</v>
      </c>
      <c r="Q234" s="86">
        <v>0</v>
      </c>
      <c r="R234" s="86">
        <v>1848000</v>
      </c>
      <c r="S234" s="86">
        <v>0</v>
      </c>
      <c r="T234" s="86">
        <v>0</v>
      </c>
      <c r="U234" s="86">
        <v>0</v>
      </c>
      <c r="V234" s="86">
        <v>0</v>
      </c>
      <c r="W234" s="86">
        <v>0</v>
      </c>
      <c r="X234" s="86">
        <v>0</v>
      </c>
      <c r="Y234" s="86">
        <v>1848000</v>
      </c>
    </row>
    <row r="235" spans="1:25" hidden="1" outlineLevel="4" x14ac:dyDescent="0.3">
      <c r="A235" s="85" t="s">
        <v>176</v>
      </c>
      <c r="B235" s="85" t="s">
        <v>188</v>
      </c>
      <c r="C235" t="s">
        <v>532</v>
      </c>
      <c r="D235" s="86">
        <v>0</v>
      </c>
      <c r="E235" s="86">
        <v>0</v>
      </c>
      <c r="F235" s="86">
        <v>0</v>
      </c>
      <c r="G235" s="86">
        <v>0</v>
      </c>
      <c r="H235" s="86">
        <v>0</v>
      </c>
      <c r="I235" s="86">
        <v>0</v>
      </c>
      <c r="J235" s="86">
        <v>0</v>
      </c>
      <c r="K235" s="86">
        <v>0</v>
      </c>
      <c r="L235" s="86">
        <v>0</v>
      </c>
      <c r="M235" s="86">
        <v>0</v>
      </c>
      <c r="N235" s="86">
        <v>0</v>
      </c>
      <c r="O235" s="86">
        <v>0</v>
      </c>
      <c r="P235" s="86">
        <v>0</v>
      </c>
      <c r="Q235" s="86">
        <v>0</v>
      </c>
      <c r="R235" s="86">
        <v>0</v>
      </c>
      <c r="S235" s="86">
        <v>0</v>
      </c>
      <c r="T235" s="86">
        <v>0</v>
      </c>
      <c r="U235" s="86">
        <v>0</v>
      </c>
      <c r="V235" s="86">
        <v>0</v>
      </c>
      <c r="W235" s="86">
        <v>0</v>
      </c>
      <c r="X235" s="86">
        <v>50000</v>
      </c>
      <c r="Y235" s="86">
        <v>50000</v>
      </c>
    </row>
    <row r="236" spans="1:25" hidden="1" outlineLevel="4" x14ac:dyDescent="0.3">
      <c r="A236" s="85" t="s">
        <v>176</v>
      </c>
      <c r="B236" s="85" t="s">
        <v>188</v>
      </c>
      <c r="C236" t="s">
        <v>533</v>
      </c>
      <c r="D236" s="86">
        <v>0</v>
      </c>
      <c r="E236" s="86">
        <v>0</v>
      </c>
      <c r="F236" s="86">
        <v>0</v>
      </c>
      <c r="G236" s="86">
        <v>0</v>
      </c>
      <c r="H236" s="86">
        <v>0</v>
      </c>
      <c r="I236" s="86">
        <v>0</v>
      </c>
      <c r="J236" s="86">
        <v>0</v>
      </c>
      <c r="K236" s="86">
        <v>120000</v>
      </c>
      <c r="L236" s="86">
        <v>0</v>
      </c>
      <c r="M236" s="86">
        <v>0</v>
      </c>
      <c r="N236" s="86">
        <v>0</v>
      </c>
      <c r="O236" s="86">
        <v>0</v>
      </c>
      <c r="P236" s="86">
        <v>0</v>
      </c>
      <c r="Q236" s="86">
        <v>0</v>
      </c>
      <c r="R236" s="86">
        <v>0</v>
      </c>
      <c r="S236" s="86">
        <v>0</v>
      </c>
      <c r="T236" s="86">
        <v>0</v>
      </c>
      <c r="U236" s="86">
        <v>0</v>
      </c>
      <c r="V236" s="86">
        <v>0</v>
      </c>
      <c r="W236" s="86">
        <v>0</v>
      </c>
      <c r="X236" s="86">
        <v>0</v>
      </c>
      <c r="Y236" s="86">
        <v>120000</v>
      </c>
    </row>
    <row r="237" spans="1:25" hidden="1" outlineLevel="4" x14ac:dyDescent="0.3">
      <c r="A237" s="85" t="s">
        <v>176</v>
      </c>
      <c r="B237" s="85" t="s">
        <v>188</v>
      </c>
      <c r="C237" t="s">
        <v>534</v>
      </c>
      <c r="D237" s="86">
        <v>0</v>
      </c>
      <c r="E237" s="86">
        <v>0</v>
      </c>
      <c r="F237" s="86">
        <v>0</v>
      </c>
      <c r="G237" s="86">
        <v>0</v>
      </c>
      <c r="H237" s="86">
        <v>0</v>
      </c>
      <c r="I237" s="86">
        <v>0</v>
      </c>
      <c r="J237" s="86">
        <v>0</v>
      </c>
      <c r="K237" s="86">
        <v>0</v>
      </c>
      <c r="L237" s="86">
        <v>0</v>
      </c>
      <c r="M237" s="86">
        <v>0</v>
      </c>
      <c r="N237" s="86">
        <v>0</v>
      </c>
      <c r="O237" s="86">
        <v>100000</v>
      </c>
      <c r="P237" s="86">
        <v>0</v>
      </c>
      <c r="Q237" s="86">
        <v>0</v>
      </c>
      <c r="R237" s="86">
        <v>0</v>
      </c>
      <c r="S237" s="86">
        <v>0</v>
      </c>
      <c r="T237" s="86">
        <v>0</v>
      </c>
      <c r="U237" s="86">
        <v>0</v>
      </c>
      <c r="V237" s="86">
        <v>0</v>
      </c>
      <c r="W237" s="86">
        <v>0</v>
      </c>
      <c r="X237" s="86">
        <v>0</v>
      </c>
      <c r="Y237" s="86">
        <v>100000</v>
      </c>
    </row>
    <row r="238" spans="1:25" hidden="1" outlineLevel="4" x14ac:dyDescent="0.3">
      <c r="A238" s="85" t="s">
        <v>176</v>
      </c>
      <c r="B238" s="85" t="s">
        <v>188</v>
      </c>
      <c r="C238" t="s">
        <v>535</v>
      </c>
      <c r="D238" s="86">
        <v>0</v>
      </c>
      <c r="E238" s="86">
        <v>0</v>
      </c>
      <c r="F238" s="86">
        <v>0</v>
      </c>
      <c r="G238" s="86">
        <v>0</v>
      </c>
      <c r="H238" s="86">
        <v>0</v>
      </c>
      <c r="I238" s="86">
        <v>0</v>
      </c>
      <c r="J238" s="86">
        <v>0</v>
      </c>
      <c r="K238" s="86">
        <v>0</v>
      </c>
      <c r="L238" s="86">
        <v>0</v>
      </c>
      <c r="M238" s="86">
        <v>0</v>
      </c>
      <c r="N238" s="86">
        <v>0</v>
      </c>
      <c r="O238" s="86">
        <v>0</v>
      </c>
      <c r="P238" s="86">
        <v>100000</v>
      </c>
      <c r="Q238" s="86">
        <v>200000</v>
      </c>
      <c r="R238" s="86">
        <v>0</v>
      </c>
      <c r="S238" s="86">
        <v>0</v>
      </c>
      <c r="T238" s="86">
        <v>0</v>
      </c>
      <c r="U238" s="86">
        <v>0</v>
      </c>
      <c r="V238" s="86">
        <v>0</v>
      </c>
      <c r="W238" s="86">
        <v>0</v>
      </c>
      <c r="X238" s="86">
        <v>0</v>
      </c>
      <c r="Y238" s="86">
        <v>300000</v>
      </c>
    </row>
    <row r="239" spans="1:25" hidden="1" outlineLevel="4" x14ac:dyDescent="0.3">
      <c r="A239" s="85" t="s">
        <v>176</v>
      </c>
      <c r="B239" s="85" t="s">
        <v>188</v>
      </c>
      <c r="C239" t="s">
        <v>536</v>
      </c>
      <c r="D239" s="86">
        <v>0</v>
      </c>
      <c r="E239" s="86">
        <v>0</v>
      </c>
      <c r="F239" s="86">
        <v>0</v>
      </c>
      <c r="G239" s="86">
        <v>0</v>
      </c>
      <c r="H239" s="86">
        <v>0</v>
      </c>
      <c r="I239" s="86">
        <v>0</v>
      </c>
      <c r="J239" s="86">
        <v>0</v>
      </c>
      <c r="K239" s="86">
        <v>500000</v>
      </c>
      <c r="L239" s="86">
        <v>0</v>
      </c>
      <c r="M239" s="86">
        <v>0</v>
      </c>
      <c r="N239" s="86">
        <v>0</v>
      </c>
      <c r="O239" s="86">
        <v>0</v>
      </c>
      <c r="P239" s="86">
        <v>0</v>
      </c>
      <c r="Q239" s="86">
        <v>0</v>
      </c>
      <c r="R239" s="86">
        <v>0</v>
      </c>
      <c r="S239" s="86">
        <v>0</v>
      </c>
      <c r="T239" s="86">
        <v>0</v>
      </c>
      <c r="U239" s="86">
        <v>0</v>
      </c>
      <c r="V239" s="86">
        <v>0</v>
      </c>
      <c r="W239" s="86">
        <v>0</v>
      </c>
      <c r="X239" s="86">
        <v>0</v>
      </c>
      <c r="Y239" s="86">
        <v>500000</v>
      </c>
    </row>
    <row r="240" spans="1:25" hidden="1" outlineLevel="4" x14ac:dyDescent="0.3">
      <c r="A240" s="85" t="s">
        <v>176</v>
      </c>
      <c r="B240" s="85" t="s">
        <v>188</v>
      </c>
      <c r="C240" t="s">
        <v>537</v>
      </c>
      <c r="D240" s="86">
        <v>0</v>
      </c>
      <c r="E240" s="86">
        <v>0</v>
      </c>
      <c r="F240" s="86">
        <v>0</v>
      </c>
      <c r="G240" s="86">
        <v>0</v>
      </c>
      <c r="H240" s="86">
        <v>0</v>
      </c>
      <c r="I240" s="86">
        <v>0</v>
      </c>
      <c r="J240" s="86">
        <v>0</v>
      </c>
      <c r="K240" s="86">
        <v>0</v>
      </c>
      <c r="L240" s="86">
        <v>0</v>
      </c>
      <c r="M240" s="86">
        <v>0</v>
      </c>
      <c r="N240" s="86">
        <v>0</v>
      </c>
      <c r="O240" s="86">
        <v>0</v>
      </c>
      <c r="P240" s="86">
        <v>100000</v>
      </c>
      <c r="Q240" s="86">
        <v>0</v>
      </c>
      <c r="R240" s="86">
        <v>0</v>
      </c>
      <c r="S240" s="86">
        <v>0</v>
      </c>
      <c r="T240" s="86">
        <v>0</v>
      </c>
      <c r="U240" s="86">
        <v>0</v>
      </c>
      <c r="V240" s="86">
        <v>0</v>
      </c>
      <c r="W240" s="86">
        <v>0</v>
      </c>
      <c r="X240" s="86">
        <v>0</v>
      </c>
      <c r="Y240" s="86">
        <v>100000</v>
      </c>
    </row>
    <row r="241" spans="1:25" hidden="1" outlineLevel="4" x14ac:dyDescent="0.3">
      <c r="A241" s="85" t="s">
        <v>176</v>
      </c>
      <c r="B241" s="85" t="s">
        <v>188</v>
      </c>
      <c r="C241" t="s">
        <v>538</v>
      </c>
      <c r="D241" s="86">
        <v>0</v>
      </c>
      <c r="E241" s="86">
        <v>0</v>
      </c>
      <c r="F241" s="86">
        <v>0</v>
      </c>
      <c r="G241" s="86">
        <v>0</v>
      </c>
      <c r="H241" s="86">
        <v>0</v>
      </c>
      <c r="I241" s="86">
        <v>0</v>
      </c>
      <c r="J241" s="86">
        <v>0</v>
      </c>
      <c r="K241" s="86">
        <v>0</v>
      </c>
      <c r="L241" s="86">
        <v>0</v>
      </c>
      <c r="M241" s="86">
        <v>0</v>
      </c>
      <c r="N241" s="86">
        <v>0</v>
      </c>
      <c r="O241" s="86">
        <v>0</v>
      </c>
      <c r="P241" s="86">
        <v>0</v>
      </c>
      <c r="Q241" s="86">
        <v>0</v>
      </c>
      <c r="R241" s="86">
        <v>0</v>
      </c>
      <c r="S241" s="86">
        <v>0</v>
      </c>
      <c r="T241" s="86">
        <v>0</v>
      </c>
      <c r="U241" s="86">
        <v>0</v>
      </c>
      <c r="V241" s="86">
        <v>0</v>
      </c>
      <c r="W241" s="86">
        <v>100000</v>
      </c>
      <c r="X241" s="86">
        <v>0</v>
      </c>
      <c r="Y241" s="86">
        <v>100000</v>
      </c>
    </row>
    <row r="242" spans="1:25" hidden="1" outlineLevel="4" x14ac:dyDescent="0.3">
      <c r="A242" s="85" t="s">
        <v>176</v>
      </c>
      <c r="B242" s="85" t="s">
        <v>188</v>
      </c>
      <c r="C242" t="s">
        <v>539</v>
      </c>
      <c r="D242" s="86">
        <v>0</v>
      </c>
      <c r="E242" s="86">
        <v>0</v>
      </c>
      <c r="F242" s="86">
        <v>0</v>
      </c>
      <c r="G242" s="86">
        <v>0</v>
      </c>
      <c r="H242" s="86">
        <v>0</v>
      </c>
      <c r="I242" s="86">
        <v>0</v>
      </c>
      <c r="J242" s="86">
        <v>0</v>
      </c>
      <c r="K242" s="86">
        <v>200000</v>
      </c>
      <c r="L242" s="86">
        <v>0</v>
      </c>
      <c r="M242" s="86">
        <v>0</v>
      </c>
      <c r="N242" s="86">
        <v>0</v>
      </c>
      <c r="O242" s="86">
        <v>0</v>
      </c>
      <c r="P242" s="86">
        <v>0</v>
      </c>
      <c r="Q242" s="86">
        <v>0</v>
      </c>
      <c r="R242" s="86">
        <v>0</v>
      </c>
      <c r="S242" s="86">
        <v>0</v>
      </c>
      <c r="T242" s="86">
        <v>0</v>
      </c>
      <c r="U242" s="86">
        <v>0</v>
      </c>
      <c r="V242" s="86">
        <v>0</v>
      </c>
      <c r="W242" s="86">
        <v>0</v>
      </c>
      <c r="X242" s="86">
        <v>0</v>
      </c>
      <c r="Y242" s="86">
        <v>200000</v>
      </c>
    </row>
    <row r="243" spans="1:25" hidden="1" outlineLevel="4" x14ac:dyDescent="0.3">
      <c r="A243" s="85" t="s">
        <v>176</v>
      </c>
      <c r="B243" s="85" t="s">
        <v>188</v>
      </c>
      <c r="C243" t="s">
        <v>540</v>
      </c>
      <c r="D243" s="86">
        <v>0</v>
      </c>
      <c r="E243" s="86">
        <v>0</v>
      </c>
      <c r="F243" s="86">
        <v>0</v>
      </c>
      <c r="G243" s="86">
        <v>0</v>
      </c>
      <c r="H243" s="86">
        <v>0</v>
      </c>
      <c r="I243" s="86">
        <v>0</v>
      </c>
      <c r="J243" s="86">
        <v>244250</v>
      </c>
      <c r="K243" s="86">
        <v>0</v>
      </c>
      <c r="L243" s="86">
        <v>0</v>
      </c>
      <c r="M243" s="86">
        <v>0</v>
      </c>
      <c r="N243" s="86">
        <v>0</v>
      </c>
      <c r="O243" s="86">
        <v>0</v>
      </c>
      <c r="P243" s="86">
        <v>0</v>
      </c>
      <c r="Q243" s="86">
        <v>0</v>
      </c>
      <c r="R243" s="86">
        <v>0</v>
      </c>
      <c r="S243" s="86">
        <v>0</v>
      </c>
      <c r="T243" s="86">
        <v>0</v>
      </c>
      <c r="U243" s="86">
        <v>0</v>
      </c>
      <c r="V243" s="86">
        <v>0</v>
      </c>
      <c r="W243" s="86">
        <v>0</v>
      </c>
      <c r="X243" s="86">
        <v>0</v>
      </c>
      <c r="Y243" s="86">
        <v>244250</v>
      </c>
    </row>
    <row r="244" spans="1:25" hidden="1" outlineLevel="4" x14ac:dyDescent="0.3">
      <c r="A244" s="85" t="s">
        <v>176</v>
      </c>
      <c r="B244" s="85" t="s">
        <v>188</v>
      </c>
      <c r="C244" t="s">
        <v>541</v>
      </c>
      <c r="D244" s="86">
        <v>0</v>
      </c>
      <c r="E244" s="86">
        <v>0</v>
      </c>
      <c r="F244" s="86">
        <v>0</v>
      </c>
      <c r="G244" s="86">
        <v>0</v>
      </c>
      <c r="H244" s="86">
        <v>0</v>
      </c>
      <c r="I244" s="86">
        <v>0</v>
      </c>
      <c r="J244" s="86">
        <v>0</v>
      </c>
      <c r="K244" s="86">
        <v>0</v>
      </c>
      <c r="L244" s="86">
        <v>0</v>
      </c>
      <c r="M244" s="86">
        <v>0</v>
      </c>
      <c r="N244" s="86">
        <v>0</v>
      </c>
      <c r="O244" s="86">
        <v>0</v>
      </c>
      <c r="P244" s="86">
        <v>0</v>
      </c>
      <c r="Q244" s="86">
        <v>0</v>
      </c>
      <c r="R244" s="86">
        <v>0</v>
      </c>
      <c r="S244" s="86">
        <v>130000</v>
      </c>
      <c r="T244" s="86">
        <v>0</v>
      </c>
      <c r="U244" s="86">
        <v>0</v>
      </c>
      <c r="V244" s="86">
        <v>0</v>
      </c>
      <c r="W244" s="86">
        <v>0</v>
      </c>
      <c r="X244" s="86">
        <v>0</v>
      </c>
      <c r="Y244" s="86">
        <v>130000</v>
      </c>
    </row>
    <row r="245" spans="1:25" hidden="1" outlineLevel="4" x14ac:dyDescent="0.3">
      <c r="A245" s="85" t="s">
        <v>176</v>
      </c>
      <c r="B245" s="85" t="s">
        <v>188</v>
      </c>
      <c r="C245" t="s">
        <v>542</v>
      </c>
      <c r="D245" s="86">
        <v>0</v>
      </c>
      <c r="E245" s="86">
        <v>0</v>
      </c>
      <c r="F245" s="86">
        <v>0</v>
      </c>
      <c r="G245" s="86">
        <v>0</v>
      </c>
      <c r="H245" s="86">
        <v>0</v>
      </c>
      <c r="I245" s="86">
        <v>0</v>
      </c>
      <c r="J245" s="86">
        <v>0</v>
      </c>
      <c r="K245" s="86">
        <v>0</v>
      </c>
      <c r="L245" s="86">
        <v>0</v>
      </c>
      <c r="M245" s="86">
        <v>453680</v>
      </c>
      <c r="N245" s="86">
        <v>0</v>
      </c>
      <c r="O245" s="86">
        <v>0</v>
      </c>
      <c r="P245" s="86">
        <v>500000</v>
      </c>
      <c r="Q245" s="86">
        <v>0</v>
      </c>
      <c r="R245" s="86">
        <v>0</v>
      </c>
      <c r="S245" s="86">
        <v>0</v>
      </c>
      <c r="T245" s="86">
        <v>0</v>
      </c>
      <c r="U245" s="86">
        <v>0</v>
      </c>
      <c r="V245" s="86">
        <v>0</v>
      </c>
      <c r="W245" s="86">
        <v>0</v>
      </c>
      <c r="X245" s="86">
        <v>0</v>
      </c>
      <c r="Y245" s="86">
        <v>953680</v>
      </c>
    </row>
    <row r="246" spans="1:25" hidden="1" outlineLevel="4" x14ac:dyDescent="0.3">
      <c r="A246" s="85" t="s">
        <v>176</v>
      </c>
      <c r="B246" s="85" t="s">
        <v>188</v>
      </c>
      <c r="C246" t="s">
        <v>543</v>
      </c>
      <c r="D246" s="86">
        <v>0</v>
      </c>
      <c r="E246" s="86">
        <v>0</v>
      </c>
      <c r="F246" s="86">
        <v>0</v>
      </c>
      <c r="G246" s="86">
        <v>0</v>
      </c>
      <c r="H246" s="86">
        <v>0</v>
      </c>
      <c r="I246" s="86">
        <v>0</v>
      </c>
      <c r="J246" s="86">
        <v>0</v>
      </c>
      <c r="K246" s="86">
        <v>0</v>
      </c>
      <c r="L246" s="86">
        <v>0</v>
      </c>
      <c r="M246" s="86">
        <v>0</v>
      </c>
      <c r="N246" s="86">
        <v>0</v>
      </c>
      <c r="O246" s="86">
        <v>0</v>
      </c>
      <c r="P246" s="86">
        <v>0</v>
      </c>
      <c r="Q246" s="86">
        <v>0</v>
      </c>
      <c r="R246" s="86">
        <v>0</v>
      </c>
      <c r="S246" s="86">
        <v>0</v>
      </c>
      <c r="T246" s="86">
        <v>0</v>
      </c>
      <c r="U246" s="86">
        <v>0</v>
      </c>
      <c r="V246" s="86">
        <v>0</v>
      </c>
      <c r="W246" s="86">
        <v>200000</v>
      </c>
      <c r="X246" s="86">
        <v>0</v>
      </c>
      <c r="Y246" s="86">
        <v>200000</v>
      </c>
    </row>
    <row r="247" spans="1:25" hidden="1" outlineLevel="4" x14ac:dyDescent="0.3">
      <c r="A247" s="85" t="s">
        <v>176</v>
      </c>
      <c r="B247" s="85" t="s">
        <v>188</v>
      </c>
      <c r="C247" t="s">
        <v>544</v>
      </c>
      <c r="D247" s="86">
        <v>0</v>
      </c>
      <c r="E247" s="86">
        <v>0</v>
      </c>
      <c r="F247" s="86">
        <v>0</v>
      </c>
      <c r="G247" s="86">
        <v>0</v>
      </c>
      <c r="H247" s="86">
        <v>0</v>
      </c>
      <c r="I247" s="86">
        <v>0</v>
      </c>
      <c r="J247" s="86">
        <v>0</v>
      </c>
      <c r="K247" s="86">
        <v>0</v>
      </c>
      <c r="L247" s="86">
        <v>0</v>
      </c>
      <c r="M247" s="86">
        <v>0</v>
      </c>
      <c r="N247" s="86">
        <v>0</v>
      </c>
      <c r="O247" s="86">
        <v>250000</v>
      </c>
      <c r="P247" s="86">
        <v>0</v>
      </c>
      <c r="Q247" s="86">
        <v>0</v>
      </c>
      <c r="R247" s="86">
        <v>0</v>
      </c>
      <c r="S247" s="86">
        <v>0</v>
      </c>
      <c r="T247" s="86">
        <v>0</v>
      </c>
      <c r="U247" s="86">
        <v>0</v>
      </c>
      <c r="V247" s="86">
        <v>0</v>
      </c>
      <c r="W247" s="86">
        <v>0</v>
      </c>
      <c r="X247" s="86">
        <v>0</v>
      </c>
      <c r="Y247" s="86">
        <v>250000</v>
      </c>
    </row>
    <row r="248" spans="1:25" hidden="1" outlineLevel="4" x14ac:dyDescent="0.3">
      <c r="A248" s="85" t="s">
        <v>176</v>
      </c>
      <c r="B248" s="85" t="s">
        <v>188</v>
      </c>
      <c r="C248" t="s">
        <v>545</v>
      </c>
      <c r="D248" s="86">
        <v>0</v>
      </c>
      <c r="E248" s="86">
        <v>0</v>
      </c>
      <c r="F248" s="86">
        <v>0</v>
      </c>
      <c r="G248" s="86">
        <v>0</v>
      </c>
      <c r="H248" s="86">
        <v>0</v>
      </c>
      <c r="I248" s="86">
        <v>0</v>
      </c>
      <c r="J248" s="86">
        <v>2000000</v>
      </c>
      <c r="K248" s="86">
        <v>0</v>
      </c>
      <c r="L248" s="86">
        <v>0</v>
      </c>
      <c r="M248" s="86">
        <v>0</v>
      </c>
      <c r="N248" s="86">
        <v>0</v>
      </c>
      <c r="O248" s="86">
        <v>0</v>
      </c>
      <c r="P248" s="86">
        <v>0</v>
      </c>
      <c r="Q248" s="86">
        <v>0</v>
      </c>
      <c r="R248" s="86">
        <v>0</v>
      </c>
      <c r="S248" s="86">
        <v>0</v>
      </c>
      <c r="T248" s="86">
        <v>0</v>
      </c>
      <c r="U248" s="86">
        <v>0</v>
      </c>
      <c r="V248" s="86">
        <v>0</v>
      </c>
      <c r="W248" s="86">
        <v>0</v>
      </c>
      <c r="X248" s="86">
        <v>0</v>
      </c>
      <c r="Y248" s="86">
        <v>2000000</v>
      </c>
    </row>
    <row r="249" spans="1:25" hidden="1" outlineLevel="4" x14ac:dyDescent="0.3">
      <c r="A249" s="85" t="s">
        <v>176</v>
      </c>
      <c r="B249" s="85" t="s">
        <v>188</v>
      </c>
      <c r="C249" t="s">
        <v>546</v>
      </c>
      <c r="D249" s="86">
        <v>0</v>
      </c>
      <c r="E249" s="86">
        <v>0</v>
      </c>
      <c r="F249" s="86">
        <v>0</v>
      </c>
      <c r="G249" s="86">
        <v>0</v>
      </c>
      <c r="H249" s="86">
        <v>0</v>
      </c>
      <c r="I249" s="86">
        <v>0</v>
      </c>
      <c r="J249" s="86">
        <v>0</v>
      </c>
      <c r="K249" s="86">
        <v>0</v>
      </c>
      <c r="L249" s="86">
        <v>0</v>
      </c>
      <c r="M249" s="86">
        <v>0</v>
      </c>
      <c r="N249" s="86">
        <v>0</v>
      </c>
      <c r="O249" s="86">
        <v>0</v>
      </c>
      <c r="P249" s="86">
        <v>0</v>
      </c>
      <c r="Q249" s="86">
        <v>0</v>
      </c>
      <c r="R249" s="86">
        <v>0</v>
      </c>
      <c r="S249" s="86">
        <v>0</v>
      </c>
      <c r="T249" s="86">
        <v>0</v>
      </c>
      <c r="U249" s="86">
        <v>0</v>
      </c>
      <c r="V249" s="86">
        <v>1000000</v>
      </c>
      <c r="W249" s="86">
        <v>0</v>
      </c>
      <c r="X249" s="86">
        <v>0</v>
      </c>
      <c r="Y249" s="86">
        <v>1000000</v>
      </c>
    </row>
    <row r="250" spans="1:25" hidden="1" outlineLevel="4" x14ac:dyDescent="0.3">
      <c r="A250" s="85" t="s">
        <v>176</v>
      </c>
      <c r="B250" s="85" t="s">
        <v>188</v>
      </c>
      <c r="C250" t="s">
        <v>547</v>
      </c>
      <c r="D250" s="86">
        <v>0</v>
      </c>
      <c r="E250" s="86">
        <v>0</v>
      </c>
      <c r="F250" s="86">
        <v>0</v>
      </c>
      <c r="G250" s="86">
        <v>0</v>
      </c>
      <c r="H250" s="86">
        <v>0</v>
      </c>
      <c r="I250" s="86">
        <v>0</v>
      </c>
      <c r="J250" s="86">
        <v>0</v>
      </c>
      <c r="K250" s="86">
        <v>0</v>
      </c>
      <c r="L250" s="86">
        <v>0</v>
      </c>
      <c r="M250" s="86">
        <v>0</v>
      </c>
      <c r="N250" s="86">
        <v>0</v>
      </c>
      <c r="O250" s="86">
        <v>0</v>
      </c>
      <c r="P250" s="86">
        <v>0</v>
      </c>
      <c r="Q250" s="86">
        <v>0</v>
      </c>
      <c r="R250" s="86">
        <v>0</v>
      </c>
      <c r="S250" s="86">
        <v>0</v>
      </c>
      <c r="T250" s="86">
        <v>0</v>
      </c>
      <c r="U250" s="86">
        <v>0</v>
      </c>
      <c r="V250" s="86">
        <v>0</v>
      </c>
      <c r="W250" s="86">
        <v>0</v>
      </c>
      <c r="X250" s="86">
        <v>7000000</v>
      </c>
      <c r="Y250" s="86">
        <v>7000000</v>
      </c>
    </row>
    <row r="251" spans="1:25" hidden="1" outlineLevel="4" x14ac:dyDescent="0.3">
      <c r="A251" s="85" t="s">
        <v>176</v>
      </c>
      <c r="B251" s="85" t="s">
        <v>188</v>
      </c>
      <c r="C251" t="s">
        <v>548</v>
      </c>
      <c r="D251" s="86">
        <v>0</v>
      </c>
      <c r="E251" s="86">
        <v>0</v>
      </c>
      <c r="F251" s="86">
        <v>0</v>
      </c>
      <c r="G251" s="86">
        <v>0</v>
      </c>
      <c r="H251" s="86">
        <v>0</v>
      </c>
      <c r="I251" s="86">
        <v>0</v>
      </c>
      <c r="J251" s="86">
        <v>0</v>
      </c>
      <c r="K251" s="86">
        <v>0</v>
      </c>
      <c r="L251" s="86">
        <v>0</v>
      </c>
      <c r="M251" s="86">
        <v>0</v>
      </c>
      <c r="N251" s="86">
        <v>2000000</v>
      </c>
      <c r="O251" s="86">
        <v>0</v>
      </c>
      <c r="P251" s="86">
        <v>0</v>
      </c>
      <c r="Q251" s="86">
        <v>0</v>
      </c>
      <c r="R251" s="86">
        <v>0</v>
      </c>
      <c r="S251" s="86">
        <v>0</v>
      </c>
      <c r="T251" s="86">
        <v>0</v>
      </c>
      <c r="U251" s="86">
        <v>0</v>
      </c>
      <c r="V251" s="86">
        <v>0</v>
      </c>
      <c r="W251" s="86">
        <v>0</v>
      </c>
      <c r="X251" s="86">
        <v>0</v>
      </c>
      <c r="Y251" s="86">
        <v>2000000</v>
      </c>
    </row>
    <row r="252" spans="1:25" hidden="1" outlineLevel="4" x14ac:dyDescent="0.3">
      <c r="A252" s="85" t="s">
        <v>176</v>
      </c>
      <c r="B252" s="85" t="s">
        <v>188</v>
      </c>
      <c r="C252" t="s">
        <v>549</v>
      </c>
      <c r="D252" s="86">
        <v>0</v>
      </c>
      <c r="E252" s="86">
        <v>0</v>
      </c>
      <c r="F252" s="86">
        <v>0</v>
      </c>
      <c r="G252" s="86">
        <v>0</v>
      </c>
      <c r="H252" s="86">
        <v>0</v>
      </c>
      <c r="I252" s="86">
        <v>0</v>
      </c>
      <c r="J252" s="86">
        <v>0</v>
      </c>
      <c r="K252" s="86">
        <v>0</v>
      </c>
      <c r="L252" s="86">
        <v>0</v>
      </c>
      <c r="M252" s="86">
        <v>0</v>
      </c>
      <c r="N252" s="86">
        <v>0</v>
      </c>
      <c r="O252" s="86">
        <v>0</v>
      </c>
      <c r="P252" s="86">
        <v>0</v>
      </c>
      <c r="Q252" s="86">
        <v>0</v>
      </c>
      <c r="R252" s="86">
        <v>0</v>
      </c>
      <c r="S252" s="86">
        <v>0</v>
      </c>
      <c r="T252" s="86">
        <v>0</v>
      </c>
      <c r="U252" s="86">
        <v>0</v>
      </c>
      <c r="V252" s="86">
        <v>1000000</v>
      </c>
      <c r="W252" s="86">
        <v>0</v>
      </c>
      <c r="X252" s="86">
        <v>0</v>
      </c>
      <c r="Y252" s="86">
        <v>1000000</v>
      </c>
    </row>
    <row r="253" spans="1:25" hidden="1" outlineLevel="4" x14ac:dyDescent="0.3">
      <c r="A253" s="85" t="s">
        <v>176</v>
      </c>
      <c r="B253" s="85" t="s">
        <v>188</v>
      </c>
      <c r="C253" t="s">
        <v>550</v>
      </c>
      <c r="D253" s="86">
        <v>0</v>
      </c>
      <c r="E253" s="86">
        <v>0</v>
      </c>
      <c r="F253" s="86">
        <v>0</v>
      </c>
      <c r="G253" s="86">
        <v>0</v>
      </c>
      <c r="H253" s="86">
        <v>0</v>
      </c>
      <c r="I253" s="86">
        <v>0</v>
      </c>
      <c r="J253" s="86">
        <v>0</v>
      </c>
      <c r="K253" s="86">
        <v>0</v>
      </c>
      <c r="L253" s="86">
        <v>0</v>
      </c>
      <c r="M253" s="86">
        <v>0</v>
      </c>
      <c r="N253" s="86">
        <v>50000</v>
      </c>
      <c r="O253" s="86">
        <v>0</v>
      </c>
      <c r="P253" s="86">
        <v>0</v>
      </c>
      <c r="Q253" s="86">
        <v>0</v>
      </c>
      <c r="R253" s="86">
        <v>0</v>
      </c>
      <c r="S253" s="86">
        <v>0</v>
      </c>
      <c r="T253" s="86">
        <v>0</v>
      </c>
      <c r="U253" s="86">
        <v>0</v>
      </c>
      <c r="V253" s="86">
        <v>0</v>
      </c>
      <c r="W253" s="86">
        <v>0</v>
      </c>
      <c r="X253" s="86">
        <v>0</v>
      </c>
      <c r="Y253" s="86">
        <v>50000</v>
      </c>
    </row>
    <row r="254" spans="1:25" hidden="1" outlineLevel="4" x14ac:dyDescent="0.3">
      <c r="A254" s="85" t="s">
        <v>176</v>
      </c>
      <c r="B254" s="85" t="s">
        <v>188</v>
      </c>
      <c r="C254" t="s">
        <v>551</v>
      </c>
      <c r="D254" s="86">
        <v>0</v>
      </c>
      <c r="E254" s="86">
        <v>0</v>
      </c>
      <c r="F254" s="86">
        <v>0</v>
      </c>
      <c r="G254" s="86">
        <v>0</v>
      </c>
      <c r="H254" s="86">
        <v>0</v>
      </c>
      <c r="I254" s="86">
        <v>0</v>
      </c>
      <c r="J254" s="86">
        <v>0</v>
      </c>
      <c r="K254" s="86">
        <v>0</v>
      </c>
      <c r="L254" s="86">
        <v>0</v>
      </c>
      <c r="M254" s="86">
        <v>0</v>
      </c>
      <c r="N254" s="86">
        <v>0</v>
      </c>
      <c r="O254" s="86">
        <v>0</v>
      </c>
      <c r="P254" s="86">
        <v>0</v>
      </c>
      <c r="Q254" s="86">
        <v>0</v>
      </c>
      <c r="R254" s="86">
        <v>0</v>
      </c>
      <c r="S254" s="86">
        <v>0</v>
      </c>
      <c r="T254" s="86">
        <v>0</v>
      </c>
      <c r="U254" s="86">
        <v>0</v>
      </c>
      <c r="V254" s="86">
        <v>0</v>
      </c>
      <c r="W254" s="86">
        <v>3700000</v>
      </c>
      <c r="X254" s="86">
        <v>0</v>
      </c>
      <c r="Y254" s="86">
        <v>3700000</v>
      </c>
    </row>
    <row r="255" spans="1:25" hidden="1" outlineLevel="4" x14ac:dyDescent="0.3">
      <c r="A255" s="85" t="s">
        <v>176</v>
      </c>
      <c r="B255" s="85" t="s">
        <v>188</v>
      </c>
      <c r="C255" t="s">
        <v>552</v>
      </c>
      <c r="D255" s="86">
        <v>0</v>
      </c>
      <c r="E255" s="86">
        <v>0</v>
      </c>
      <c r="F255" s="86">
        <v>0</v>
      </c>
      <c r="G255" s="86">
        <v>0</v>
      </c>
      <c r="H255" s="86">
        <v>0</v>
      </c>
      <c r="I255" s="86">
        <v>0</v>
      </c>
      <c r="J255" s="86">
        <v>0</v>
      </c>
      <c r="K255" s="86">
        <v>5000000</v>
      </c>
      <c r="L255" s="86">
        <v>0</v>
      </c>
      <c r="M255" s="86">
        <v>0</v>
      </c>
      <c r="N255" s="86">
        <v>0</v>
      </c>
      <c r="O255" s="86">
        <v>0</v>
      </c>
      <c r="P255" s="86">
        <v>0</v>
      </c>
      <c r="Q255" s="86">
        <v>0</v>
      </c>
      <c r="R255" s="86">
        <v>0</v>
      </c>
      <c r="S255" s="86">
        <v>0</v>
      </c>
      <c r="T255" s="86">
        <v>0</v>
      </c>
      <c r="U255" s="86">
        <v>0</v>
      </c>
      <c r="V255" s="86">
        <v>0</v>
      </c>
      <c r="W255" s="86">
        <v>0</v>
      </c>
      <c r="X255" s="86">
        <v>0</v>
      </c>
      <c r="Y255" s="86">
        <v>5000000</v>
      </c>
    </row>
    <row r="256" spans="1:25" hidden="1" outlineLevel="4" x14ac:dyDescent="0.3">
      <c r="A256" s="85" t="s">
        <v>176</v>
      </c>
      <c r="B256" s="85" t="s">
        <v>188</v>
      </c>
      <c r="C256" t="s">
        <v>553</v>
      </c>
      <c r="D256" s="86">
        <v>0</v>
      </c>
      <c r="E256" s="86">
        <v>0</v>
      </c>
      <c r="F256" s="86">
        <v>0</v>
      </c>
      <c r="G256" s="86">
        <v>0</v>
      </c>
      <c r="H256" s="86">
        <v>0</v>
      </c>
      <c r="I256" s="86">
        <v>0</v>
      </c>
      <c r="J256" s="86">
        <v>0</v>
      </c>
      <c r="K256" s="86">
        <v>0</v>
      </c>
      <c r="L256" s="86">
        <v>0</v>
      </c>
      <c r="M256" s="86">
        <v>0</v>
      </c>
      <c r="N256" s="86">
        <v>0</v>
      </c>
      <c r="O256" s="86">
        <v>0</v>
      </c>
      <c r="P256" s="86">
        <v>0</v>
      </c>
      <c r="Q256" s="86">
        <v>0</v>
      </c>
      <c r="R256" s="86">
        <v>0</v>
      </c>
      <c r="S256" s="86">
        <v>0</v>
      </c>
      <c r="T256" s="86">
        <v>0</v>
      </c>
      <c r="U256" s="86">
        <v>0</v>
      </c>
      <c r="V256" s="86">
        <v>0</v>
      </c>
      <c r="W256" s="86">
        <v>0</v>
      </c>
      <c r="X256" s="86">
        <v>500000</v>
      </c>
      <c r="Y256" s="86">
        <v>500000</v>
      </c>
    </row>
    <row r="257" spans="1:25" hidden="1" outlineLevel="4" x14ac:dyDescent="0.3">
      <c r="A257" s="85" t="s">
        <v>176</v>
      </c>
      <c r="B257" s="85" t="s">
        <v>188</v>
      </c>
      <c r="C257" t="s">
        <v>554</v>
      </c>
      <c r="D257" s="86">
        <v>0</v>
      </c>
      <c r="E257" s="86">
        <v>0</v>
      </c>
      <c r="F257" s="86">
        <v>0</v>
      </c>
      <c r="G257" s="86">
        <v>0</v>
      </c>
      <c r="H257" s="86">
        <v>0</v>
      </c>
      <c r="I257" s="86">
        <v>0</v>
      </c>
      <c r="J257" s="86">
        <v>0</v>
      </c>
      <c r="K257" s="86">
        <v>0</v>
      </c>
      <c r="L257" s="86">
        <v>0</v>
      </c>
      <c r="M257" s="86">
        <v>0</v>
      </c>
      <c r="N257" s="86">
        <v>0</v>
      </c>
      <c r="O257" s="86">
        <v>0</v>
      </c>
      <c r="P257" s="86">
        <v>0</v>
      </c>
      <c r="Q257" s="86">
        <v>0</v>
      </c>
      <c r="R257" s="86">
        <v>0</v>
      </c>
      <c r="S257" s="86">
        <v>0</v>
      </c>
      <c r="T257" s="86">
        <v>0</v>
      </c>
      <c r="U257" s="86">
        <v>0</v>
      </c>
      <c r="V257" s="86">
        <v>0</v>
      </c>
      <c r="W257" s="86">
        <v>0</v>
      </c>
      <c r="X257" s="86">
        <v>300000</v>
      </c>
      <c r="Y257" s="86">
        <v>300000</v>
      </c>
    </row>
    <row r="258" spans="1:25" hidden="1" outlineLevel="4" x14ac:dyDescent="0.3">
      <c r="A258" s="85" t="s">
        <v>176</v>
      </c>
      <c r="B258" s="85" t="s">
        <v>188</v>
      </c>
      <c r="C258" t="s">
        <v>555</v>
      </c>
      <c r="D258" s="86">
        <v>0</v>
      </c>
      <c r="E258" s="86">
        <v>0</v>
      </c>
      <c r="F258" s="86">
        <v>0</v>
      </c>
      <c r="G258" s="86">
        <v>0</v>
      </c>
      <c r="H258" s="86">
        <v>0</v>
      </c>
      <c r="I258" s="86">
        <v>0</v>
      </c>
      <c r="J258" s="86">
        <v>0</v>
      </c>
      <c r="K258" s="86">
        <v>500000</v>
      </c>
      <c r="L258" s="86">
        <v>0</v>
      </c>
      <c r="M258" s="86">
        <v>0</v>
      </c>
      <c r="N258" s="86">
        <v>0</v>
      </c>
      <c r="O258" s="86">
        <v>0</v>
      </c>
      <c r="P258" s="86">
        <v>0</v>
      </c>
      <c r="Q258" s="86">
        <v>0</v>
      </c>
      <c r="R258" s="86">
        <v>0</v>
      </c>
      <c r="S258" s="86">
        <v>0</v>
      </c>
      <c r="T258" s="86">
        <v>0</v>
      </c>
      <c r="U258" s="86">
        <v>0</v>
      </c>
      <c r="V258" s="86">
        <v>0</v>
      </c>
      <c r="W258" s="86">
        <v>0</v>
      </c>
      <c r="X258" s="86">
        <v>0</v>
      </c>
      <c r="Y258" s="86">
        <v>500000</v>
      </c>
    </row>
    <row r="259" spans="1:25" hidden="1" outlineLevel="4" x14ac:dyDescent="0.3">
      <c r="A259" s="85" t="s">
        <v>176</v>
      </c>
      <c r="B259" s="85" t="s">
        <v>188</v>
      </c>
      <c r="C259" t="s">
        <v>556</v>
      </c>
      <c r="D259" s="86">
        <v>0</v>
      </c>
      <c r="E259" s="86">
        <v>0</v>
      </c>
      <c r="F259" s="86">
        <v>0</v>
      </c>
      <c r="G259" s="86">
        <v>0</v>
      </c>
      <c r="H259" s="86">
        <v>0</v>
      </c>
      <c r="I259" s="86">
        <v>0</v>
      </c>
      <c r="J259" s="86">
        <v>0</v>
      </c>
      <c r="K259" s="86">
        <v>0</v>
      </c>
      <c r="L259" s="86">
        <v>0</v>
      </c>
      <c r="M259" s="86">
        <v>0</v>
      </c>
      <c r="N259" s="86">
        <v>0</v>
      </c>
      <c r="O259" s="86">
        <v>0</v>
      </c>
      <c r="P259" s="86">
        <v>0</v>
      </c>
      <c r="Q259" s="86">
        <v>0</v>
      </c>
      <c r="R259" s="86">
        <v>0</v>
      </c>
      <c r="S259" s="86">
        <v>0</v>
      </c>
      <c r="T259" s="86">
        <v>0</v>
      </c>
      <c r="U259" s="86">
        <v>0</v>
      </c>
      <c r="V259" s="86">
        <v>0</v>
      </c>
      <c r="W259" s="86">
        <v>1000000</v>
      </c>
      <c r="X259" s="86">
        <v>0</v>
      </c>
      <c r="Y259" s="86">
        <v>1000000</v>
      </c>
    </row>
    <row r="260" spans="1:25" hidden="1" outlineLevel="4" x14ac:dyDescent="0.3">
      <c r="A260" s="85" t="s">
        <v>176</v>
      </c>
      <c r="B260" s="85" t="s">
        <v>188</v>
      </c>
      <c r="C260" t="s">
        <v>557</v>
      </c>
      <c r="D260" s="86">
        <v>0</v>
      </c>
      <c r="E260" s="86">
        <v>0</v>
      </c>
      <c r="F260" s="86">
        <v>0</v>
      </c>
      <c r="G260" s="86">
        <v>0</v>
      </c>
      <c r="H260" s="86">
        <v>0</v>
      </c>
      <c r="I260" s="86">
        <v>0</v>
      </c>
      <c r="J260" s="86">
        <v>0</v>
      </c>
      <c r="K260" s="86">
        <v>0</v>
      </c>
      <c r="L260" s="86">
        <v>0</v>
      </c>
      <c r="M260" s="86">
        <v>0</v>
      </c>
      <c r="N260" s="86">
        <v>0</v>
      </c>
      <c r="O260" s="86">
        <v>0</v>
      </c>
      <c r="P260" s="86">
        <v>0</v>
      </c>
      <c r="Q260" s="86">
        <v>0</v>
      </c>
      <c r="R260" s="86">
        <v>0</v>
      </c>
      <c r="S260" s="86">
        <v>0</v>
      </c>
      <c r="T260" s="86">
        <v>0</v>
      </c>
      <c r="U260" s="86">
        <v>0</v>
      </c>
      <c r="V260" s="86">
        <v>0</v>
      </c>
      <c r="W260" s="86">
        <v>0</v>
      </c>
      <c r="X260" s="86">
        <v>250000</v>
      </c>
      <c r="Y260" s="86">
        <v>250000</v>
      </c>
    </row>
    <row r="261" spans="1:25" hidden="1" outlineLevel="4" x14ac:dyDescent="0.3">
      <c r="A261" s="85" t="s">
        <v>176</v>
      </c>
      <c r="B261" s="85" t="s">
        <v>188</v>
      </c>
      <c r="C261" t="s">
        <v>558</v>
      </c>
      <c r="D261" s="86">
        <v>0</v>
      </c>
      <c r="E261" s="86">
        <v>0</v>
      </c>
      <c r="F261" s="86">
        <v>0</v>
      </c>
      <c r="G261" s="86">
        <v>0</v>
      </c>
      <c r="H261" s="86">
        <v>0</v>
      </c>
      <c r="I261" s="86">
        <v>0</v>
      </c>
      <c r="J261" s="86">
        <v>0</v>
      </c>
      <c r="K261" s="86">
        <v>0</v>
      </c>
      <c r="L261" s="86">
        <v>0</v>
      </c>
      <c r="M261" s="86">
        <v>0</v>
      </c>
      <c r="N261" s="86">
        <v>0</v>
      </c>
      <c r="O261" s="86">
        <v>0</v>
      </c>
      <c r="P261" s="86">
        <v>0</v>
      </c>
      <c r="Q261" s="86">
        <v>0</v>
      </c>
      <c r="R261" s="86">
        <v>0</v>
      </c>
      <c r="S261" s="86">
        <v>0</v>
      </c>
      <c r="T261" s="86">
        <v>0</v>
      </c>
      <c r="U261" s="86">
        <v>0</v>
      </c>
      <c r="V261" s="86">
        <v>0</v>
      </c>
      <c r="W261" s="86">
        <v>0</v>
      </c>
      <c r="X261" s="86">
        <v>500000</v>
      </c>
      <c r="Y261" s="86">
        <v>500000</v>
      </c>
    </row>
    <row r="262" spans="1:25" hidden="1" outlineLevel="4" x14ac:dyDescent="0.3">
      <c r="A262" s="85" t="s">
        <v>176</v>
      </c>
      <c r="B262" s="85" t="s">
        <v>188</v>
      </c>
      <c r="C262" t="s">
        <v>559</v>
      </c>
      <c r="D262" s="86">
        <v>0</v>
      </c>
      <c r="E262" s="86">
        <v>0</v>
      </c>
      <c r="F262" s="86">
        <v>0</v>
      </c>
      <c r="G262" s="86">
        <v>0</v>
      </c>
      <c r="H262" s="86">
        <v>0</v>
      </c>
      <c r="I262" s="86">
        <v>0</v>
      </c>
      <c r="J262" s="86">
        <v>0</v>
      </c>
      <c r="K262" s="86">
        <v>450000</v>
      </c>
      <c r="L262" s="86">
        <v>0</v>
      </c>
      <c r="M262" s="86">
        <v>0</v>
      </c>
      <c r="N262" s="86">
        <v>0</v>
      </c>
      <c r="O262" s="86">
        <v>0</v>
      </c>
      <c r="P262" s="86">
        <v>0</v>
      </c>
      <c r="Q262" s="86">
        <v>0</v>
      </c>
      <c r="R262" s="86">
        <v>0</v>
      </c>
      <c r="S262" s="86">
        <v>0</v>
      </c>
      <c r="T262" s="86">
        <v>0</v>
      </c>
      <c r="U262" s="86">
        <v>0</v>
      </c>
      <c r="V262" s="86">
        <v>0</v>
      </c>
      <c r="W262" s="86">
        <v>0</v>
      </c>
      <c r="X262" s="86">
        <v>0</v>
      </c>
      <c r="Y262" s="86">
        <v>450000</v>
      </c>
    </row>
    <row r="263" spans="1:25" hidden="1" outlineLevel="4" x14ac:dyDescent="0.3">
      <c r="A263" s="85" t="s">
        <v>176</v>
      </c>
      <c r="B263" s="85" t="s">
        <v>188</v>
      </c>
      <c r="C263" t="s">
        <v>560</v>
      </c>
      <c r="D263" s="86">
        <v>0</v>
      </c>
      <c r="E263" s="86">
        <v>0</v>
      </c>
      <c r="F263" s="86">
        <v>0</v>
      </c>
      <c r="G263" s="86">
        <v>0</v>
      </c>
      <c r="H263" s="86">
        <v>0</v>
      </c>
      <c r="I263" s="86">
        <v>0</v>
      </c>
      <c r="J263" s="86">
        <v>2000000</v>
      </c>
      <c r="K263" s="86">
        <v>0</v>
      </c>
      <c r="L263" s="86">
        <v>0</v>
      </c>
      <c r="M263" s="86">
        <v>0</v>
      </c>
      <c r="N263" s="86">
        <v>0</v>
      </c>
      <c r="O263" s="86">
        <v>0</v>
      </c>
      <c r="P263" s="86">
        <v>0</v>
      </c>
      <c r="Q263" s="86">
        <v>0</v>
      </c>
      <c r="R263" s="86">
        <v>0</v>
      </c>
      <c r="S263" s="86">
        <v>0</v>
      </c>
      <c r="T263" s="86">
        <v>0</v>
      </c>
      <c r="U263" s="86">
        <v>0</v>
      </c>
      <c r="V263" s="86">
        <v>0</v>
      </c>
      <c r="W263" s="86">
        <v>0</v>
      </c>
      <c r="X263" s="86">
        <v>0</v>
      </c>
      <c r="Y263" s="86">
        <v>2000000</v>
      </c>
    </row>
    <row r="264" spans="1:25" hidden="1" outlineLevel="4" x14ac:dyDescent="0.3">
      <c r="A264" s="85" t="s">
        <v>176</v>
      </c>
      <c r="B264" s="85" t="s">
        <v>188</v>
      </c>
      <c r="C264" t="s">
        <v>561</v>
      </c>
      <c r="D264" s="86">
        <v>0</v>
      </c>
      <c r="E264" s="86">
        <v>0</v>
      </c>
      <c r="F264" s="86">
        <v>0</v>
      </c>
      <c r="G264" s="86">
        <v>0</v>
      </c>
      <c r="H264" s="86">
        <v>0</v>
      </c>
      <c r="I264" s="86">
        <v>0</v>
      </c>
      <c r="J264" s="86">
        <v>0</v>
      </c>
      <c r="K264" s="86">
        <v>0</v>
      </c>
      <c r="L264" s="86">
        <v>0</v>
      </c>
      <c r="M264" s="86">
        <v>0</v>
      </c>
      <c r="N264" s="86">
        <v>0</v>
      </c>
      <c r="O264" s="86">
        <v>0</v>
      </c>
      <c r="P264" s="86">
        <v>0</v>
      </c>
      <c r="Q264" s="86">
        <v>0</v>
      </c>
      <c r="R264" s="86">
        <v>0</v>
      </c>
      <c r="S264" s="86">
        <v>0</v>
      </c>
      <c r="T264" s="86">
        <v>0</v>
      </c>
      <c r="U264" s="86">
        <v>0</v>
      </c>
      <c r="V264" s="86">
        <v>0</v>
      </c>
      <c r="W264" s="86">
        <v>0</v>
      </c>
      <c r="X264" s="86">
        <v>2000000</v>
      </c>
      <c r="Y264" s="86">
        <v>2000000</v>
      </c>
    </row>
    <row r="265" spans="1:25" hidden="1" outlineLevel="4" x14ac:dyDescent="0.3">
      <c r="A265" s="85" t="s">
        <v>176</v>
      </c>
      <c r="B265" s="85" t="s">
        <v>188</v>
      </c>
      <c r="C265" t="s">
        <v>562</v>
      </c>
      <c r="D265" s="86">
        <v>0</v>
      </c>
      <c r="E265" s="86">
        <v>0</v>
      </c>
      <c r="F265" s="86">
        <v>0</v>
      </c>
      <c r="G265" s="86">
        <v>0</v>
      </c>
      <c r="H265" s="86">
        <v>0</v>
      </c>
      <c r="I265" s="86">
        <v>0</v>
      </c>
      <c r="J265" s="86">
        <v>0</v>
      </c>
      <c r="K265" s="86">
        <v>0</v>
      </c>
      <c r="L265" s="86">
        <v>0</v>
      </c>
      <c r="M265" s="86">
        <v>0</v>
      </c>
      <c r="N265" s="86">
        <v>0</v>
      </c>
      <c r="O265" s="86">
        <v>0</v>
      </c>
      <c r="P265" s="86">
        <v>0</v>
      </c>
      <c r="Q265" s="86">
        <v>0</v>
      </c>
      <c r="R265" s="86">
        <v>0</v>
      </c>
      <c r="S265" s="86">
        <v>0</v>
      </c>
      <c r="T265" s="86">
        <v>0</v>
      </c>
      <c r="U265" s="86">
        <v>0</v>
      </c>
      <c r="V265" s="86">
        <v>0</v>
      </c>
      <c r="W265" s="86">
        <v>0</v>
      </c>
      <c r="X265" s="86">
        <v>2500000</v>
      </c>
      <c r="Y265" s="86">
        <v>2500000</v>
      </c>
    </row>
    <row r="266" spans="1:25" hidden="1" outlineLevel="4" x14ac:dyDescent="0.3">
      <c r="A266" s="85" t="s">
        <v>176</v>
      </c>
      <c r="B266" s="85" t="s">
        <v>188</v>
      </c>
      <c r="C266" t="s">
        <v>563</v>
      </c>
      <c r="D266" s="86">
        <v>0</v>
      </c>
      <c r="E266" s="86">
        <v>0</v>
      </c>
      <c r="F266" s="86">
        <v>0</v>
      </c>
      <c r="G266" s="86">
        <v>0</v>
      </c>
      <c r="H266" s="86">
        <v>0</v>
      </c>
      <c r="I266" s="86">
        <v>0</v>
      </c>
      <c r="J266" s="86">
        <v>2357390</v>
      </c>
      <c r="K266" s="86">
        <v>0</v>
      </c>
      <c r="L266" s="86">
        <v>0</v>
      </c>
      <c r="M266" s="86">
        <v>0</v>
      </c>
      <c r="N266" s="86">
        <v>0</v>
      </c>
      <c r="O266" s="86">
        <v>0</v>
      </c>
      <c r="P266" s="86">
        <v>0</v>
      </c>
      <c r="Q266" s="86">
        <v>0</v>
      </c>
      <c r="R266" s="86">
        <v>0</v>
      </c>
      <c r="S266" s="86">
        <v>0</v>
      </c>
      <c r="T266" s="86">
        <v>0</v>
      </c>
      <c r="U266" s="86">
        <v>0</v>
      </c>
      <c r="V266" s="86">
        <v>0</v>
      </c>
      <c r="W266" s="86">
        <v>0</v>
      </c>
      <c r="X266" s="86">
        <v>0</v>
      </c>
      <c r="Y266" s="86">
        <v>2357390</v>
      </c>
    </row>
    <row r="267" spans="1:25" hidden="1" outlineLevel="4" x14ac:dyDescent="0.3">
      <c r="A267" s="85" t="s">
        <v>176</v>
      </c>
      <c r="B267" s="85" t="s">
        <v>188</v>
      </c>
      <c r="C267" t="s">
        <v>564</v>
      </c>
      <c r="D267" s="86">
        <v>0</v>
      </c>
      <c r="E267" s="86">
        <v>0</v>
      </c>
      <c r="F267" s="86">
        <v>0</v>
      </c>
      <c r="G267" s="86">
        <v>0</v>
      </c>
      <c r="H267" s="86">
        <v>0</v>
      </c>
      <c r="I267" s="86">
        <v>0</v>
      </c>
      <c r="J267" s="86">
        <v>0</v>
      </c>
      <c r="K267" s="86">
        <v>2397192</v>
      </c>
      <c r="L267" s="86">
        <v>0</v>
      </c>
      <c r="M267" s="86">
        <v>0</v>
      </c>
      <c r="N267" s="86">
        <v>0</v>
      </c>
      <c r="O267" s="86">
        <v>0</v>
      </c>
      <c r="P267" s="86">
        <v>0</v>
      </c>
      <c r="Q267" s="86">
        <v>0</v>
      </c>
      <c r="R267" s="86">
        <v>0</v>
      </c>
      <c r="S267" s="86">
        <v>0</v>
      </c>
      <c r="T267" s="86">
        <v>0</v>
      </c>
      <c r="U267" s="86">
        <v>0</v>
      </c>
      <c r="V267" s="86">
        <v>0</v>
      </c>
      <c r="W267" s="86">
        <v>0</v>
      </c>
      <c r="X267" s="86">
        <v>0</v>
      </c>
      <c r="Y267" s="86">
        <v>2397192</v>
      </c>
    </row>
    <row r="268" spans="1:25" hidden="1" outlineLevel="4" x14ac:dyDescent="0.3">
      <c r="A268" s="85" t="s">
        <v>176</v>
      </c>
      <c r="B268" s="85" t="s">
        <v>188</v>
      </c>
      <c r="C268" t="s">
        <v>565</v>
      </c>
      <c r="D268" s="86">
        <v>0</v>
      </c>
      <c r="E268" s="86">
        <v>0</v>
      </c>
      <c r="F268" s="86">
        <v>0</v>
      </c>
      <c r="G268" s="86">
        <v>0</v>
      </c>
      <c r="H268" s="86">
        <v>0</v>
      </c>
      <c r="I268" s="86">
        <v>0</v>
      </c>
      <c r="J268" s="86">
        <v>0</v>
      </c>
      <c r="K268" s="86">
        <v>0</v>
      </c>
      <c r="L268" s="86">
        <v>0</v>
      </c>
      <c r="M268" s="86">
        <v>0</v>
      </c>
      <c r="N268" s="86">
        <v>0</v>
      </c>
      <c r="O268" s="86">
        <v>0</v>
      </c>
      <c r="P268" s="86">
        <v>0</v>
      </c>
      <c r="Q268" s="86">
        <v>0</v>
      </c>
      <c r="R268" s="86">
        <v>0</v>
      </c>
      <c r="S268" s="86">
        <v>0</v>
      </c>
      <c r="T268" s="86">
        <v>0</v>
      </c>
      <c r="U268" s="86">
        <v>0</v>
      </c>
      <c r="V268" s="86">
        <v>0</v>
      </c>
      <c r="W268" s="86">
        <v>1200000</v>
      </c>
      <c r="X268" s="86">
        <v>0</v>
      </c>
      <c r="Y268" s="86">
        <v>1200000</v>
      </c>
    </row>
    <row r="269" spans="1:25" hidden="1" outlineLevel="4" x14ac:dyDescent="0.3">
      <c r="A269" s="85" t="s">
        <v>176</v>
      </c>
      <c r="B269" s="85" t="s">
        <v>188</v>
      </c>
      <c r="C269" t="s">
        <v>566</v>
      </c>
      <c r="D269" s="86">
        <v>0</v>
      </c>
      <c r="E269" s="86">
        <v>0</v>
      </c>
      <c r="F269" s="86">
        <v>0</v>
      </c>
      <c r="G269" s="86">
        <v>0</v>
      </c>
      <c r="H269" s="86">
        <v>0</v>
      </c>
      <c r="I269" s="86">
        <v>0</v>
      </c>
      <c r="J269" s="86">
        <v>0</v>
      </c>
      <c r="K269" s="86">
        <v>0</v>
      </c>
      <c r="L269" s="86">
        <v>0</v>
      </c>
      <c r="M269" s="86">
        <v>0</v>
      </c>
      <c r="N269" s="86">
        <v>0</v>
      </c>
      <c r="O269" s="86">
        <v>3575700</v>
      </c>
      <c r="P269" s="86">
        <v>0</v>
      </c>
      <c r="Q269" s="86">
        <v>0</v>
      </c>
      <c r="R269" s="86">
        <v>0</v>
      </c>
      <c r="S269" s="86">
        <v>0</v>
      </c>
      <c r="T269" s="86">
        <v>0</v>
      </c>
      <c r="U269" s="86">
        <v>0</v>
      </c>
      <c r="V269" s="86">
        <v>0</v>
      </c>
      <c r="W269" s="86">
        <v>0</v>
      </c>
      <c r="X269" s="86">
        <v>0</v>
      </c>
      <c r="Y269" s="86">
        <v>3575700</v>
      </c>
    </row>
    <row r="270" spans="1:25" hidden="1" outlineLevel="4" x14ac:dyDescent="0.3">
      <c r="A270" s="85" t="s">
        <v>176</v>
      </c>
      <c r="B270" s="85" t="s">
        <v>188</v>
      </c>
      <c r="C270" t="s">
        <v>567</v>
      </c>
      <c r="D270" s="86">
        <v>0</v>
      </c>
      <c r="E270" s="86">
        <v>0</v>
      </c>
      <c r="F270" s="86">
        <v>0</v>
      </c>
      <c r="G270" s="86">
        <v>0</v>
      </c>
      <c r="H270" s="86">
        <v>0</v>
      </c>
      <c r="I270" s="86">
        <v>0</v>
      </c>
      <c r="J270" s="86">
        <v>0</v>
      </c>
      <c r="K270" s="86">
        <v>0</v>
      </c>
      <c r="L270" s="86">
        <v>0</v>
      </c>
      <c r="M270" s="86">
        <v>0</v>
      </c>
      <c r="N270" s="86">
        <v>0</v>
      </c>
      <c r="O270" s="86">
        <v>0</v>
      </c>
      <c r="P270" s="86">
        <v>0</v>
      </c>
      <c r="Q270" s="86">
        <v>2750000</v>
      </c>
      <c r="R270" s="86">
        <v>0</v>
      </c>
      <c r="S270" s="86">
        <v>0</v>
      </c>
      <c r="T270" s="86">
        <v>0</v>
      </c>
      <c r="U270" s="86">
        <v>0</v>
      </c>
      <c r="V270" s="86">
        <v>0</v>
      </c>
      <c r="W270" s="86">
        <v>0</v>
      </c>
      <c r="X270" s="86">
        <v>0</v>
      </c>
      <c r="Y270" s="86">
        <v>2750000</v>
      </c>
    </row>
    <row r="271" spans="1:25" hidden="1" outlineLevel="4" x14ac:dyDescent="0.3">
      <c r="A271" s="85" t="s">
        <v>176</v>
      </c>
      <c r="B271" s="85" t="s">
        <v>188</v>
      </c>
      <c r="C271" t="s">
        <v>568</v>
      </c>
      <c r="D271" s="86">
        <v>0</v>
      </c>
      <c r="E271" s="86">
        <v>200000</v>
      </c>
      <c r="F271" s="86">
        <v>0</v>
      </c>
      <c r="G271" s="86">
        <v>0</v>
      </c>
      <c r="H271" s="86">
        <v>0</v>
      </c>
      <c r="I271" s="86">
        <v>0</v>
      </c>
      <c r="J271" s="86">
        <v>0</v>
      </c>
      <c r="K271" s="86">
        <v>0</v>
      </c>
      <c r="L271" s="86">
        <v>0</v>
      </c>
      <c r="M271" s="86">
        <v>0</v>
      </c>
      <c r="N271" s="86">
        <v>0</v>
      </c>
      <c r="O271" s="86">
        <v>0</v>
      </c>
      <c r="P271" s="86">
        <v>0</v>
      </c>
      <c r="Q271" s="86">
        <v>0</v>
      </c>
      <c r="R271" s="86">
        <v>0</v>
      </c>
      <c r="S271" s="86">
        <v>0</v>
      </c>
      <c r="T271" s="86">
        <v>0</v>
      </c>
      <c r="U271" s="86">
        <v>0</v>
      </c>
      <c r="V271" s="86">
        <v>0</v>
      </c>
      <c r="W271" s="86">
        <v>0</v>
      </c>
      <c r="X271" s="86">
        <v>0</v>
      </c>
      <c r="Y271" s="86">
        <v>200000</v>
      </c>
    </row>
    <row r="272" spans="1:25" hidden="1" outlineLevel="4" x14ac:dyDescent="0.3">
      <c r="A272" s="85" t="s">
        <v>176</v>
      </c>
      <c r="B272" s="85" t="s">
        <v>188</v>
      </c>
      <c r="C272" t="s">
        <v>569</v>
      </c>
      <c r="D272" s="86">
        <v>0</v>
      </c>
      <c r="E272" s="86">
        <v>0</v>
      </c>
      <c r="F272" s="86">
        <v>0</v>
      </c>
      <c r="G272" s="86">
        <v>0</v>
      </c>
      <c r="H272" s="86">
        <v>0</v>
      </c>
      <c r="I272" s="86">
        <v>0</v>
      </c>
      <c r="J272" s="86">
        <v>0</v>
      </c>
      <c r="K272" s="86">
        <v>0</v>
      </c>
      <c r="L272" s="86">
        <v>0</v>
      </c>
      <c r="M272" s="86">
        <v>0</v>
      </c>
      <c r="N272" s="86">
        <v>0</v>
      </c>
      <c r="O272" s="86">
        <v>0</v>
      </c>
      <c r="P272" s="86">
        <v>250000</v>
      </c>
      <c r="Q272" s="86">
        <v>0</v>
      </c>
      <c r="R272" s="86">
        <v>0</v>
      </c>
      <c r="S272" s="86">
        <v>0</v>
      </c>
      <c r="T272" s="86">
        <v>0</v>
      </c>
      <c r="U272" s="86">
        <v>0</v>
      </c>
      <c r="V272" s="86">
        <v>0</v>
      </c>
      <c r="W272" s="86">
        <v>0</v>
      </c>
      <c r="X272" s="86">
        <v>0</v>
      </c>
      <c r="Y272" s="86">
        <v>250000</v>
      </c>
    </row>
    <row r="273" spans="1:25" hidden="1" outlineLevel="4" x14ac:dyDescent="0.3">
      <c r="A273" s="85" t="s">
        <v>176</v>
      </c>
      <c r="B273" s="85" t="s">
        <v>188</v>
      </c>
      <c r="C273" t="s">
        <v>570</v>
      </c>
      <c r="D273" s="86">
        <v>0</v>
      </c>
      <c r="E273" s="86">
        <v>0</v>
      </c>
      <c r="F273" s="86">
        <v>0</v>
      </c>
      <c r="G273" s="86">
        <v>0</v>
      </c>
      <c r="H273" s="86">
        <v>0</v>
      </c>
      <c r="I273" s="86">
        <v>0</v>
      </c>
      <c r="J273" s="86">
        <v>0</v>
      </c>
      <c r="K273" s="86">
        <v>0</v>
      </c>
      <c r="L273" s="86">
        <v>0</v>
      </c>
      <c r="M273" s="86">
        <v>0</v>
      </c>
      <c r="N273" s="86">
        <v>0</v>
      </c>
      <c r="O273" s="86">
        <v>0</v>
      </c>
      <c r="P273" s="86">
        <v>0</v>
      </c>
      <c r="Q273" s="86">
        <v>0</v>
      </c>
      <c r="R273" s="86">
        <v>0</v>
      </c>
      <c r="S273" s="86">
        <v>0</v>
      </c>
      <c r="T273" s="86">
        <v>0</v>
      </c>
      <c r="U273" s="86">
        <v>0</v>
      </c>
      <c r="V273" s="86">
        <v>0</v>
      </c>
      <c r="W273" s="86">
        <v>1500000</v>
      </c>
      <c r="X273" s="86">
        <v>0</v>
      </c>
      <c r="Y273" s="86">
        <v>1500000</v>
      </c>
    </row>
    <row r="274" spans="1:25" hidden="1" outlineLevel="4" x14ac:dyDescent="0.3">
      <c r="A274" s="85" t="s">
        <v>176</v>
      </c>
      <c r="B274" s="85" t="s">
        <v>188</v>
      </c>
      <c r="C274" t="s">
        <v>571</v>
      </c>
      <c r="D274" s="86">
        <v>0</v>
      </c>
      <c r="E274" s="86">
        <v>0</v>
      </c>
      <c r="F274" s="86">
        <v>0</v>
      </c>
      <c r="G274" s="86">
        <v>0</v>
      </c>
      <c r="H274" s="86">
        <v>0</v>
      </c>
      <c r="I274" s="86">
        <v>0</v>
      </c>
      <c r="J274" s="86">
        <v>0</v>
      </c>
      <c r="K274" s="86">
        <v>0</v>
      </c>
      <c r="L274" s="86">
        <v>0</v>
      </c>
      <c r="M274" s="86">
        <v>0</v>
      </c>
      <c r="N274" s="86">
        <v>0</v>
      </c>
      <c r="O274" s="86">
        <v>0</v>
      </c>
      <c r="P274" s="86">
        <v>0</v>
      </c>
      <c r="Q274" s="86">
        <v>0</v>
      </c>
      <c r="R274" s="86">
        <v>0</v>
      </c>
      <c r="S274" s="86">
        <v>0</v>
      </c>
      <c r="T274" s="86">
        <v>0</v>
      </c>
      <c r="U274" s="86">
        <v>0</v>
      </c>
      <c r="V274" s="86">
        <v>0</v>
      </c>
      <c r="W274" s="86">
        <v>400000</v>
      </c>
      <c r="X274" s="86">
        <v>0</v>
      </c>
      <c r="Y274" s="86">
        <v>400000</v>
      </c>
    </row>
    <row r="275" spans="1:25" hidden="1" outlineLevel="4" x14ac:dyDescent="0.3">
      <c r="A275" s="85" t="s">
        <v>176</v>
      </c>
      <c r="B275" s="85" t="s">
        <v>188</v>
      </c>
      <c r="C275" t="s">
        <v>572</v>
      </c>
      <c r="D275" s="86">
        <v>0</v>
      </c>
      <c r="E275" s="86">
        <v>0</v>
      </c>
      <c r="F275" s="86">
        <v>0</v>
      </c>
      <c r="G275" s="86">
        <v>0</v>
      </c>
      <c r="H275" s="86">
        <v>0</v>
      </c>
      <c r="I275" s="86">
        <v>0</v>
      </c>
      <c r="J275" s="86">
        <v>0</v>
      </c>
      <c r="K275" s="86">
        <v>0</v>
      </c>
      <c r="L275" s="86">
        <v>0</v>
      </c>
      <c r="M275" s="86">
        <v>0</v>
      </c>
      <c r="N275" s="86">
        <v>0</v>
      </c>
      <c r="O275" s="86">
        <v>0</v>
      </c>
      <c r="P275" s="86">
        <v>0</v>
      </c>
      <c r="Q275" s="86">
        <v>0</v>
      </c>
      <c r="R275" s="86">
        <v>0</v>
      </c>
      <c r="S275" s="86">
        <v>0</v>
      </c>
      <c r="T275" s="86">
        <v>0</v>
      </c>
      <c r="U275" s="86">
        <v>0</v>
      </c>
      <c r="V275" s="86">
        <v>0</v>
      </c>
      <c r="W275" s="86">
        <v>1500000</v>
      </c>
      <c r="X275" s="86">
        <v>0</v>
      </c>
      <c r="Y275" s="86">
        <v>1500000</v>
      </c>
    </row>
    <row r="276" spans="1:25" hidden="1" outlineLevel="4" x14ac:dyDescent="0.3">
      <c r="A276" s="85" t="s">
        <v>176</v>
      </c>
      <c r="B276" s="85" t="s">
        <v>188</v>
      </c>
      <c r="C276" t="s">
        <v>573</v>
      </c>
      <c r="D276" s="86">
        <v>0</v>
      </c>
      <c r="E276" s="86">
        <v>0</v>
      </c>
      <c r="F276" s="86">
        <v>0</v>
      </c>
      <c r="G276" s="86">
        <v>0</v>
      </c>
      <c r="H276" s="86">
        <v>0</v>
      </c>
      <c r="I276" s="86">
        <v>0</v>
      </c>
      <c r="J276" s="86">
        <v>0</v>
      </c>
      <c r="K276" s="86">
        <v>0</v>
      </c>
      <c r="L276" s="86">
        <v>0</v>
      </c>
      <c r="M276" s="86">
        <v>0</v>
      </c>
      <c r="N276" s="86">
        <v>0</v>
      </c>
      <c r="O276" s="86">
        <v>0</v>
      </c>
      <c r="P276" s="86">
        <v>0</v>
      </c>
      <c r="Q276" s="86">
        <v>0</v>
      </c>
      <c r="R276" s="86">
        <v>0</v>
      </c>
      <c r="S276" s="86">
        <v>0</v>
      </c>
      <c r="T276" s="86">
        <v>0</v>
      </c>
      <c r="U276" s="86">
        <v>0</v>
      </c>
      <c r="V276" s="86">
        <v>0</v>
      </c>
      <c r="W276" s="86">
        <v>200000</v>
      </c>
      <c r="X276" s="86">
        <v>0</v>
      </c>
      <c r="Y276" s="86">
        <v>200000</v>
      </c>
    </row>
    <row r="277" spans="1:25" hidden="1" outlineLevel="4" x14ac:dyDescent="0.3">
      <c r="A277" s="85" t="s">
        <v>176</v>
      </c>
      <c r="B277" s="85" t="s">
        <v>188</v>
      </c>
      <c r="C277" t="s">
        <v>574</v>
      </c>
      <c r="D277" s="86">
        <v>0</v>
      </c>
      <c r="E277" s="86">
        <v>0</v>
      </c>
      <c r="F277" s="86">
        <v>0</v>
      </c>
      <c r="G277" s="86">
        <v>0</v>
      </c>
      <c r="H277" s="86">
        <v>0</v>
      </c>
      <c r="I277" s="86">
        <v>0</v>
      </c>
      <c r="J277" s="86">
        <v>0</v>
      </c>
      <c r="K277" s="86">
        <v>0</v>
      </c>
      <c r="L277" s="86">
        <v>0</v>
      </c>
      <c r="M277" s="86">
        <v>0</v>
      </c>
      <c r="N277" s="86">
        <v>0</v>
      </c>
      <c r="O277" s="86">
        <v>0</v>
      </c>
      <c r="P277" s="86">
        <v>0</v>
      </c>
      <c r="Q277" s="86">
        <v>0</v>
      </c>
      <c r="R277" s="86">
        <v>0</v>
      </c>
      <c r="S277" s="86">
        <v>0</v>
      </c>
      <c r="T277" s="86">
        <v>0</v>
      </c>
      <c r="U277" s="86">
        <v>0</v>
      </c>
      <c r="V277" s="86">
        <v>0</v>
      </c>
      <c r="W277" s="86">
        <v>1500000</v>
      </c>
      <c r="X277" s="86">
        <v>0</v>
      </c>
      <c r="Y277" s="86">
        <v>1500000</v>
      </c>
    </row>
    <row r="278" spans="1:25" hidden="1" outlineLevel="4" x14ac:dyDescent="0.3">
      <c r="A278" s="85" t="s">
        <v>176</v>
      </c>
      <c r="B278" s="85" t="s">
        <v>188</v>
      </c>
      <c r="C278" t="s">
        <v>575</v>
      </c>
      <c r="D278" s="86">
        <v>0</v>
      </c>
      <c r="E278" s="86">
        <v>0</v>
      </c>
      <c r="F278" s="86">
        <v>0</v>
      </c>
      <c r="G278" s="86">
        <v>0</v>
      </c>
      <c r="H278" s="86">
        <v>0</v>
      </c>
      <c r="I278" s="86">
        <v>0</v>
      </c>
      <c r="J278" s="86">
        <v>0</v>
      </c>
      <c r="K278" s="86">
        <v>0</v>
      </c>
      <c r="L278" s="86">
        <v>0</v>
      </c>
      <c r="M278" s="86">
        <v>0</v>
      </c>
      <c r="N278" s="86">
        <v>0</v>
      </c>
      <c r="O278" s="86">
        <v>0</v>
      </c>
      <c r="P278" s="86">
        <v>0</v>
      </c>
      <c r="Q278" s="86">
        <v>0</v>
      </c>
      <c r="R278" s="86">
        <v>0</v>
      </c>
      <c r="S278" s="86">
        <v>0</v>
      </c>
      <c r="T278" s="86">
        <v>0</v>
      </c>
      <c r="U278" s="86">
        <v>0</v>
      </c>
      <c r="V278" s="86">
        <v>0</v>
      </c>
      <c r="W278" s="86">
        <v>700000</v>
      </c>
      <c r="X278" s="86">
        <v>0</v>
      </c>
      <c r="Y278" s="86">
        <v>700000</v>
      </c>
    </row>
    <row r="279" spans="1:25" s="284" customFormat="1" hidden="1" outlineLevel="3" collapsed="1" x14ac:dyDescent="0.3">
      <c r="A279" s="85"/>
      <c r="B279" s="290" t="s">
        <v>2783</v>
      </c>
      <c r="C279" s="291"/>
      <c r="D279" s="292"/>
      <c r="E279" s="292">
        <f t="shared" ref="E279:Y279" si="11">SUBTOTAL(9,E145:E278)</f>
        <v>2700000</v>
      </c>
      <c r="F279" s="292">
        <f t="shared" si="11"/>
        <v>0</v>
      </c>
      <c r="G279" s="292">
        <f t="shared" si="11"/>
        <v>0</v>
      </c>
      <c r="H279" s="292">
        <f t="shared" si="11"/>
        <v>0</v>
      </c>
      <c r="I279" s="292">
        <f t="shared" si="11"/>
        <v>7800000</v>
      </c>
      <c r="J279" s="292">
        <f t="shared" si="11"/>
        <v>15207140</v>
      </c>
      <c r="K279" s="292">
        <f t="shared" si="11"/>
        <v>33769878</v>
      </c>
      <c r="L279" s="292">
        <f t="shared" si="11"/>
        <v>100000</v>
      </c>
      <c r="M279" s="292">
        <f t="shared" si="11"/>
        <v>953680</v>
      </c>
      <c r="N279" s="292">
        <f t="shared" si="11"/>
        <v>4950000</v>
      </c>
      <c r="O279" s="292">
        <f t="shared" si="11"/>
        <v>6450700</v>
      </c>
      <c r="P279" s="292">
        <f t="shared" si="11"/>
        <v>2325000</v>
      </c>
      <c r="Q279" s="292">
        <f t="shared" si="11"/>
        <v>11250000</v>
      </c>
      <c r="R279" s="292">
        <f t="shared" si="11"/>
        <v>1848000</v>
      </c>
      <c r="S279" s="292">
        <f t="shared" si="11"/>
        <v>280000</v>
      </c>
      <c r="T279" s="292">
        <f t="shared" si="11"/>
        <v>2250000</v>
      </c>
      <c r="U279" s="292">
        <f t="shared" si="11"/>
        <v>0</v>
      </c>
      <c r="V279" s="292">
        <f t="shared" si="11"/>
        <v>5751128</v>
      </c>
      <c r="W279" s="292">
        <f t="shared" si="11"/>
        <v>90607112</v>
      </c>
      <c r="X279" s="292">
        <f t="shared" si="11"/>
        <v>81414997</v>
      </c>
      <c r="Y279" s="292">
        <f t="shared" si="11"/>
        <v>267657635</v>
      </c>
    </row>
    <row r="280" spans="1:25" hidden="1" outlineLevel="4" x14ac:dyDescent="0.3">
      <c r="A280" s="85" t="s">
        <v>176</v>
      </c>
      <c r="B280" s="85" t="s">
        <v>190</v>
      </c>
      <c r="C280" t="s">
        <v>576</v>
      </c>
      <c r="D280" s="86">
        <v>0</v>
      </c>
      <c r="E280" s="86">
        <v>0</v>
      </c>
      <c r="F280" s="86">
        <v>0</v>
      </c>
      <c r="G280" s="86">
        <v>0</v>
      </c>
      <c r="H280" s="86">
        <v>0</v>
      </c>
      <c r="I280" s="86">
        <v>0</v>
      </c>
      <c r="J280" s="86">
        <v>0</v>
      </c>
      <c r="K280" s="86">
        <v>0</v>
      </c>
      <c r="L280" s="86">
        <v>0</v>
      </c>
      <c r="M280" s="86">
        <v>0</v>
      </c>
      <c r="N280" s="86">
        <v>0</v>
      </c>
      <c r="O280" s="86">
        <v>0</v>
      </c>
      <c r="P280" s="86">
        <v>0</v>
      </c>
      <c r="Q280" s="86">
        <v>0</v>
      </c>
      <c r="R280" s="86">
        <v>0</v>
      </c>
      <c r="S280" s="86">
        <v>0</v>
      </c>
      <c r="T280" s="86">
        <v>0</v>
      </c>
      <c r="U280" s="86">
        <v>0</v>
      </c>
      <c r="V280" s="86">
        <v>500000</v>
      </c>
      <c r="W280" s="86">
        <v>0</v>
      </c>
      <c r="X280" s="86">
        <v>0</v>
      </c>
      <c r="Y280" s="86">
        <v>500000</v>
      </c>
    </row>
    <row r="281" spans="1:25" hidden="1" outlineLevel="4" x14ac:dyDescent="0.3">
      <c r="A281" s="85" t="s">
        <v>176</v>
      </c>
      <c r="B281" s="85" t="s">
        <v>190</v>
      </c>
      <c r="C281" t="s">
        <v>577</v>
      </c>
      <c r="D281" s="86">
        <v>0</v>
      </c>
      <c r="E281" s="86">
        <v>0</v>
      </c>
      <c r="F281" s="86">
        <v>0</v>
      </c>
      <c r="G281" s="86">
        <v>0</v>
      </c>
      <c r="H281" s="86">
        <v>0</v>
      </c>
      <c r="I281" s="86">
        <v>0</v>
      </c>
      <c r="J281" s="86">
        <v>0</v>
      </c>
      <c r="K281" s="86">
        <v>0</v>
      </c>
      <c r="L281" s="86">
        <v>0</v>
      </c>
      <c r="M281" s="86">
        <v>0</v>
      </c>
      <c r="N281" s="86">
        <v>0</v>
      </c>
      <c r="O281" s="86">
        <v>0</v>
      </c>
      <c r="P281" s="86">
        <v>0</v>
      </c>
      <c r="Q281" s="86">
        <v>0</v>
      </c>
      <c r="R281" s="86">
        <v>0</v>
      </c>
      <c r="S281" s="86">
        <v>0</v>
      </c>
      <c r="T281" s="86">
        <v>0</v>
      </c>
      <c r="U281" s="86">
        <v>0</v>
      </c>
      <c r="V281" s="86">
        <v>0</v>
      </c>
      <c r="W281" s="86">
        <v>100000</v>
      </c>
      <c r="X281" s="86">
        <v>0</v>
      </c>
      <c r="Y281" s="86">
        <v>100000</v>
      </c>
    </row>
    <row r="282" spans="1:25" hidden="1" outlineLevel="4" x14ac:dyDescent="0.3">
      <c r="A282" s="85" t="s">
        <v>176</v>
      </c>
      <c r="B282" s="85" t="s">
        <v>190</v>
      </c>
      <c r="C282" t="s">
        <v>578</v>
      </c>
      <c r="D282" s="86">
        <v>0</v>
      </c>
      <c r="E282" s="86">
        <v>0</v>
      </c>
      <c r="F282" s="86">
        <v>0</v>
      </c>
      <c r="G282" s="86">
        <v>0</v>
      </c>
      <c r="H282" s="86">
        <v>0</v>
      </c>
      <c r="I282" s="86">
        <v>0</v>
      </c>
      <c r="J282" s="86">
        <v>0</v>
      </c>
      <c r="K282" s="86">
        <v>0</v>
      </c>
      <c r="L282" s="86">
        <v>0</v>
      </c>
      <c r="M282" s="86">
        <v>0</v>
      </c>
      <c r="N282" s="86">
        <v>0</v>
      </c>
      <c r="O282" s="86">
        <v>0</v>
      </c>
      <c r="P282" s="86">
        <v>0</v>
      </c>
      <c r="Q282" s="86">
        <v>0</v>
      </c>
      <c r="R282" s="86">
        <v>0</v>
      </c>
      <c r="S282" s="86">
        <v>0</v>
      </c>
      <c r="T282" s="86">
        <v>0</v>
      </c>
      <c r="U282" s="86">
        <v>0</v>
      </c>
      <c r="V282" s="86">
        <v>0</v>
      </c>
      <c r="W282" s="86">
        <v>0</v>
      </c>
      <c r="X282" s="86">
        <v>750000</v>
      </c>
      <c r="Y282" s="86">
        <v>750000</v>
      </c>
    </row>
    <row r="283" spans="1:25" hidden="1" outlineLevel="4" x14ac:dyDescent="0.3">
      <c r="A283" s="85" t="s">
        <v>176</v>
      </c>
      <c r="B283" s="85" t="s">
        <v>190</v>
      </c>
      <c r="C283" t="s">
        <v>579</v>
      </c>
      <c r="D283" s="86">
        <v>0</v>
      </c>
      <c r="E283" s="86">
        <v>0</v>
      </c>
      <c r="F283" s="86">
        <v>0</v>
      </c>
      <c r="G283" s="86">
        <v>0</v>
      </c>
      <c r="H283" s="86">
        <v>0</v>
      </c>
      <c r="I283" s="86">
        <v>0</v>
      </c>
      <c r="J283" s="86">
        <v>0</v>
      </c>
      <c r="K283" s="86">
        <v>0</v>
      </c>
      <c r="L283" s="86">
        <v>0</v>
      </c>
      <c r="M283" s="86">
        <v>0</v>
      </c>
      <c r="N283" s="86">
        <v>0</v>
      </c>
      <c r="O283" s="86">
        <v>0</v>
      </c>
      <c r="P283" s="86">
        <v>0</v>
      </c>
      <c r="Q283" s="86">
        <v>0</v>
      </c>
      <c r="R283" s="86">
        <v>0</v>
      </c>
      <c r="S283" s="86">
        <v>0</v>
      </c>
      <c r="T283" s="86">
        <v>0</v>
      </c>
      <c r="U283" s="86">
        <v>0</v>
      </c>
      <c r="V283" s="86">
        <v>0</v>
      </c>
      <c r="W283" s="86">
        <v>0</v>
      </c>
      <c r="X283" s="86">
        <v>10000000</v>
      </c>
      <c r="Y283" s="86">
        <v>10000000</v>
      </c>
    </row>
    <row r="284" spans="1:25" hidden="1" outlineLevel="4" x14ac:dyDescent="0.3">
      <c r="A284" s="85" t="s">
        <v>176</v>
      </c>
      <c r="B284" s="85" t="s">
        <v>190</v>
      </c>
      <c r="C284" t="s">
        <v>580</v>
      </c>
      <c r="D284" s="86">
        <v>0</v>
      </c>
      <c r="E284" s="86">
        <v>0</v>
      </c>
      <c r="F284" s="86">
        <v>0</v>
      </c>
      <c r="G284" s="86">
        <v>0</v>
      </c>
      <c r="H284" s="86">
        <v>0</v>
      </c>
      <c r="I284" s="86">
        <v>0</v>
      </c>
      <c r="J284" s="86">
        <v>0</v>
      </c>
      <c r="K284" s="86">
        <v>0</v>
      </c>
      <c r="L284" s="86">
        <v>0</v>
      </c>
      <c r="M284" s="86">
        <v>0</v>
      </c>
      <c r="N284" s="86">
        <v>0</v>
      </c>
      <c r="O284" s="86">
        <v>0</v>
      </c>
      <c r="P284" s="86">
        <v>0</v>
      </c>
      <c r="Q284" s="86">
        <v>0</v>
      </c>
      <c r="R284" s="86">
        <v>0</v>
      </c>
      <c r="S284" s="86">
        <v>0</v>
      </c>
      <c r="T284" s="86">
        <v>0</v>
      </c>
      <c r="U284" s="86">
        <v>0</v>
      </c>
      <c r="V284" s="86">
        <v>300000</v>
      </c>
      <c r="W284" s="86">
        <v>300000</v>
      </c>
      <c r="X284" s="86">
        <v>300000</v>
      </c>
      <c r="Y284" s="86">
        <v>900000</v>
      </c>
    </row>
    <row r="285" spans="1:25" hidden="1" outlineLevel="4" x14ac:dyDescent="0.3">
      <c r="A285" s="85" t="s">
        <v>176</v>
      </c>
      <c r="B285" s="85" t="s">
        <v>190</v>
      </c>
      <c r="C285" t="s">
        <v>581</v>
      </c>
      <c r="D285" s="86">
        <v>0</v>
      </c>
      <c r="E285" s="86">
        <v>0</v>
      </c>
      <c r="F285" s="86">
        <v>0</v>
      </c>
      <c r="G285" s="86">
        <v>0</v>
      </c>
      <c r="H285" s="86">
        <v>0</v>
      </c>
      <c r="I285" s="86">
        <v>0</v>
      </c>
      <c r="J285" s="86">
        <v>0</v>
      </c>
      <c r="K285" s="86">
        <v>0</v>
      </c>
      <c r="L285" s="86">
        <v>0</v>
      </c>
      <c r="M285" s="86">
        <v>0</v>
      </c>
      <c r="N285" s="86">
        <v>0</v>
      </c>
      <c r="O285" s="86">
        <v>0</v>
      </c>
      <c r="P285" s="86">
        <v>0</v>
      </c>
      <c r="Q285" s="86">
        <v>0</v>
      </c>
      <c r="R285" s="86">
        <v>0</v>
      </c>
      <c r="S285" s="86">
        <v>0</v>
      </c>
      <c r="T285" s="86">
        <v>0</v>
      </c>
      <c r="U285" s="86">
        <v>0</v>
      </c>
      <c r="V285" s="86">
        <v>0</v>
      </c>
      <c r="W285" s="86">
        <v>0</v>
      </c>
      <c r="X285" s="86">
        <v>250000</v>
      </c>
      <c r="Y285" s="86">
        <v>250000</v>
      </c>
    </row>
    <row r="286" spans="1:25" hidden="1" outlineLevel="4" x14ac:dyDescent="0.3">
      <c r="A286" s="85" t="s">
        <v>176</v>
      </c>
      <c r="B286" s="85" t="s">
        <v>190</v>
      </c>
      <c r="C286" t="s">
        <v>582</v>
      </c>
      <c r="D286" s="86">
        <v>0</v>
      </c>
      <c r="E286" s="86">
        <v>0</v>
      </c>
      <c r="F286" s="86">
        <v>0</v>
      </c>
      <c r="G286" s="86">
        <v>0</v>
      </c>
      <c r="H286" s="86">
        <v>0</v>
      </c>
      <c r="I286" s="86">
        <v>0</v>
      </c>
      <c r="J286" s="86">
        <v>0</v>
      </c>
      <c r="K286" s="86">
        <v>0</v>
      </c>
      <c r="L286" s="86">
        <v>0</v>
      </c>
      <c r="M286" s="86">
        <v>0</v>
      </c>
      <c r="N286" s="86">
        <v>0</v>
      </c>
      <c r="O286" s="86">
        <v>0</v>
      </c>
      <c r="P286" s="86">
        <v>0</v>
      </c>
      <c r="Q286" s="86">
        <v>0</v>
      </c>
      <c r="R286" s="86">
        <v>0</v>
      </c>
      <c r="S286" s="86">
        <v>0</v>
      </c>
      <c r="T286" s="86">
        <v>0</v>
      </c>
      <c r="U286" s="86">
        <v>0</v>
      </c>
      <c r="V286" s="86">
        <v>0</v>
      </c>
      <c r="W286" s="86">
        <v>500000</v>
      </c>
      <c r="X286" s="86">
        <v>0</v>
      </c>
      <c r="Y286" s="86">
        <v>500000</v>
      </c>
    </row>
    <row r="287" spans="1:25" hidden="1" outlineLevel="4" x14ac:dyDescent="0.3">
      <c r="A287" s="85" t="s">
        <v>176</v>
      </c>
      <c r="B287" s="85" t="s">
        <v>190</v>
      </c>
      <c r="C287" t="s">
        <v>583</v>
      </c>
      <c r="D287" s="86">
        <v>0</v>
      </c>
      <c r="E287" s="86">
        <v>0</v>
      </c>
      <c r="F287" s="86">
        <v>0</v>
      </c>
      <c r="G287" s="86">
        <v>0</v>
      </c>
      <c r="H287" s="86">
        <v>0</v>
      </c>
      <c r="I287" s="86">
        <v>0</v>
      </c>
      <c r="J287" s="86">
        <v>0</v>
      </c>
      <c r="K287" s="86">
        <v>0</v>
      </c>
      <c r="L287" s="86">
        <v>0</v>
      </c>
      <c r="M287" s="86">
        <v>0</v>
      </c>
      <c r="N287" s="86">
        <v>0</v>
      </c>
      <c r="O287" s="86">
        <v>0</v>
      </c>
      <c r="P287" s="86">
        <v>0</v>
      </c>
      <c r="Q287" s="86">
        <v>0</v>
      </c>
      <c r="R287" s="86">
        <v>0</v>
      </c>
      <c r="S287" s="86">
        <v>0</v>
      </c>
      <c r="T287" s="86">
        <v>0</v>
      </c>
      <c r="U287" s="86">
        <v>0</v>
      </c>
      <c r="V287" s="86">
        <v>375000</v>
      </c>
      <c r="W287" s="86">
        <v>0</v>
      </c>
      <c r="X287" s="86">
        <v>0</v>
      </c>
      <c r="Y287" s="86">
        <v>375000</v>
      </c>
    </row>
    <row r="288" spans="1:25" hidden="1" outlineLevel="4" x14ac:dyDescent="0.3">
      <c r="A288" s="85" t="s">
        <v>176</v>
      </c>
      <c r="B288" s="85" t="s">
        <v>190</v>
      </c>
      <c r="C288" t="s">
        <v>584</v>
      </c>
      <c r="D288" s="86">
        <v>0</v>
      </c>
      <c r="E288" s="86">
        <v>0</v>
      </c>
      <c r="F288" s="86">
        <v>0</v>
      </c>
      <c r="G288" s="86">
        <v>0</v>
      </c>
      <c r="H288" s="86">
        <v>0</v>
      </c>
      <c r="I288" s="86">
        <v>0</v>
      </c>
      <c r="J288" s="86">
        <v>0</v>
      </c>
      <c r="K288" s="86">
        <v>0</v>
      </c>
      <c r="L288" s="86">
        <v>0</v>
      </c>
      <c r="M288" s="86">
        <v>0</v>
      </c>
      <c r="N288" s="86">
        <v>0</v>
      </c>
      <c r="O288" s="86">
        <v>0</v>
      </c>
      <c r="P288" s="86">
        <v>0</v>
      </c>
      <c r="Q288" s="86">
        <v>0</v>
      </c>
      <c r="R288" s="86">
        <v>0</v>
      </c>
      <c r="S288" s="86">
        <v>0</v>
      </c>
      <c r="T288" s="86">
        <v>0</v>
      </c>
      <c r="U288" s="86">
        <v>0</v>
      </c>
      <c r="V288" s="86">
        <v>0</v>
      </c>
      <c r="W288" s="86">
        <v>61500000</v>
      </c>
      <c r="X288" s="86">
        <v>0</v>
      </c>
      <c r="Y288" s="86">
        <v>61500000</v>
      </c>
    </row>
    <row r="289" spans="1:25" hidden="1" outlineLevel="4" x14ac:dyDescent="0.3">
      <c r="A289" s="85" t="s">
        <v>176</v>
      </c>
      <c r="B289" s="85" t="s">
        <v>190</v>
      </c>
      <c r="C289" t="s">
        <v>585</v>
      </c>
      <c r="D289" s="86">
        <v>0</v>
      </c>
      <c r="E289" s="86">
        <v>0</v>
      </c>
      <c r="F289" s="86">
        <v>0</v>
      </c>
      <c r="G289" s="86">
        <v>0</v>
      </c>
      <c r="H289" s="86">
        <v>0</v>
      </c>
      <c r="I289" s="86">
        <v>0</v>
      </c>
      <c r="J289" s="86">
        <v>0</v>
      </c>
      <c r="K289" s="86">
        <v>0</v>
      </c>
      <c r="L289" s="86">
        <v>0</v>
      </c>
      <c r="M289" s="86">
        <v>0</v>
      </c>
      <c r="N289" s="86">
        <v>0</v>
      </c>
      <c r="O289" s="86">
        <v>0</v>
      </c>
      <c r="P289" s="86">
        <v>0</v>
      </c>
      <c r="Q289" s="86">
        <v>0</v>
      </c>
      <c r="R289" s="86">
        <v>0</v>
      </c>
      <c r="S289" s="86">
        <v>0</v>
      </c>
      <c r="T289" s="86">
        <v>0</v>
      </c>
      <c r="U289" s="86">
        <v>0</v>
      </c>
      <c r="V289" s="86">
        <v>0</v>
      </c>
      <c r="W289" s="86">
        <v>100000</v>
      </c>
      <c r="X289" s="86">
        <v>0</v>
      </c>
      <c r="Y289" s="86">
        <v>100000</v>
      </c>
    </row>
    <row r="290" spans="1:25" hidden="1" outlineLevel="4" x14ac:dyDescent="0.3">
      <c r="A290" s="85" t="s">
        <v>176</v>
      </c>
      <c r="B290" s="85" t="s">
        <v>190</v>
      </c>
      <c r="C290" t="s">
        <v>586</v>
      </c>
      <c r="D290" s="86">
        <v>0</v>
      </c>
      <c r="E290" s="86">
        <v>0</v>
      </c>
      <c r="F290" s="86">
        <v>0</v>
      </c>
      <c r="G290" s="86">
        <v>0</v>
      </c>
      <c r="H290" s="86">
        <v>0</v>
      </c>
      <c r="I290" s="86">
        <v>0</v>
      </c>
      <c r="J290" s="86">
        <v>0</v>
      </c>
      <c r="K290" s="86">
        <v>0</v>
      </c>
      <c r="L290" s="86">
        <v>0</v>
      </c>
      <c r="M290" s="86">
        <v>0</v>
      </c>
      <c r="N290" s="86">
        <v>0</v>
      </c>
      <c r="O290" s="86">
        <v>0</v>
      </c>
      <c r="P290" s="86">
        <v>0</v>
      </c>
      <c r="Q290" s="86">
        <v>0</v>
      </c>
      <c r="R290" s="86">
        <v>0</v>
      </c>
      <c r="S290" s="86">
        <v>0</v>
      </c>
      <c r="T290" s="86">
        <v>0</v>
      </c>
      <c r="U290" s="86">
        <v>0</v>
      </c>
      <c r="V290" s="86">
        <v>0</v>
      </c>
      <c r="W290" s="86">
        <v>0</v>
      </c>
      <c r="X290" s="86">
        <v>300000</v>
      </c>
      <c r="Y290" s="86">
        <v>300000</v>
      </c>
    </row>
    <row r="291" spans="1:25" hidden="1" outlineLevel="4" x14ac:dyDescent="0.3">
      <c r="A291" s="85" t="s">
        <v>176</v>
      </c>
      <c r="B291" s="85" t="s">
        <v>190</v>
      </c>
      <c r="C291" t="s">
        <v>587</v>
      </c>
      <c r="D291" s="86">
        <v>0</v>
      </c>
      <c r="E291" s="86">
        <v>0</v>
      </c>
      <c r="F291" s="86">
        <v>0</v>
      </c>
      <c r="G291" s="86">
        <v>0</v>
      </c>
      <c r="H291" s="86">
        <v>0</v>
      </c>
      <c r="I291" s="86">
        <v>0</v>
      </c>
      <c r="J291" s="86">
        <v>0</v>
      </c>
      <c r="K291" s="86">
        <v>0</v>
      </c>
      <c r="L291" s="86">
        <v>0</v>
      </c>
      <c r="M291" s="86">
        <v>0</v>
      </c>
      <c r="N291" s="86">
        <v>0</v>
      </c>
      <c r="O291" s="86">
        <v>0</v>
      </c>
      <c r="P291" s="86">
        <v>0</v>
      </c>
      <c r="Q291" s="86">
        <v>0</v>
      </c>
      <c r="R291" s="86">
        <v>0</v>
      </c>
      <c r="S291" s="86">
        <v>0</v>
      </c>
      <c r="T291" s="86">
        <v>0</v>
      </c>
      <c r="U291" s="86">
        <v>0</v>
      </c>
      <c r="V291" s="86">
        <v>100000</v>
      </c>
      <c r="W291" s="86">
        <v>374500</v>
      </c>
      <c r="X291" s="86">
        <v>387713</v>
      </c>
      <c r="Y291" s="86">
        <v>862213</v>
      </c>
    </row>
    <row r="292" spans="1:25" hidden="1" outlineLevel="4" x14ac:dyDescent="0.3">
      <c r="A292" s="85" t="s">
        <v>176</v>
      </c>
      <c r="B292" s="85" t="s">
        <v>190</v>
      </c>
      <c r="C292" t="s">
        <v>588</v>
      </c>
      <c r="D292" s="86">
        <v>0</v>
      </c>
      <c r="E292" s="86">
        <v>0</v>
      </c>
      <c r="F292" s="86">
        <v>0</v>
      </c>
      <c r="G292" s="86">
        <v>0</v>
      </c>
      <c r="H292" s="86">
        <v>0</v>
      </c>
      <c r="I292" s="86">
        <v>0</v>
      </c>
      <c r="J292" s="86">
        <v>0</v>
      </c>
      <c r="K292" s="86">
        <v>0</v>
      </c>
      <c r="L292" s="86">
        <v>0</v>
      </c>
      <c r="M292" s="86">
        <v>0</v>
      </c>
      <c r="N292" s="86">
        <v>0</v>
      </c>
      <c r="O292" s="86">
        <v>0</v>
      </c>
      <c r="P292" s="86">
        <v>0</v>
      </c>
      <c r="Q292" s="86">
        <v>0</v>
      </c>
      <c r="R292" s="86">
        <v>0</v>
      </c>
      <c r="S292" s="86">
        <v>0</v>
      </c>
      <c r="T292" s="86">
        <v>0</v>
      </c>
      <c r="U292" s="86">
        <v>0</v>
      </c>
      <c r="V292" s="86">
        <v>0</v>
      </c>
      <c r="W292" s="86">
        <v>0</v>
      </c>
      <c r="X292" s="86">
        <v>25000</v>
      </c>
      <c r="Y292" s="86">
        <v>25000</v>
      </c>
    </row>
    <row r="293" spans="1:25" hidden="1" outlineLevel="4" x14ac:dyDescent="0.3">
      <c r="A293" s="85" t="s">
        <v>176</v>
      </c>
      <c r="B293" s="85" t="s">
        <v>190</v>
      </c>
      <c r="C293" t="s">
        <v>589</v>
      </c>
      <c r="D293" s="86">
        <v>0</v>
      </c>
      <c r="E293" s="86">
        <v>0</v>
      </c>
      <c r="F293" s="86">
        <v>0</v>
      </c>
      <c r="G293" s="86">
        <v>0</v>
      </c>
      <c r="H293" s="86">
        <v>0</v>
      </c>
      <c r="I293" s="86">
        <v>0</v>
      </c>
      <c r="J293" s="86">
        <v>0</v>
      </c>
      <c r="K293" s="86">
        <v>0</v>
      </c>
      <c r="L293" s="86">
        <v>0</v>
      </c>
      <c r="M293" s="86">
        <v>0</v>
      </c>
      <c r="N293" s="86">
        <v>0</v>
      </c>
      <c r="O293" s="86">
        <v>0</v>
      </c>
      <c r="P293" s="86">
        <v>0</v>
      </c>
      <c r="Q293" s="86">
        <v>0</v>
      </c>
      <c r="R293" s="86">
        <v>0</v>
      </c>
      <c r="S293" s="86">
        <v>0</v>
      </c>
      <c r="T293" s="86">
        <v>0</v>
      </c>
      <c r="U293" s="86">
        <v>0</v>
      </c>
      <c r="V293" s="86">
        <v>0</v>
      </c>
      <c r="W293" s="86">
        <v>0</v>
      </c>
      <c r="X293" s="86">
        <v>250000</v>
      </c>
      <c r="Y293" s="86">
        <v>250000</v>
      </c>
    </row>
    <row r="294" spans="1:25" hidden="1" outlineLevel="4" x14ac:dyDescent="0.3">
      <c r="A294" s="85" t="s">
        <v>176</v>
      </c>
      <c r="B294" s="85" t="s">
        <v>190</v>
      </c>
      <c r="C294" t="s">
        <v>590</v>
      </c>
      <c r="D294" s="86">
        <v>0</v>
      </c>
      <c r="E294" s="86">
        <v>0</v>
      </c>
      <c r="F294" s="86">
        <v>0</v>
      </c>
      <c r="G294" s="86">
        <v>0</v>
      </c>
      <c r="H294" s="86">
        <v>0</v>
      </c>
      <c r="I294" s="86">
        <v>0</v>
      </c>
      <c r="J294" s="86">
        <v>0</v>
      </c>
      <c r="K294" s="86">
        <v>0</v>
      </c>
      <c r="L294" s="86">
        <v>0</v>
      </c>
      <c r="M294" s="86">
        <v>0</v>
      </c>
      <c r="N294" s="86">
        <v>0</v>
      </c>
      <c r="O294" s="86">
        <v>0</v>
      </c>
      <c r="P294" s="86">
        <v>0</v>
      </c>
      <c r="Q294" s="86">
        <v>0</v>
      </c>
      <c r="R294" s="86">
        <v>0</v>
      </c>
      <c r="S294" s="86">
        <v>0</v>
      </c>
      <c r="T294" s="86">
        <v>0</v>
      </c>
      <c r="U294" s="86">
        <v>0</v>
      </c>
      <c r="V294" s="86">
        <v>0</v>
      </c>
      <c r="W294" s="86">
        <v>0</v>
      </c>
      <c r="X294" s="86">
        <v>200000</v>
      </c>
      <c r="Y294" s="86">
        <v>200000</v>
      </c>
    </row>
    <row r="295" spans="1:25" hidden="1" outlineLevel="4" x14ac:dyDescent="0.3">
      <c r="A295" s="85" t="s">
        <v>176</v>
      </c>
      <c r="B295" s="85" t="s">
        <v>190</v>
      </c>
      <c r="C295" t="s">
        <v>417</v>
      </c>
      <c r="D295" s="86">
        <v>0</v>
      </c>
      <c r="E295" s="86">
        <v>0</v>
      </c>
      <c r="F295" s="86">
        <v>0</v>
      </c>
      <c r="G295" s="86">
        <v>0</v>
      </c>
      <c r="H295" s="86">
        <v>0</v>
      </c>
      <c r="I295" s="86">
        <v>0</v>
      </c>
      <c r="J295" s="86">
        <v>0</v>
      </c>
      <c r="K295" s="86">
        <v>0</v>
      </c>
      <c r="L295" s="86">
        <v>0</v>
      </c>
      <c r="M295" s="86">
        <v>0</v>
      </c>
      <c r="N295" s="86">
        <v>0</v>
      </c>
      <c r="O295" s="86">
        <v>0</v>
      </c>
      <c r="P295" s="86">
        <v>0</v>
      </c>
      <c r="Q295" s="86">
        <v>0</v>
      </c>
      <c r="R295" s="86">
        <v>0</v>
      </c>
      <c r="S295" s="86">
        <v>0</v>
      </c>
      <c r="T295" s="86">
        <v>0</v>
      </c>
      <c r="U295" s="86">
        <v>0</v>
      </c>
      <c r="V295" s="86">
        <v>250000</v>
      </c>
      <c r="W295" s="86">
        <v>0</v>
      </c>
      <c r="X295" s="86">
        <v>0</v>
      </c>
      <c r="Y295" s="86">
        <v>250000</v>
      </c>
    </row>
    <row r="296" spans="1:25" hidden="1" outlineLevel="4" x14ac:dyDescent="0.3">
      <c r="A296" s="85" t="s">
        <v>176</v>
      </c>
      <c r="B296" s="85" t="s">
        <v>190</v>
      </c>
      <c r="C296" t="s">
        <v>591</v>
      </c>
      <c r="D296" s="86">
        <v>0</v>
      </c>
      <c r="E296" s="86">
        <v>0</v>
      </c>
      <c r="F296" s="86">
        <v>0</v>
      </c>
      <c r="G296" s="86">
        <v>0</v>
      </c>
      <c r="H296" s="86">
        <v>0</v>
      </c>
      <c r="I296" s="86">
        <v>0</v>
      </c>
      <c r="J296" s="86">
        <v>0</v>
      </c>
      <c r="K296" s="86">
        <v>0</v>
      </c>
      <c r="L296" s="86">
        <v>0</v>
      </c>
      <c r="M296" s="86">
        <v>0</v>
      </c>
      <c r="N296" s="86">
        <v>0</v>
      </c>
      <c r="O296" s="86">
        <v>0</v>
      </c>
      <c r="P296" s="86">
        <v>0</v>
      </c>
      <c r="Q296" s="86">
        <v>0</v>
      </c>
      <c r="R296" s="86">
        <v>0</v>
      </c>
      <c r="S296" s="86">
        <v>0</v>
      </c>
      <c r="T296" s="86">
        <v>0</v>
      </c>
      <c r="U296" s="86">
        <v>0</v>
      </c>
      <c r="V296" s="86">
        <v>237500</v>
      </c>
      <c r="W296" s="86">
        <v>150000</v>
      </c>
      <c r="X296" s="86">
        <v>250000</v>
      </c>
      <c r="Y296" s="86">
        <v>637500</v>
      </c>
    </row>
    <row r="297" spans="1:25" hidden="1" outlineLevel="4" x14ac:dyDescent="0.3">
      <c r="A297" s="85" t="s">
        <v>176</v>
      </c>
      <c r="B297" s="85" t="s">
        <v>190</v>
      </c>
      <c r="C297" t="s">
        <v>592</v>
      </c>
      <c r="D297" s="86">
        <v>0</v>
      </c>
      <c r="E297" s="86">
        <v>0</v>
      </c>
      <c r="F297" s="86">
        <v>0</v>
      </c>
      <c r="G297" s="86">
        <v>0</v>
      </c>
      <c r="H297" s="86">
        <v>0</v>
      </c>
      <c r="I297" s="86">
        <v>0</v>
      </c>
      <c r="J297" s="86">
        <v>0</v>
      </c>
      <c r="K297" s="86">
        <v>0</v>
      </c>
      <c r="L297" s="86">
        <v>0</v>
      </c>
      <c r="M297" s="86">
        <v>0</v>
      </c>
      <c r="N297" s="86">
        <v>0</v>
      </c>
      <c r="O297" s="86">
        <v>0</v>
      </c>
      <c r="P297" s="86">
        <v>0</v>
      </c>
      <c r="Q297" s="86">
        <v>0</v>
      </c>
      <c r="R297" s="86">
        <v>0</v>
      </c>
      <c r="S297" s="86">
        <v>0</v>
      </c>
      <c r="T297" s="86">
        <v>0</v>
      </c>
      <c r="U297" s="86">
        <v>0</v>
      </c>
      <c r="V297" s="86">
        <v>0</v>
      </c>
      <c r="W297" s="86">
        <v>0</v>
      </c>
      <c r="X297" s="86">
        <v>100000</v>
      </c>
      <c r="Y297" s="86">
        <v>100000</v>
      </c>
    </row>
    <row r="298" spans="1:25" hidden="1" outlineLevel="4" x14ac:dyDescent="0.3">
      <c r="A298" s="85" t="s">
        <v>176</v>
      </c>
      <c r="B298" s="85" t="s">
        <v>190</v>
      </c>
      <c r="C298" t="s">
        <v>593</v>
      </c>
      <c r="D298" s="86">
        <v>0</v>
      </c>
      <c r="E298" s="86">
        <v>0</v>
      </c>
      <c r="F298" s="86">
        <v>0</v>
      </c>
      <c r="G298" s="86">
        <v>0</v>
      </c>
      <c r="H298" s="86">
        <v>0</v>
      </c>
      <c r="I298" s="86">
        <v>0</v>
      </c>
      <c r="J298" s="86">
        <v>0</v>
      </c>
      <c r="K298" s="86">
        <v>0</v>
      </c>
      <c r="L298" s="86">
        <v>0</v>
      </c>
      <c r="M298" s="86">
        <v>0</v>
      </c>
      <c r="N298" s="86">
        <v>0</v>
      </c>
      <c r="O298" s="86">
        <v>0</v>
      </c>
      <c r="P298" s="86">
        <v>0</v>
      </c>
      <c r="Q298" s="86">
        <v>0</v>
      </c>
      <c r="R298" s="86">
        <v>0</v>
      </c>
      <c r="S298" s="86">
        <v>0</v>
      </c>
      <c r="T298" s="86">
        <v>0</v>
      </c>
      <c r="U298" s="86">
        <v>0</v>
      </c>
      <c r="V298" s="86">
        <v>25000</v>
      </c>
      <c r="W298" s="86">
        <v>0</v>
      </c>
      <c r="X298" s="86">
        <v>0</v>
      </c>
      <c r="Y298" s="86">
        <v>25000</v>
      </c>
    </row>
    <row r="299" spans="1:25" hidden="1" outlineLevel="4" x14ac:dyDescent="0.3">
      <c r="A299" s="85" t="s">
        <v>176</v>
      </c>
      <c r="B299" s="85" t="s">
        <v>190</v>
      </c>
      <c r="C299" t="s">
        <v>594</v>
      </c>
      <c r="D299" s="86">
        <v>0</v>
      </c>
      <c r="E299" s="86">
        <v>0</v>
      </c>
      <c r="F299" s="86">
        <v>0</v>
      </c>
      <c r="G299" s="86">
        <v>0</v>
      </c>
      <c r="H299" s="86">
        <v>0</v>
      </c>
      <c r="I299" s="86">
        <v>0</v>
      </c>
      <c r="J299" s="86">
        <v>0</v>
      </c>
      <c r="K299" s="86">
        <v>0</v>
      </c>
      <c r="L299" s="86">
        <v>0</v>
      </c>
      <c r="M299" s="86">
        <v>0</v>
      </c>
      <c r="N299" s="86">
        <v>0</v>
      </c>
      <c r="O299" s="86">
        <v>0</v>
      </c>
      <c r="P299" s="86">
        <v>0</v>
      </c>
      <c r="Q299" s="86">
        <v>0</v>
      </c>
      <c r="R299" s="86">
        <v>0</v>
      </c>
      <c r="S299" s="86">
        <v>0</v>
      </c>
      <c r="T299" s="86">
        <v>150000</v>
      </c>
      <c r="U299" s="86">
        <v>0</v>
      </c>
      <c r="V299" s="86">
        <v>0</v>
      </c>
      <c r="W299" s="86">
        <v>0</v>
      </c>
      <c r="X299" s="86">
        <v>0</v>
      </c>
      <c r="Y299" s="86">
        <v>150000</v>
      </c>
    </row>
    <row r="300" spans="1:25" hidden="1" outlineLevel="4" x14ac:dyDescent="0.3">
      <c r="A300" s="85" t="s">
        <v>176</v>
      </c>
      <c r="B300" s="85" t="s">
        <v>190</v>
      </c>
      <c r="C300" t="s">
        <v>595</v>
      </c>
      <c r="D300" s="86">
        <v>0</v>
      </c>
      <c r="E300" s="86">
        <v>0</v>
      </c>
      <c r="F300" s="86">
        <v>0</v>
      </c>
      <c r="G300" s="86">
        <v>0</v>
      </c>
      <c r="H300" s="86">
        <v>0</v>
      </c>
      <c r="I300" s="86">
        <v>0</v>
      </c>
      <c r="J300" s="86">
        <v>0</v>
      </c>
      <c r="K300" s="86">
        <v>0</v>
      </c>
      <c r="L300" s="86">
        <v>0</v>
      </c>
      <c r="M300" s="86">
        <v>0</v>
      </c>
      <c r="N300" s="86">
        <v>0</v>
      </c>
      <c r="O300" s="86">
        <v>0</v>
      </c>
      <c r="P300" s="86">
        <v>0</v>
      </c>
      <c r="Q300" s="86">
        <v>0</v>
      </c>
      <c r="R300" s="86">
        <v>0</v>
      </c>
      <c r="S300" s="86">
        <v>0</v>
      </c>
      <c r="T300" s="86">
        <v>0</v>
      </c>
      <c r="U300" s="86">
        <v>0</v>
      </c>
      <c r="V300" s="86">
        <v>500000</v>
      </c>
      <c r="W300" s="86">
        <v>0</v>
      </c>
      <c r="X300" s="86">
        <v>0</v>
      </c>
      <c r="Y300" s="86">
        <v>500000</v>
      </c>
    </row>
    <row r="301" spans="1:25" hidden="1" outlineLevel="4" x14ac:dyDescent="0.3">
      <c r="A301" s="85" t="s">
        <v>176</v>
      </c>
      <c r="B301" s="85" t="s">
        <v>190</v>
      </c>
      <c r="C301" t="s">
        <v>596</v>
      </c>
      <c r="D301" s="86">
        <v>0</v>
      </c>
      <c r="E301" s="86">
        <v>0</v>
      </c>
      <c r="F301" s="86">
        <v>0</v>
      </c>
      <c r="G301" s="86">
        <v>0</v>
      </c>
      <c r="H301" s="86">
        <v>0</v>
      </c>
      <c r="I301" s="86">
        <v>0</v>
      </c>
      <c r="J301" s="86">
        <v>0</v>
      </c>
      <c r="K301" s="86">
        <v>200000</v>
      </c>
      <c r="L301" s="86">
        <v>0</v>
      </c>
      <c r="M301" s="86">
        <v>0</v>
      </c>
      <c r="N301" s="86">
        <v>0</v>
      </c>
      <c r="O301" s="86">
        <v>0</v>
      </c>
      <c r="P301" s="86">
        <v>0</v>
      </c>
      <c r="Q301" s="86">
        <v>0</v>
      </c>
      <c r="R301" s="86">
        <v>0</v>
      </c>
      <c r="S301" s="86">
        <v>0</v>
      </c>
      <c r="T301" s="86">
        <v>0</v>
      </c>
      <c r="U301" s="86">
        <v>0</v>
      </c>
      <c r="V301" s="86">
        <v>0</v>
      </c>
      <c r="W301" s="86">
        <v>0</v>
      </c>
      <c r="X301" s="86">
        <v>0</v>
      </c>
      <c r="Y301" s="86">
        <v>200000</v>
      </c>
    </row>
    <row r="302" spans="1:25" hidden="1" outlineLevel="4" x14ac:dyDescent="0.3">
      <c r="A302" s="85" t="s">
        <v>176</v>
      </c>
      <c r="B302" s="85" t="s">
        <v>190</v>
      </c>
      <c r="C302" t="s">
        <v>597</v>
      </c>
      <c r="D302" s="86">
        <v>0</v>
      </c>
      <c r="E302" s="86">
        <v>0</v>
      </c>
      <c r="F302" s="86">
        <v>0</v>
      </c>
      <c r="G302" s="86">
        <v>0</v>
      </c>
      <c r="H302" s="86">
        <v>0</v>
      </c>
      <c r="I302" s="86">
        <v>0</v>
      </c>
      <c r="J302" s="86">
        <v>0</v>
      </c>
      <c r="K302" s="86">
        <v>0</v>
      </c>
      <c r="L302" s="86">
        <v>0</v>
      </c>
      <c r="M302" s="86">
        <v>0</v>
      </c>
      <c r="N302" s="86">
        <v>0</v>
      </c>
      <c r="O302" s="86">
        <v>0</v>
      </c>
      <c r="P302" s="86">
        <v>0</v>
      </c>
      <c r="Q302" s="86">
        <v>0</v>
      </c>
      <c r="R302" s="86">
        <v>0</v>
      </c>
      <c r="S302" s="86">
        <v>0</v>
      </c>
      <c r="T302" s="86">
        <v>0</v>
      </c>
      <c r="U302" s="86">
        <v>0</v>
      </c>
      <c r="V302" s="86">
        <v>0</v>
      </c>
      <c r="W302" s="86">
        <v>0</v>
      </c>
      <c r="X302" s="86">
        <v>100000</v>
      </c>
      <c r="Y302" s="86">
        <v>100000</v>
      </c>
    </row>
    <row r="303" spans="1:25" hidden="1" outlineLevel="4" x14ac:dyDescent="0.3">
      <c r="A303" s="85" t="s">
        <v>176</v>
      </c>
      <c r="B303" s="85" t="s">
        <v>190</v>
      </c>
      <c r="C303" t="s">
        <v>471</v>
      </c>
      <c r="D303" s="86">
        <v>0</v>
      </c>
      <c r="E303" s="86">
        <v>0</v>
      </c>
      <c r="F303" s="86">
        <v>0</v>
      </c>
      <c r="G303" s="86">
        <v>0</v>
      </c>
      <c r="H303" s="86">
        <v>0</v>
      </c>
      <c r="I303" s="86">
        <v>0</v>
      </c>
      <c r="J303" s="86">
        <v>0</v>
      </c>
      <c r="K303" s="86">
        <v>0</v>
      </c>
      <c r="L303" s="86">
        <v>0</v>
      </c>
      <c r="M303" s="86">
        <v>0</v>
      </c>
      <c r="N303" s="86">
        <v>0</v>
      </c>
      <c r="O303" s="86">
        <v>0</v>
      </c>
      <c r="P303" s="86">
        <v>0</v>
      </c>
      <c r="Q303" s="86">
        <v>0</v>
      </c>
      <c r="R303" s="86">
        <v>0</v>
      </c>
      <c r="S303" s="86">
        <v>0</v>
      </c>
      <c r="T303" s="86">
        <v>0</v>
      </c>
      <c r="U303" s="86">
        <v>0</v>
      </c>
      <c r="V303" s="86">
        <v>0</v>
      </c>
      <c r="W303" s="86">
        <v>250000</v>
      </c>
      <c r="X303" s="86">
        <v>0</v>
      </c>
      <c r="Y303" s="86">
        <v>250000</v>
      </c>
    </row>
    <row r="304" spans="1:25" hidden="1" outlineLevel="4" x14ac:dyDescent="0.3">
      <c r="A304" s="85" t="s">
        <v>176</v>
      </c>
      <c r="B304" s="85" t="s">
        <v>190</v>
      </c>
      <c r="C304" t="s">
        <v>598</v>
      </c>
      <c r="D304" s="86">
        <v>0</v>
      </c>
      <c r="E304" s="86">
        <v>500000</v>
      </c>
      <c r="F304" s="86">
        <v>0</v>
      </c>
      <c r="G304" s="86">
        <v>0</v>
      </c>
      <c r="H304" s="86">
        <v>0</v>
      </c>
      <c r="I304" s="86">
        <v>0</v>
      </c>
      <c r="J304" s="86">
        <v>0</v>
      </c>
      <c r="K304" s="86">
        <v>0</v>
      </c>
      <c r="L304" s="86">
        <v>0</v>
      </c>
      <c r="M304" s="86">
        <v>0</v>
      </c>
      <c r="N304" s="86">
        <v>0</v>
      </c>
      <c r="O304" s="86">
        <v>0</v>
      </c>
      <c r="P304" s="86">
        <v>0</v>
      </c>
      <c r="Q304" s="86">
        <v>0</v>
      </c>
      <c r="R304" s="86">
        <v>0</v>
      </c>
      <c r="S304" s="86">
        <v>0</v>
      </c>
      <c r="T304" s="86">
        <v>0</v>
      </c>
      <c r="U304" s="86">
        <v>0</v>
      </c>
      <c r="V304" s="86">
        <v>0</v>
      </c>
      <c r="W304" s="86">
        <v>0</v>
      </c>
      <c r="X304" s="86">
        <v>0</v>
      </c>
      <c r="Y304" s="86">
        <v>500000</v>
      </c>
    </row>
    <row r="305" spans="1:25" hidden="1" outlineLevel="4" x14ac:dyDescent="0.3">
      <c r="A305" s="85" t="s">
        <v>176</v>
      </c>
      <c r="B305" s="85" t="s">
        <v>190</v>
      </c>
      <c r="C305" t="s">
        <v>599</v>
      </c>
      <c r="D305" s="86">
        <v>0</v>
      </c>
      <c r="E305" s="86">
        <v>0</v>
      </c>
      <c r="F305" s="86">
        <v>0</v>
      </c>
      <c r="G305" s="86">
        <v>0</v>
      </c>
      <c r="H305" s="86">
        <v>0</v>
      </c>
      <c r="I305" s="86">
        <v>0</v>
      </c>
      <c r="J305" s="86">
        <v>0</v>
      </c>
      <c r="K305" s="86">
        <v>0</v>
      </c>
      <c r="L305" s="86">
        <v>0</v>
      </c>
      <c r="M305" s="86">
        <v>0</v>
      </c>
      <c r="N305" s="86">
        <v>0</v>
      </c>
      <c r="O305" s="86">
        <v>0</v>
      </c>
      <c r="P305" s="86">
        <v>0</v>
      </c>
      <c r="Q305" s="86">
        <v>0</v>
      </c>
      <c r="R305" s="86">
        <v>0</v>
      </c>
      <c r="S305" s="86">
        <v>0</v>
      </c>
      <c r="T305" s="86">
        <v>0</v>
      </c>
      <c r="U305" s="86">
        <v>0</v>
      </c>
      <c r="V305" s="86">
        <v>1900000</v>
      </c>
      <c r="W305" s="86">
        <v>0</v>
      </c>
      <c r="X305" s="86">
        <v>0</v>
      </c>
      <c r="Y305" s="86">
        <v>1900000</v>
      </c>
    </row>
    <row r="306" spans="1:25" hidden="1" outlineLevel="4" x14ac:dyDescent="0.3">
      <c r="A306" s="85" t="s">
        <v>176</v>
      </c>
      <c r="B306" s="85" t="s">
        <v>190</v>
      </c>
      <c r="C306" t="s">
        <v>600</v>
      </c>
      <c r="D306" s="86">
        <v>0</v>
      </c>
      <c r="E306" s="86">
        <v>0</v>
      </c>
      <c r="F306" s="86">
        <v>0</v>
      </c>
      <c r="G306" s="86">
        <v>0</v>
      </c>
      <c r="H306" s="86">
        <v>0</v>
      </c>
      <c r="I306" s="86">
        <v>0</v>
      </c>
      <c r="J306" s="86">
        <v>0</v>
      </c>
      <c r="K306" s="86">
        <v>0</v>
      </c>
      <c r="L306" s="86">
        <v>0</v>
      </c>
      <c r="M306" s="86">
        <v>0</v>
      </c>
      <c r="N306" s="86">
        <v>0</v>
      </c>
      <c r="O306" s="86">
        <v>0</v>
      </c>
      <c r="P306" s="86">
        <v>0</v>
      </c>
      <c r="Q306" s="86">
        <v>0</v>
      </c>
      <c r="R306" s="86">
        <v>0</v>
      </c>
      <c r="S306" s="86">
        <v>0</v>
      </c>
      <c r="T306" s="86">
        <v>0</v>
      </c>
      <c r="U306" s="86">
        <v>0</v>
      </c>
      <c r="V306" s="86">
        <v>0</v>
      </c>
      <c r="W306" s="86">
        <v>1000000</v>
      </c>
      <c r="X306" s="86">
        <v>0</v>
      </c>
      <c r="Y306" s="86">
        <v>1000000</v>
      </c>
    </row>
    <row r="307" spans="1:25" hidden="1" outlineLevel="4" x14ac:dyDescent="0.3">
      <c r="A307" s="85" t="s">
        <v>176</v>
      </c>
      <c r="B307" s="85" t="s">
        <v>190</v>
      </c>
      <c r="C307" t="s">
        <v>601</v>
      </c>
      <c r="D307" s="86">
        <v>0</v>
      </c>
      <c r="E307" s="86">
        <v>0</v>
      </c>
      <c r="F307" s="86">
        <v>0</v>
      </c>
      <c r="G307" s="86">
        <v>0</v>
      </c>
      <c r="H307" s="86">
        <v>0</v>
      </c>
      <c r="I307" s="86">
        <v>0</v>
      </c>
      <c r="J307" s="86">
        <v>0</v>
      </c>
      <c r="K307" s="86">
        <v>0</v>
      </c>
      <c r="L307" s="86">
        <v>0</v>
      </c>
      <c r="M307" s="86">
        <v>0</v>
      </c>
      <c r="N307" s="86">
        <v>0</v>
      </c>
      <c r="O307" s="86">
        <v>0</v>
      </c>
      <c r="P307" s="86">
        <v>0</v>
      </c>
      <c r="Q307" s="86">
        <v>0</v>
      </c>
      <c r="R307" s="86">
        <v>0</v>
      </c>
      <c r="S307" s="86">
        <v>0</v>
      </c>
      <c r="T307" s="86">
        <v>0</v>
      </c>
      <c r="U307" s="86">
        <v>0</v>
      </c>
      <c r="V307" s="86">
        <v>250000</v>
      </c>
      <c r="W307" s="86">
        <v>500000</v>
      </c>
      <c r="X307" s="86">
        <v>0</v>
      </c>
      <c r="Y307" s="86">
        <v>750000</v>
      </c>
    </row>
    <row r="308" spans="1:25" hidden="1" outlineLevel="4" x14ac:dyDescent="0.3">
      <c r="A308" s="85" t="s">
        <v>176</v>
      </c>
      <c r="B308" s="85" t="s">
        <v>190</v>
      </c>
      <c r="C308" t="s">
        <v>602</v>
      </c>
      <c r="D308" s="86">
        <v>0</v>
      </c>
      <c r="E308" s="86">
        <v>0</v>
      </c>
      <c r="F308" s="86">
        <v>0</v>
      </c>
      <c r="G308" s="86">
        <v>0</v>
      </c>
      <c r="H308" s="86">
        <v>0</v>
      </c>
      <c r="I308" s="86">
        <v>0</v>
      </c>
      <c r="J308" s="86">
        <v>0</v>
      </c>
      <c r="K308" s="86">
        <v>0</v>
      </c>
      <c r="L308" s="86">
        <v>0</v>
      </c>
      <c r="M308" s="86">
        <v>0</v>
      </c>
      <c r="N308" s="86">
        <v>0</v>
      </c>
      <c r="O308" s="86">
        <v>0</v>
      </c>
      <c r="P308" s="86">
        <v>0</v>
      </c>
      <c r="Q308" s="86">
        <v>0</v>
      </c>
      <c r="R308" s="86">
        <v>0</v>
      </c>
      <c r="S308" s="86">
        <v>0</v>
      </c>
      <c r="T308" s="86">
        <v>0</v>
      </c>
      <c r="U308" s="86">
        <v>0</v>
      </c>
      <c r="V308" s="86">
        <v>0</v>
      </c>
      <c r="W308" s="86">
        <v>0</v>
      </c>
      <c r="X308" s="86">
        <v>750000</v>
      </c>
      <c r="Y308" s="86">
        <v>750000</v>
      </c>
    </row>
    <row r="309" spans="1:25" hidden="1" outlineLevel="4" x14ac:dyDescent="0.3">
      <c r="A309" s="85" t="s">
        <v>176</v>
      </c>
      <c r="B309" s="85" t="s">
        <v>190</v>
      </c>
      <c r="C309" t="s">
        <v>603</v>
      </c>
      <c r="D309" s="86">
        <v>0</v>
      </c>
      <c r="E309" s="86">
        <v>0</v>
      </c>
      <c r="F309" s="86">
        <v>0</v>
      </c>
      <c r="G309" s="86">
        <v>0</v>
      </c>
      <c r="H309" s="86">
        <v>0</v>
      </c>
      <c r="I309" s="86">
        <v>0</v>
      </c>
      <c r="J309" s="86">
        <v>0</v>
      </c>
      <c r="K309" s="86">
        <v>0</v>
      </c>
      <c r="L309" s="86">
        <v>0</v>
      </c>
      <c r="M309" s="86">
        <v>0</v>
      </c>
      <c r="N309" s="86">
        <v>0</v>
      </c>
      <c r="O309" s="86">
        <v>0</v>
      </c>
      <c r="P309" s="86">
        <v>0</v>
      </c>
      <c r="Q309" s="86">
        <v>0</v>
      </c>
      <c r="R309" s="86">
        <v>0</v>
      </c>
      <c r="S309" s="86">
        <v>0</v>
      </c>
      <c r="T309" s="86">
        <v>0</v>
      </c>
      <c r="U309" s="86">
        <v>0</v>
      </c>
      <c r="V309" s="86">
        <v>100000</v>
      </c>
      <c r="W309" s="86">
        <v>0</v>
      </c>
      <c r="X309" s="86">
        <v>0</v>
      </c>
      <c r="Y309" s="86">
        <v>100000</v>
      </c>
    </row>
    <row r="310" spans="1:25" hidden="1" outlineLevel="4" x14ac:dyDescent="0.3">
      <c r="A310" s="85" t="s">
        <v>176</v>
      </c>
      <c r="B310" s="85" t="s">
        <v>190</v>
      </c>
      <c r="C310" t="s">
        <v>604</v>
      </c>
      <c r="D310" s="86">
        <v>0</v>
      </c>
      <c r="E310" s="86">
        <v>0</v>
      </c>
      <c r="F310" s="86">
        <v>0</v>
      </c>
      <c r="G310" s="86">
        <v>0</v>
      </c>
      <c r="H310" s="86">
        <v>0</v>
      </c>
      <c r="I310" s="86">
        <v>0</v>
      </c>
      <c r="J310" s="86">
        <v>0</v>
      </c>
      <c r="K310" s="86">
        <v>0</v>
      </c>
      <c r="L310" s="86">
        <v>0</v>
      </c>
      <c r="M310" s="86">
        <v>0</v>
      </c>
      <c r="N310" s="86">
        <v>0</v>
      </c>
      <c r="O310" s="86">
        <v>0</v>
      </c>
      <c r="P310" s="86">
        <v>0</v>
      </c>
      <c r="Q310" s="86">
        <v>0</v>
      </c>
      <c r="R310" s="86">
        <v>0</v>
      </c>
      <c r="S310" s="86">
        <v>0</v>
      </c>
      <c r="T310" s="86">
        <v>0</v>
      </c>
      <c r="U310" s="86">
        <v>0</v>
      </c>
      <c r="V310" s="86">
        <v>0</v>
      </c>
      <c r="W310" s="86">
        <v>250000</v>
      </c>
      <c r="X310" s="86">
        <v>250000</v>
      </c>
      <c r="Y310" s="86">
        <v>500000</v>
      </c>
    </row>
    <row r="311" spans="1:25" hidden="1" outlineLevel="4" x14ac:dyDescent="0.3">
      <c r="A311" s="85" t="s">
        <v>176</v>
      </c>
      <c r="B311" s="85" t="s">
        <v>190</v>
      </c>
      <c r="C311" t="s">
        <v>605</v>
      </c>
      <c r="D311" s="86">
        <v>0</v>
      </c>
      <c r="E311" s="86">
        <v>0</v>
      </c>
      <c r="F311" s="86">
        <v>0</v>
      </c>
      <c r="G311" s="86">
        <v>0</v>
      </c>
      <c r="H311" s="86">
        <v>0</v>
      </c>
      <c r="I311" s="86">
        <v>0</v>
      </c>
      <c r="J311" s="86">
        <v>0</v>
      </c>
      <c r="K311" s="86">
        <v>0</v>
      </c>
      <c r="L311" s="86">
        <v>0</v>
      </c>
      <c r="M311" s="86">
        <v>0</v>
      </c>
      <c r="N311" s="86">
        <v>0</v>
      </c>
      <c r="O311" s="86">
        <v>0</v>
      </c>
      <c r="P311" s="86">
        <v>0</v>
      </c>
      <c r="Q311" s="86">
        <v>0</v>
      </c>
      <c r="R311" s="86">
        <v>0</v>
      </c>
      <c r="S311" s="86">
        <v>0</v>
      </c>
      <c r="T311" s="86">
        <v>0</v>
      </c>
      <c r="U311" s="86">
        <v>0</v>
      </c>
      <c r="V311" s="86">
        <v>200000</v>
      </c>
      <c r="W311" s="86">
        <v>0</v>
      </c>
      <c r="X311" s="86">
        <v>300000</v>
      </c>
      <c r="Y311" s="86">
        <v>500000</v>
      </c>
    </row>
    <row r="312" spans="1:25" hidden="1" outlineLevel="4" x14ac:dyDescent="0.3">
      <c r="A312" s="85" t="s">
        <v>176</v>
      </c>
      <c r="B312" s="85" t="s">
        <v>190</v>
      </c>
      <c r="C312" t="s">
        <v>337</v>
      </c>
      <c r="D312" s="86">
        <v>0</v>
      </c>
      <c r="E312" s="86">
        <v>0</v>
      </c>
      <c r="F312" s="86">
        <v>0</v>
      </c>
      <c r="G312" s="86">
        <v>0</v>
      </c>
      <c r="H312" s="86">
        <v>0</v>
      </c>
      <c r="I312" s="86">
        <v>0</v>
      </c>
      <c r="J312" s="86">
        <v>0</v>
      </c>
      <c r="K312" s="86">
        <v>0</v>
      </c>
      <c r="L312" s="86">
        <v>0</v>
      </c>
      <c r="M312" s="86">
        <v>0</v>
      </c>
      <c r="N312" s="86">
        <v>0</v>
      </c>
      <c r="O312" s="86">
        <v>0</v>
      </c>
      <c r="P312" s="86">
        <v>0</v>
      </c>
      <c r="Q312" s="86">
        <v>0</v>
      </c>
      <c r="R312" s="86">
        <v>0</v>
      </c>
      <c r="S312" s="86">
        <v>0</v>
      </c>
      <c r="T312" s="86">
        <v>0</v>
      </c>
      <c r="U312" s="86">
        <v>0</v>
      </c>
      <c r="V312" s="86">
        <v>0</v>
      </c>
      <c r="W312" s="86">
        <v>150000</v>
      </c>
      <c r="X312" s="86">
        <v>0</v>
      </c>
      <c r="Y312" s="86">
        <v>150000</v>
      </c>
    </row>
    <row r="313" spans="1:25" hidden="1" outlineLevel="4" x14ac:dyDescent="0.3">
      <c r="A313" s="85" t="s">
        <v>176</v>
      </c>
      <c r="B313" s="85" t="s">
        <v>190</v>
      </c>
      <c r="C313" t="s">
        <v>606</v>
      </c>
      <c r="D313" s="86">
        <v>0</v>
      </c>
      <c r="E313" s="86">
        <v>0</v>
      </c>
      <c r="F313" s="86">
        <v>0</v>
      </c>
      <c r="G313" s="86">
        <v>0</v>
      </c>
      <c r="H313" s="86">
        <v>0</v>
      </c>
      <c r="I313" s="86">
        <v>0</v>
      </c>
      <c r="J313" s="86">
        <v>0</v>
      </c>
      <c r="K313" s="86">
        <v>0</v>
      </c>
      <c r="L313" s="86">
        <v>0</v>
      </c>
      <c r="M313" s="86">
        <v>0</v>
      </c>
      <c r="N313" s="86">
        <v>0</v>
      </c>
      <c r="O313" s="86">
        <v>0</v>
      </c>
      <c r="P313" s="86">
        <v>0</v>
      </c>
      <c r="Q313" s="86">
        <v>0</v>
      </c>
      <c r="R313" s="86">
        <v>0</v>
      </c>
      <c r="S313" s="86">
        <v>0</v>
      </c>
      <c r="T313" s="86">
        <v>0</v>
      </c>
      <c r="U313" s="86">
        <v>0</v>
      </c>
      <c r="V313" s="86">
        <v>0</v>
      </c>
      <c r="W313" s="86">
        <v>500000</v>
      </c>
      <c r="X313" s="86">
        <v>0</v>
      </c>
      <c r="Y313" s="86">
        <v>500000</v>
      </c>
    </row>
    <row r="314" spans="1:25" hidden="1" outlineLevel="4" x14ac:dyDescent="0.3">
      <c r="A314" s="85" t="s">
        <v>176</v>
      </c>
      <c r="B314" s="85" t="s">
        <v>190</v>
      </c>
      <c r="C314" t="s">
        <v>607</v>
      </c>
      <c r="D314" s="86">
        <v>0</v>
      </c>
      <c r="E314" s="86">
        <v>0</v>
      </c>
      <c r="F314" s="86">
        <v>0</v>
      </c>
      <c r="G314" s="86">
        <v>0</v>
      </c>
      <c r="H314" s="86">
        <v>0</v>
      </c>
      <c r="I314" s="86">
        <v>0</v>
      </c>
      <c r="J314" s="86">
        <v>0</v>
      </c>
      <c r="K314" s="86">
        <v>250000</v>
      </c>
      <c r="L314" s="86">
        <v>0</v>
      </c>
      <c r="M314" s="86">
        <v>0</v>
      </c>
      <c r="N314" s="86">
        <v>0</v>
      </c>
      <c r="O314" s="86">
        <v>0</v>
      </c>
      <c r="P314" s="86">
        <v>0</v>
      </c>
      <c r="Q314" s="86">
        <v>0</v>
      </c>
      <c r="R314" s="86">
        <v>0</v>
      </c>
      <c r="S314" s="86">
        <v>0</v>
      </c>
      <c r="T314" s="86">
        <v>0</v>
      </c>
      <c r="U314" s="86">
        <v>0</v>
      </c>
      <c r="V314" s="86">
        <v>0</v>
      </c>
      <c r="W314" s="86">
        <v>0</v>
      </c>
      <c r="X314" s="86">
        <v>0</v>
      </c>
      <c r="Y314" s="86">
        <v>250000</v>
      </c>
    </row>
    <row r="315" spans="1:25" hidden="1" outlineLevel="4" x14ac:dyDescent="0.3">
      <c r="A315" s="85" t="s">
        <v>176</v>
      </c>
      <c r="B315" s="85" t="s">
        <v>190</v>
      </c>
      <c r="C315" t="s">
        <v>608</v>
      </c>
      <c r="D315" s="86">
        <v>0</v>
      </c>
      <c r="E315" s="86">
        <v>0</v>
      </c>
      <c r="F315" s="86">
        <v>0</v>
      </c>
      <c r="G315" s="86">
        <v>0</v>
      </c>
      <c r="H315" s="86">
        <v>0</v>
      </c>
      <c r="I315" s="86">
        <v>0</v>
      </c>
      <c r="J315" s="86">
        <v>0</v>
      </c>
      <c r="K315" s="86">
        <v>0</v>
      </c>
      <c r="L315" s="86">
        <v>0</v>
      </c>
      <c r="M315" s="86">
        <v>0</v>
      </c>
      <c r="N315" s="86">
        <v>0</v>
      </c>
      <c r="O315" s="86">
        <v>0</v>
      </c>
      <c r="P315" s="86">
        <v>0</v>
      </c>
      <c r="Q315" s="86">
        <v>0</v>
      </c>
      <c r="R315" s="86">
        <v>0</v>
      </c>
      <c r="S315" s="86">
        <v>0</v>
      </c>
      <c r="T315" s="86">
        <v>0</v>
      </c>
      <c r="U315" s="86">
        <v>0</v>
      </c>
      <c r="V315" s="86">
        <v>50000</v>
      </c>
      <c r="W315" s="86">
        <v>250000</v>
      </c>
      <c r="X315" s="86">
        <v>0</v>
      </c>
      <c r="Y315" s="86">
        <v>300000</v>
      </c>
    </row>
    <row r="316" spans="1:25" hidden="1" outlineLevel="4" x14ac:dyDescent="0.3">
      <c r="A316" s="85" t="s">
        <v>176</v>
      </c>
      <c r="B316" s="85" t="s">
        <v>190</v>
      </c>
      <c r="C316" t="s">
        <v>609</v>
      </c>
      <c r="D316" s="86">
        <v>0</v>
      </c>
      <c r="E316" s="86">
        <v>0</v>
      </c>
      <c r="F316" s="86">
        <v>0</v>
      </c>
      <c r="G316" s="86">
        <v>0</v>
      </c>
      <c r="H316" s="86">
        <v>0</v>
      </c>
      <c r="I316" s="86">
        <v>0</v>
      </c>
      <c r="J316" s="86">
        <v>0</v>
      </c>
      <c r="K316" s="86">
        <v>0</v>
      </c>
      <c r="L316" s="86">
        <v>0</v>
      </c>
      <c r="M316" s="86">
        <v>0</v>
      </c>
      <c r="N316" s="86">
        <v>0</v>
      </c>
      <c r="O316" s="86">
        <v>0</v>
      </c>
      <c r="P316" s="86">
        <v>0</v>
      </c>
      <c r="Q316" s="86">
        <v>0</v>
      </c>
      <c r="R316" s="86">
        <v>0</v>
      </c>
      <c r="S316" s="86">
        <v>0</v>
      </c>
      <c r="T316" s="86">
        <v>0</v>
      </c>
      <c r="U316" s="86">
        <v>0</v>
      </c>
      <c r="V316" s="86">
        <v>0</v>
      </c>
      <c r="W316" s="86">
        <v>0</v>
      </c>
      <c r="X316" s="86">
        <v>100000</v>
      </c>
      <c r="Y316" s="86">
        <v>100000</v>
      </c>
    </row>
    <row r="317" spans="1:25" hidden="1" outlineLevel="4" x14ac:dyDescent="0.3">
      <c r="A317" s="85" t="s">
        <v>176</v>
      </c>
      <c r="B317" s="85" t="s">
        <v>190</v>
      </c>
      <c r="C317" t="s">
        <v>610</v>
      </c>
      <c r="D317" s="86">
        <v>0</v>
      </c>
      <c r="E317" s="86">
        <v>0</v>
      </c>
      <c r="F317" s="86">
        <v>0</v>
      </c>
      <c r="G317" s="86">
        <v>0</v>
      </c>
      <c r="H317" s="86">
        <v>0</v>
      </c>
      <c r="I317" s="86">
        <v>0</v>
      </c>
      <c r="J317" s="86">
        <v>1000000</v>
      </c>
      <c r="K317" s="86">
        <v>1100000</v>
      </c>
      <c r="L317" s="86">
        <v>0</v>
      </c>
      <c r="M317" s="86">
        <v>0</v>
      </c>
      <c r="N317" s="86">
        <v>0</v>
      </c>
      <c r="O317" s="86">
        <v>0</v>
      </c>
      <c r="P317" s="86">
        <v>0</v>
      </c>
      <c r="Q317" s="86">
        <v>0</v>
      </c>
      <c r="R317" s="86">
        <v>0</v>
      </c>
      <c r="S317" s="86">
        <v>0</v>
      </c>
      <c r="T317" s="86">
        <v>0</v>
      </c>
      <c r="U317" s="86">
        <v>0</v>
      </c>
      <c r="V317" s="86">
        <v>0</v>
      </c>
      <c r="W317" s="86">
        <v>0</v>
      </c>
      <c r="X317" s="86">
        <v>0</v>
      </c>
      <c r="Y317" s="86">
        <v>2100000</v>
      </c>
    </row>
    <row r="318" spans="1:25" hidden="1" outlineLevel="4" x14ac:dyDescent="0.3">
      <c r="A318" s="85" t="s">
        <v>176</v>
      </c>
      <c r="B318" s="85" t="s">
        <v>190</v>
      </c>
      <c r="C318" t="s">
        <v>611</v>
      </c>
      <c r="D318" s="86">
        <v>0</v>
      </c>
      <c r="E318" s="86">
        <v>0</v>
      </c>
      <c r="F318" s="86">
        <v>0</v>
      </c>
      <c r="G318" s="86">
        <v>0</v>
      </c>
      <c r="H318" s="86">
        <v>0</v>
      </c>
      <c r="I318" s="86">
        <v>0</v>
      </c>
      <c r="J318" s="86">
        <v>0</v>
      </c>
      <c r="K318" s="86">
        <v>0</v>
      </c>
      <c r="L318" s="86">
        <v>0</v>
      </c>
      <c r="M318" s="86">
        <v>0</v>
      </c>
      <c r="N318" s="86">
        <v>0</v>
      </c>
      <c r="O318" s="86">
        <v>0</v>
      </c>
      <c r="P318" s="86">
        <v>0</v>
      </c>
      <c r="Q318" s="86">
        <v>0</v>
      </c>
      <c r="R318" s="86">
        <v>0</v>
      </c>
      <c r="S318" s="86">
        <v>0</v>
      </c>
      <c r="T318" s="86">
        <v>0</v>
      </c>
      <c r="U318" s="86">
        <v>0</v>
      </c>
      <c r="V318" s="86">
        <v>0</v>
      </c>
      <c r="W318" s="86">
        <v>0</v>
      </c>
      <c r="X318" s="86">
        <v>50000</v>
      </c>
      <c r="Y318" s="86">
        <v>50000</v>
      </c>
    </row>
    <row r="319" spans="1:25" hidden="1" outlineLevel="4" x14ac:dyDescent="0.3">
      <c r="A319" s="85" t="s">
        <v>176</v>
      </c>
      <c r="B319" s="85" t="s">
        <v>190</v>
      </c>
      <c r="C319" t="s">
        <v>612</v>
      </c>
      <c r="D319" s="86">
        <v>0</v>
      </c>
      <c r="E319" s="86">
        <v>0</v>
      </c>
      <c r="F319" s="86">
        <v>0</v>
      </c>
      <c r="G319" s="86">
        <v>0</v>
      </c>
      <c r="H319" s="86">
        <v>0</v>
      </c>
      <c r="I319" s="86">
        <v>0</v>
      </c>
      <c r="J319" s="86">
        <v>0</v>
      </c>
      <c r="K319" s="86">
        <v>0</v>
      </c>
      <c r="L319" s="86">
        <v>0</v>
      </c>
      <c r="M319" s="86">
        <v>0</v>
      </c>
      <c r="N319" s="86">
        <v>0</v>
      </c>
      <c r="O319" s="86">
        <v>0</v>
      </c>
      <c r="P319" s="86">
        <v>0</v>
      </c>
      <c r="Q319" s="86">
        <v>0</v>
      </c>
      <c r="R319" s="86">
        <v>0</v>
      </c>
      <c r="S319" s="86">
        <v>0</v>
      </c>
      <c r="T319" s="86">
        <v>0</v>
      </c>
      <c r="U319" s="86">
        <v>0</v>
      </c>
      <c r="V319" s="86">
        <v>0</v>
      </c>
      <c r="W319" s="86">
        <v>200000</v>
      </c>
      <c r="X319" s="86">
        <v>0</v>
      </c>
      <c r="Y319" s="86">
        <v>200000</v>
      </c>
    </row>
    <row r="320" spans="1:25" hidden="1" outlineLevel="4" x14ac:dyDescent="0.3">
      <c r="A320" s="85" t="s">
        <v>176</v>
      </c>
      <c r="B320" s="85" t="s">
        <v>190</v>
      </c>
      <c r="C320" t="s">
        <v>613</v>
      </c>
      <c r="D320" s="86">
        <v>0</v>
      </c>
      <c r="E320" s="86">
        <v>0</v>
      </c>
      <c r="F320" s="86">
        <v>0</v>
      </c>
      <c r="G320" s="86">
        <v>0</v>
      </c>
      <c r="H320" s="86">
        <v>0</v>
      </c>
      <c r="I320" s="86">
        <v>0</v>
      </c>
      <c r="J320" s="86">
        <v>500000</v>
      </c>
      <c r="K320" s="86">
        <v>0</v>
      </c>
      <c r="L320" s="86">
        <v>0</v>
      </c>
      <c r="M320" s="86">
        <v>0</v>
      </c>
      <c r="N320" s="86">
        <v>0</v>
      </c>
      <c r="O320" s="86">
        <v>0</v>
      </c>
      <c r="P320" s="86">
        <v>0</v>
      </c>
      <c r="Q320" s="86">
        <v>0</v>
      </c>
      <c r="R320" s="86">
        <v>0</v>
      </c>
      <c r="S320" s="86">
        <v>0</v>
      </c>
      <c r="T320" s="86">
        <v>0</v>
      </c>
      <c r="U320" s="86">
        <v>0</v>
      </c>
      <c r="V320" s="86">
        <v>0</v>
      </c>
      <c r="W320" s="86">
        <v>0</v>
      </c>
      <c r="X320" s="86">
        <v>0</v>
      </c>
      <c r="Y320" s="86">
        <v>500000</v>
      </c>
    </row>
    <row r="321" spans="1:25" hidden="1" outlineLevel="4" x14ac:dyDescent="0.3">
      <c r="A321" s="85" t="s">
        <v>176</v>
      </c>
      <c r="B321" s="85" t="s">
        <v>190</v>
      </c>
      <c r="C321" t="s">
        <v>614</v>
      </c>
      <c r="D321" s="86">
        <v>0</v>
      </c>
      <c r="E321" s="86">
        <v>0</v>
      </c>
      <c r="F321" s="86">
        <v>0</v>
      </c>
      <c r="G321" s="86">
        <v>0</v>
      </c>
      <c r="H321" s="86">
        <v>0</v>
      </c>
      <c r="I321" s="86">
        <v>0</v>
      </c>
      <c r="J321" s="86">
        <v>0</v>
      </c>
      <c r="K321" s="86">
        <v>0</v>
      </c>
      <c r="L321" s="86">
        <v>0</v>
      </c>
      <c r="M321" s="86">
        <v>0</v>
      </c>
      <c r="N321" s="86">
        <v>0</v>
      </c>
      <c r="O321" s="86">
        <v>0</v>
      </c>
      <c r="P321" s="86">
        <v>0</v>
      </c>
      <c r="Q321" s="86">
        <v>0</v>
      </c>
      <c r="R321" s="86">
        <v>0</v>
      </c>
      <c r="S321" s="86">
        <v>0</v>
      </c>
      <c r="T321" s="86">
        <v>0</v>
      </c>
      <c r="U321" s="86">
        <v>0</v>
      </c>
      <c r="V321" s="86">
        <v>0</v>
      </c>
      <c r="W321" s="86">
        <v>2000000</v>
      </c>
      <c r="X321" s="86">
        <v>0</v>
      </c>
      <c r="Y321" s="86">
        <v>2000000</v>
      </c>
    </row>
    <row r="322" spans="1:25" hidden="1" outlineLevel="4" x14ac:dyDescent="0.3">
      <c r="A322" s="85" t="s">
        <v>176</v>
      </c>
      <c r="B322" s="85" t="s">
        <v>190</v>
      </c>
      <c r="C322" t="s">
        <v>615</v>
      </c>
      <c r="D322" s="86">
        <v>0</v>
      </c>
      <c r="E322" s="86">
        <v>0</v>
      </c>
      <c r="F322" s="86">
        <v>0</v>
      </c>
      <c r="G322" s="86">
        <v>0</v>
      </c>
      <c r="H322" s="86">
        <v>0</v>
      </c>
      <c r="I322" s="86">
        <v>0</v>
      </c>
      <c r="J322" s="86">
        <v>0</v>
      </c>
      <c r="K322" s="86">
        <v>0</v>
      </c>
      <c r="L322" s="86">
        <v>0</v>
      </c>
      <c r="M322" s="86">
        <v>0</v>
      </c>
      <c r="N322" s="86">
        <v>0</v>
      </c>
      <c r="O322" s="86">
        <v>0</v>
      </c>
      <c r="P322" s="86">
        <v>0</v>
      </c>
      <c r="Q322" s="86">
        <v>0</v>
      </c>
      <c r="R322" s="86">
        <v>0</v>
      </c>
      <c r="S322" s="86">
        <v>0</v>
      </c>
      <c r="T322" s="86">
        <v>0</v>
      </c>
      <c r="U322" s="86">
        <v>0</v>
      </c>
      <c r="V322" s="86">
        <v>0</v>
      </c>
      <c r="W322" s="86">
        <v>75000</v>
      </c>
      <c r="X322" s="86">
        <v>0</v>
      </c>
      <c r="Y322" s="86">
        <v>75000</v>
      </c>
    </row>
    <row r="323" spans="1:25" hidden="1" outlineLevel="4" x14ac:dyDescent="0.3">
      <c r="A323" s="85" t="s">
        <v>176</v>
      </c>
      <c r="B323" s="85" t="s">
        <v>190</v>
      </c>
      <c r="C323" t="s">
        <v>616</v>
      </c>
      <c r="D323" s="86">
        <v>0</v>
      </c>
      <c r="E323" s="86">
        <v>0</v>
      </c>
      <c r="F323" s="86">
        <v>0</v>
      </c>
      <c r="G323" s="86">
        <v>0</v>
      </c>
      <c r="H323" s="86">
        <v>0</v>
      </c>
      <c r="I323" s="86">
        <v>0</v>
      </c>
      <c r="J323" s="86">
        <v>0</v>
      </c>
      <c r="K323" s="86">
        <v>0</v>
      </c>
      <c r="L323" s="86">
        <v>0</v>
      </c>
      <c r="M323" s="86">
        <v>0</v>
      </c>
      <c r="N323" s="86">
        <v>0</v>
      </c>
      <c r="O323" s="86">
        <v>0</v>
      </c>
      <c r="P323" s="86">
        <v>0</v>
      </c>
      <c r="Q323" s="86">
        <v>0</v>
      </c>
      <c r="R323" s="86">
        <v>0</v>
      </c>
      <c r="S323" s="86">
        <v>0</v>
      </c>
      <c r="T323" s="86">
        <v>0</v>
      </c>
      <c r="U323" s="86">
        <v>0</v>
      </c>
      <c r="V323" s="86">
        <v>0</v>
      </c>
      <c r="W323" s="86">
        <v>0</v>
      </c>
      <c r="X323" s="86">
        <v>300000</v>
      </c>
      <c r="Y323" s="86">
        <v>300000</v>
      </c>
    </row>
    <row r="324" spans="1:25" hidden="1" outlineLevel="4" x14ac:dyDescent="0.3">
      <c r="A324" s="85" t="s">
        <v>176</v>
      </c>
      <c r="B324" s="85" t="s">
        <v>190</v>
      </c>
      <c r="C324" t="s">
        <v>617</v>
      </c>
      <c r="D324" s="86">
        <v>0</v>
      </c>
      <c r="E324" s="86">
        <v>1600000</v>
      </c>
      <c r="F324" s="86">
        <v>0</v>
      </c>
      <c r="G324" s="86">
        <v>0</v>
      </c>
      <c r="H324" s="86">
        <v>0</v>
      </c>
      <c r="I324" s="86">
        <v>0</v>
      </c>
      <c r="J324" s="86">
        <v>0</v>
      </c>
      <c r="K324" s="86">
        <v>0</v>
      </c>
      <c r="L324" s="86">
        <v>0</v>
      </c>
      <c r="M324" s="86">
        <v>0</v>
      </c>
      <c r="N324" s="86">
        <v>0</v>
      </c>
      <c r="O324" s="86">
        <v>0</v>
      </c>
      <c r="P324" s="86">
        <v>0</v>
      </c>
      <c r="Q324" s="86">
        <v>0</v>
      </c>
      <c r="R324" s="86">
        <v>0</v>
      </c>
      <c r="S324" s="86">
        <v>0</v>
      </c>
      <c r="T324" s="86">
        <v>0</v>
      </c>
      <c r="U324" s="86">
        <v>0</v>
      </c>
      <c r="V324" s="86">
        <v>0</v>
      </c>
      <c r="W324" s="86">
        <v>0</v>
      </c>
      <c r="X324" s="86">
        <v>0</v>
      </c>
      <c r="Y324" s="86">
        <v>1600000</v>
      </c>
    </row>
    <row r="325" spans="1:25" hidden="1" outlineLevel="4" x14ac:dyDescent="0.3">
      <c r="A325" s="85" t="s">
        <v>176</v>
      </c>
      <c r="B325" s="85" t="s">
        <v>190</v>
      </c>
      <c r="C325" t="s">
        <v>618</v>
      </c>
      <c r="D325" s="86">
        <v>0</v>
      </c>
      <c r="E325" s="86">
        <v>0</v>
      </c>
      <c r="F325" s="86">
        <v>0</v>
      </c>
      <c r="G325" s="86">
        <v>0</v>
      </c>
      <c r="H325" s="86">
        <v>0</v>
      </c>
      <c r="I325" s="86">
        <v>0</v>
      </c>
      <c r="J325" s="86">
        <v>0</v>
      </c>
      <c r="K325" s="86">
        <v>0</v>
      </c>
      <c r="L325" s="86">
        <v>0</v>
      </c>
      <c r="M325" s="86">
        <v>0</v>
      </c>
      <c r="N325" s="86">
        <v>0</v>
      </c>
      <c r="O325" s="86">
        <v>0</v>
      </c>
      <c r="P325" s="86">
        <v>0</v>
      </c>
      <c r="Q325" s="86">
        <v>0</v>
      </c>
      <c r="R325" s="86">
        <v>0</v>
      </c>
      <c r="S325" s="86">
        <v>0</v>
      </c>
      <c r="T325" s="86">
        <v>0</v>
      </c>
      <c r="U325" s="86">
        <v>0</v>
      </c>
      <c r="V325" s="86">
        <v>0</v>
      </c>
      <c r="W325" s="86">
        <v>1500000</v>
      </c>
      <c r="X325" s="86">
        <v>0</v>
      </c>
      <c r="Y325" s="86">
        <v>1500000</v>
      </c>
    </row>
    <row r="326" spans="1:25" hidden="1" outlineLevel="4" x14ac:dyDescent="0.3">
      <c r="A326" s="85" t="s">
        <v>176</v>
      </c>
      <c r="B326" s="85" t="s">
        <v>190</v>
      </c>
      <c r="C326" t="s">
        <v>619</v>
      </c>
      <c r="D326" s="86">
        <v>0</v>
      </c>
      <c r="E326" s="86">
        <v>0</v>
      </c>
      <c r="F326" s="86">
        <v>0</v>
      </c>
      <c r="G326" s="86">
        <v>0</v>
      </c>
      <c r="H326" s="86">
        <v>0</v>
      </c>
      <c r="I326" s="86">
        <v>111858</v>
      </c>
      <c r="J326" s="86">
        <v>336000</v>
      </c>
      <c r="K326" s="86">
        <v>0</v>
      </c>
      <c r="L326" s="86">
        <v>0</v>
      </c>
      <c r="M326" s="86">
        <v>0</v>
      </c>
      <c r="N326" s="86">
        <v>0</v>
      </c>
      <c r="O326" s="86">
        <v>0</v>
      </c>
      <c r="P326" s="86">
        <v>0</v>
      </c>
      <c r="Q326" s="86">
        <v>0</v>
      </c>
      <c r="R326" s="86">
        <v>0</v>
      </c>
      <c r="S326" s="86">
        <v>0</v>
      </c>
      <c r="T326" s="86">
        <v>0</v>
      </c>
      <c r="U326" s="86">
        <v>0</v>
      </c>
      <c r="V326" s="86">
        <v>0</v>
      </c>
      <c r="W326" s="86">
        <v>0</v>
      </c>
      <c r="X326" s="86">
        <v>0</v>
      </c>
      <c r="Y326" s="86">
        <v>447858</v>
      </c>
    </row>
    <row r="327" spans="1:25" hidden="1" outlineLevel="4" x14ac:dyDescent="0.3">
      <c r="A327" s="85" t="s">
        <v>176</v>
      </c>
      <c r="B327" s="85" t="s">
        <v>190</v>
      </c>
      <c r="C327" t="s">
        <v>620</v>
      </c>
      <c r="D327" s="86">
        <v>0</v>
      </c>
      <c r="E327" s="86">
        <v>0</v>
      </c>
      <c r="F327" s="86">
        <v>0</v>
      </c>
      <c r="G327" s="86">
        <v>0</v>
      </c>
      <c r="H327" s="86">
        <v>0</v>
      </c>
      <c r="I327" s="86">
        <v>0</v>
      </c>
      <c r="J327" s="86">
        <v>0</v>
      </c>
      <c r="K327" s="86">
        <v>0</v>
      </c>
      <c r="L327" s="86">
        <v>0</v>
      </c>
      <c r="M327" s="86">
        <v>0</v>
      </c>
      <c r="N327" s="86">
        <v>0</v>
      </c>
      <c r="O327" s="86">
        <v>0</v>
      </c>
      <c r="P327" s="86">
        <v>0</v>
      </c>
      <c r="Q327" s="86">
        <v>0</v>
      </c>
      <c r="R327" s="86">
        <v>0</v>
      </c>
      <c r="S327" s="86">
        <v>0</v>
      </c>
      <c r="T327" s="86">
        <v>0</v>
      </c>
      <c r="U327" s="86">
        <v>0</v>
      </c>
      <c r="V327" s="86">
        <v>0</v>
      </c>
      <c r="W327" s="86">
        <v>5000000</v>
      </c>
      <c r="X327" s="86">
        <v>0</v>
      </c>
      <c r="Y327" s="86">
        <v>5000000</v>
      </c>
    </row>
    <row r="328" spans="1:25" hidden="1" outlineLevel="4" x14ac:dyDescent="0.3">
      <c r="A328" s="85" t="s">
        <v>176</v>
      </c>
      <c r="B328" s="85" t="s">
        <v>190</v>
      </c>
      <c r="C328" t="s">
        <v>621</v>
      </c>
      <c r="D328" s="86">
        <v>0</v>
      </c>
      <c r="E328" s="86">
        <v>0</v>
      </c>
      <c r="F328" s="86">
        <v>0</v>
      </c>
      <c r="G328" s="86">
        <v>0</v>
      </c>
      <c r="H328" s="86">
        <v>0</v>
      </c>
      <c r="I328" s="86">
        <v>0</v>
      </c>
      <c r="J328" s="86">
        <v>0</v>
      </c>
      <c r="K328" s="86">
        <v>0</v>
      </c>
      <c r="L328" s="86">
        <v>0</v>
      </c>
      <c r="M328" s="86">
        <v>0</v>
      </c>
      <c r="N328" s="86">
        <v>0</v>
      </c>
      <c r="O328" s="86">
        <v>0</v>
      </c>
      <c r="P328" s="86">
        <v>0</v>
      </c>
      <c r="Q328" s="86">
        <v>0</v>
      </c>
      <c r="R328" s="86">
        <v>0</v>
      </c>
      <c r="S328" s="86">
        <v>0</v>
      </c>
      <c r="T328" s="86">
        <v>0</v>
      </c>
      <c r="U328" s="86">
        <v>0</v>
      </c>
      <c r="V328" s="86">
        <v>0</v>
      </c>
      <c r="W328" s="86">
        <v>250000</v>
      </c>
      <c r="X328" s="86">
        <v>0</v>
      </c>
      <c r="Y328" s="86">
        <v>250000</v>
      </c>
    </row>
    <row r="329" spans="1:25" hidden="1" outlineLevel="4" x14ac:dyDescent="0.3">
      <c r="A329" s="85" t="s">
        <v>176</v>
      </c>
      <c r="B329" s="85" t="s">
        <v>190</v>
      </c>
      <c r="C329" t="s">
        <v>494</v>
      </c>
      <c r="D329" s="86">
        <v>0</v>
      </c>
      <c r="E329" s="86">
        <v>0</v>
      </c>
      <c r="F329" s="86">
        <v>0</v>
      </c>
      <c r="G329" s="86">
        <v>0</v>
      </c>
      <c r="H329" s="86">
        <v>0</v>
      </c>
      <c r="I329" s="86">
        <v>0</v>
      </c>
      <c r="J329" s="86">
        <v>465000</v>
      </c>
      <c r="K329" s="86">
        <v>0</v>
      </c>
      <c r="L329" s="86">
        <v>0</v>
      </c>
      <c r="M329" s="86">
        <v>0</v>
      </c>
      <c r="N329" s="86">
        <v>0</v>
      </c>
      <c r="O329" s="86">
        <v>0</v>
      </c>
      <c r="P329" s="86">
        <v>0</v>
      </c>
      <c r="Q329" s="86">
        <v>0</v>
      </c>
      <c r="R329" s="86">
        <v>0</v>
      </c>
      <c r="S329" s="86">
        <v>0</v>
      </c>
      <c r="T329" s="86">
        <v>0</v>
      </c>
      <c r="U329" s="86">
        <v>0</v>
      </c>
      <c r="V329" s="86">
        <v>0</v>
      </c>
      <c r="W329" s="86">
        <v>0</v>
      </c>
      <c r="X329" s="86">
        <v>0</v>
      </c>
      <c r="Y329" s="86">
        <v>465000</v>
      </c>
    </row>
    <row r="330" spans="1:25" hidden="1" outlineLevel="4" x14ac:dyDescent="0.3">
      <c r="A330" s="85" t="s">
        <v>176</v>
      </c>
      <c r="B330" s="85" t="s">
        <v>190</v>
      </c>
      <c r="C330" t="s">
        <v>622</v>
      </c>
      <c r="D330" s="86">
        <v>0</v>
      </c>
      <c r="E330" s="86">
        <v>0</v>
      </c>
      <c r="F330" s="86">
        <v>0</v>
      </c>
      <c r="G330" s="86">
        <v>0</v>
      </c>
      <c r="H330" s="86">
        <v>0</v>
      </c>
      <c r="I330" s="86">
        <v>0</v>
      </c>
      <c r="J330" s="86">
        <v>0</v>
      </c>
      <c r="K330" s="86">
        <v>0</v>
      </c>
      <c r="L330" s="86">
        <v>0</v>
      </c>
      <c r="M330" s="86">
        <v>0</v>
      </c>
      <c r="N330" s="86">
        <v>0</v>
      </c>
      <c r="O330" s="86">
        <v>0</v>
      </c>
      <c r="P330" s="86">
        <v>0</v>
      </c>
      <c r="Q330" s="86">
        <v>0</v>
      </c>
      <c r="R330" s="86">
        <v>0</v>
      </c>
      <c r="S330" s="86">
        <v>0</v>
      </c>
      <c r="T330" s="86">
        <v>0</v>
      </c>
      <c r="U330" s="86">
        <v>0</v>
      </c>
      <c r="V330" s="86">
        <v>0</v>
      </c>
      <c r="W330" s="86">
        <v>50000</v>
      </c>
      <c r="X330" s="86">
        <v>0</v>
      </c>
      <c r="Y330" s="86">
        <v>50000</v>
      </c>
    </row>
    <row r="331" spans="1:25" hidden="1" outlineLevel="4" x14ac:dyDescent="0.3">
      <c r="A331" s="85" t="s">
        <v>176</v>
      </c>
      <c r="B331" s="85" t="s">
        <v>190</v>
      </c>
      <c r="C331" t="s">
        <v>623</v>
      </c>
      <c r="D331" s="86">
        <v>0</v>
      </c>
      <c r="E331" s="86">
        <v>0</v>
      </c>
      <c r="F331" s="86">
        <v>0</v>
      </c>
      <c r="G331" s="86">
        <v>0</v>
      </c>
      <c r="H331" s="86">
        <v>0</v>
      </c>
      <c r="I331" s="86">
        <v>0</v>
      </c>
      <c r="J331" s="86">
        <v>0</v>
      </c>
      <c r="K331" s="86">
        <v>0</v>
      </c>
      <c r="L331" s="86">
        <v>0</v>
      </c>
      <c r="M331" s="86">
        <v>0</v>
      </c>
      <c r="N331" s="86">
        <v>0</v>
      </c>
      <c r="O331" s="86">
        <v>0</v>
      </c>
      <c r="P331" s="86">
        <v>0</v>
      </c>
      <c r="Q331" s="86">
        <v>0</v>
      </c>
      <c r="R331" s="86">
        <v>0</v>
      </c>
      <c r="S331" s="86">
        <v>0</v>
      </c>
      <c r="T331" s="86">
        <v>0</v>
      </c>
      <c r="U331" s="86">
        <v>0</v>
      </c>
      <c r="V331" s="86">
        <v>0</v>
      </c>
      <c r="W331" s="86">
        <v>0</v>
      </c>
      <c r="X331" s="86">
        <v>500000</v>
      </c>
      <c r="Y331" s="86">
        <v>500000</v>
      </c>
    </row>
    <row r="332" spans="1:25" hidden="1" outlineLevel="4" x14ac:dyDescent="0.3">
      <c r="A332" s="85" t="s">
        <v>176</v>
      </c>
      <c r="B332" s="85" t="s">
        <v>190</v>
      </c>
      <c r="C332" t="s">
        <v>624</v>
      </c>
      <c r="D332" s="86">
        <v>0</v>
      </c>
      <c r="E332" s="86">
        <v>368000</v>
      </c>
      <c r="F332" s="86">
        <v>0</v>
      </c>
      <c r="G332" s="86">
        <v>0</v>
      </c>
      <c r="H332" s="86">
        <v>0</v>
      </c>
      <c r="I332" s="86">
        <v>0</v>
      </c>
      <c r="J332" s="86">
        <v>0</v>
      </c>
      <c r="K332" s="86">
        <v>0</v>
      </c>
      <c r="L332" s="86">
        <v>0</v>
      </c>
      <c r="M332" s="86">
        <v>0</v>
      </c>
      <c r="N332" s="86">
        <v>0</v>
      </c>
      <c r="O332" s="86">
        <v>0</v>
      </c>
      <c r="P332" s="86">
        <v>0</v>
      </c>
      <c r="Q332" s="86">
        <v>0</v>
      </c>
      <c r="R332" s="86">
        <v>0</v>
      </c>
      <c r="S332" s="86">
        <v>0</v>
      </c>
      <c r="T332" s="86">
        <v>0</v>
      </c>
      <c r="U332" s="86">
        <v>0</v>
      </c>
      <c r="V332" s="86">
        <v>0</v>
      </c>
      <c r="W332" s="86">
        <v>0</v>
      </c>
      <c r="X332" s="86">
        <v>0</v>
      </c>
      <c r="Y332" s="86">
        <v>368000</v>
      </c>
    </row>
    <row r="333" spans="1:25" hidden="1" outlineLevel="4" x14ac:dyDescent="0.3">
      <c r="A333" s="85" t="s">
        <v>176</v>
      </c>
      <c r="B333" s="85" t="s">
        <v>190</v>
      </c>
      <c r="C333" t="s">
        <v>625</v>
      </c>
      <c r="D333" s="86">
        <v>0</v>
      </c>
      <c r="E333" s="86">
        <v>0</v>
      </c>
      <c r="F333" s="86">
        <v>0</v>
      </c>
      <c r="G333" s="86">
        <v>0</v>
      </c>
      <c r="H333" s="86">
        <v>0</v>
      </c>
      <c r="I333" s="86">
        <v>0</v>
      </c>
      <c r="J333" s="86">
        <v>0</v>
      </c>
      <c r="K333" s="86">
        <v>0</v>
      </c>
      <c r="L333" s="86">
        <v>0</v>
      </c>
      <c r="M333" s="86">
        <v>455239</v>
      </c>
      <c r="N333" s="86">
        <v>0</v>
      </c>
      <c r="O333" s="86">
        <v>0</v>
      </c>
      <c r="P333" s="86">
        <v>0</v>
      </c>
      <c r="Q333" s="86">
        <v>0</v>
      </c>
      <c r="R333" s="86">
        <v>0</v>
      </c>
      <c r="S333" s="86">
        <v>0</v>
      </c>
      <c r="T333" s="86">
        <v>0</v>
      </c>
      <c r="U333" s="86">
        <v>0</v>
      </c>
      <c r="V333" s="86">
        <v>0</v>
      </c>
      <c r="W333" s="86">
        <v>0</v>
      </c>
      <c r="X333" s="86">
        <v>0</v>
      </c>
      <c r="Y333" s="86">
        <v>455239</v>
      </c>
    </row>
    <row r="334" spans="1:25" hidden="1" outlineLevel="4" x14ac:dyDescent="0.3">
      <c r="A334" s="85" t="s">
        <v>176</v>
      </c>
      <c r="B334" s="85" t="s">
        <v>190</v>
      </c>
      <c r="C334" t="s">
        <v>626</v>
      </c>
      <c r="D334" s="86">
        <v>0</v>
      </c>
      <c r="E334" s="86">
        <v>0</v>
      </c>
      <c r="F334" s="86">
        <v>0</v>
      </c>
      <c r="G334" s="86">
        <v>0</v>
      </c>
      <c r="H334" s="86">
        <v>0</v>
      </c>
      <c r="I334" s="86">
        <v>0</v>
      </c>
      <c r="J334" s="86">
        <v>0</v>
      </c>
      <c r="K334" s="86">
        <v>200000</v>
      </c>
      <c r="L334" s="86">
        <v>0</v>
      </c>
      <c r="M334" s="86">
        <v>0</v>
      </c>
      <c r="N334" s="86">
        <v>0</v>
      </c>
      <c r="O334" s="86">
        <v>0</v>
      </c>
      <c r="P334" s="86">
        <v>0</v>
      </c>
      <c r="Q334" s="86">
        <v>0</v>
      </c>
      <c r="R334" s="86">
        <v>0</v>
      </c>
      <c r="S334" s="86">
        <v>0</v>
      </c>
      <c r="T334" s="86">
        <v>0</v>
      </c>
      <c r="U334" s="86">
        <v>0</v>
      </c>
      <c r="V334" s="86">
        <v>0</v>
      </c>
      <c r="W334" s="86">
        <v>0</v>
      </c>
      <c r="X334" s="86">
        <v>0</v>
      </c>
      <c r="Y334" s="86">
        <v>200000</v>
      </c>
    </row>
    <row r="335" spans="1:25" hidden="1" outlineLevel="4" x14ac:dyDescent="0.3">
      <c r="A335" s="85" t="s">
        <v>176</v>
      </c>
      <c r="B335" s="85" t="s">
        <v>190</v>
      </c>
      <c r="C335" t="s">
        <v>627</v>
      </c>
      <c r="D335" s="86">
        <v>0</v>
      </c>
      <c r="E335" s="86">
        <v>0</v>
      </c>
      <c r="F335" s="86">
        <v>0</v>
      </c>
      <c r="G335" s="86">
        <v>0</v>
      </c>
      <c r="H335" s="86">
        <v>0</v>
      </c>
      <c r="I335" s="86">
        <v>0</v>
      </c>
      <c r="J335" s="86">
        <v>0</v>
      </c>
      <c r="K335" s="86">
        <v>0</v>
      </c>
      <c r="L335" s="86">
        <v>0</v>
      </c>
      <c r="M335" s="86">
        <v>0</v>
      </c>
      <c r="N335" s="86">
        <v>0</v>
      </c>
      <c r="O335" s="86">
        <v>0</v>
      </c>
      <c r="P335" s="86">
        <v>561828</v>
      </c>
      <c r="Q335" s="86">
        <v>0</v>
      </c>
      <c r="R335" s="86">
        <v>0</v>
      </c>
      <c r="S335" s="86">
        <v>0</v>
      </c>
      <c r="T335" s="86">
        <v>0</v>
      </c>
      <c r="U335" s="86">
        <v>0</v>
      </c>
      <c r="V335" s="86">
        <v>0</v>
      </c>
      <c r="W335" s="86">
        <v>0</v>
      </c>
      <c r="X335" s="86">
        <v>0</v>
      </c>
      <c r="Y335" s="86">
        <v>561828</v>
      </c>
    </row>
    <row r="336" spans="1:25" hidden="1" outlineLevel="4" x14ac:dyDescent="0.3">
      <c r="A336" s="85" t="s">
        <v>176</v>
      </c>
      <c r="B336" s="85" t="s">
        <v>190</v>
      </c>
      <c r="C336" t="s">
        <v>628</v>
      </c>
      <c r="D336" s="86">
        <v>0</v>
      </c>
      <c r="E336" s="86">
        <v>0</v>
      </c>
      <c r="F336" s="86">
        <v>0</v>
      </c>
      <c r="G336" s="86">
        <v>0</v>
      </c>
      <c r="H336" s="86">
        <v>0</v>
      </c>
      <c r="I336" s="86">
        <v>0</v>
      </c>
      <c r="J336" s="86">
        <v>0</v>
      </c>
      <c r="K336" s="86">
        <v>0</v>
      </c>
      <c r="L336" s="86">
        <v>0</v>
      </c>
      <c r="M336" s="86">
        <v>0</v>
      </c>
      <c r="N336" s="86">
        <v>0</v>
      </c>
      <c r="O336" s="86">
        <v>0</v>
      </c>
      <c r="P336" s="86">
        <v>0</v>
      </c>
      <c r="Q336" s="86">
        <v>0</v>
      </c>
      <c r="R336" s="86">
        <v>0</v>
      </c>
      <c r="S336" s="86">
        <v>0</v>
      </c>
      <c r="T336" s="86">
        <v>0</v>
      </c>
      <c r="U336" s="86">
        <v>0</v>
      </c>
      <c r="V336" s="86">
        <v>0</v>
      </c>
      <c r="W336" s="86">
        <v>0</v>
      </c>
      <c r="X336" s="86">
        <v>250000</v>
      </c>
      <c r="Y336" s="86">
        <v>250000</v>
      </c>
    </row>
    <row r="337" spans="1:25" hidden="1" outlineLevel="4" x14ac:dyDescent="0.3">
      <c r="A337" s="85" t="s">
        <v>176</v>
      </c>
      <c r="B337" s="85" t="s">
        <v>190</v>
      </c>
      <c r="C337" t="s">
        <v>506</v>
      </c>
      <c r="D337" s="86">
        <v>0</v>
      </c>
      <c r="E337" s="86">
        <v>0</v>
      </c>
      <c r="F337" s="86">
        <v>0</v>
      </c>
      <c r="G337" s="86">
        <v>0</v>
      </c>
      <c r="H337" s="86">
        <v>0</v>
      </c>
      <c r="I337" s="86">
        <v>0</v>
      </c>
      <c r="J337" s="86">
        <v>0</v>
      </c>
      <c r="K337" s="86">
        <v>0</v>
      </c>
      <c r="L337" s="86">
        <v>0</v>
      </c>
      <c r="M337" s="86">
        <v>0</v>
      </c>
      <c r="N337" s="86">
        <v>100000</v>
      </c>
      <c r="O337" s="86">
        <v>100000</v>
      </c>
      <c r="P337" s="86">
        <v>100000</v>
      </c>
      <c r="Q337" s="86">
        <v>0</v>
      </c>
      <c r="R337" s="86">
        <v>0</v>
      </c>
      <c r="S337" s="86">
        <v>0</v>
      </c>
      <c r="T337" s="86">
        <v>0</v>
      </c>
      <c r="U337" s="86">
        <v>0</v>
      </c>
      <c r="V337" s="86">
        <v>300000</v>
      </c>
      <c r="W337" s="86">
        <v>300000</v>
      </c>
      <c r="X337" s="86">
        <v>200000</v>
      </c>
      <c r="Y337" s="86">
        <v>1100000</v>
      </c>
    </row>
    <row r="338" spans="1:25" hidden="1" outlineLevel="4" x14ac:dyDescent="0.3">
      <c r="A338" s="85" t="s">
        <v>176</v>
      </c>
      <c r="B338" s="85" t="s">
        <v>190</v>
      </c>
      <c r="C338" t="s">
        <v>629</v>
      </c>
      <c r="D338" s="86">
        <v>0</v>
      </c>
      <c r="E338" s="86">
        <v>0</v>
      </c>
      <c r="F338" s="86">
        <v>0</v>
      </c>
      <c r="G338" s="86">
        <v>0</v>
      </c>
      <c r="H338" s="86">
        <v>0</v>
      </c>
      <c r="I338" s="86">
        <v>0</v>
      </c>
      <c r="J338" s="86">
        <v>0</v>
      </c>
      <c r="K338" s="86">
        <v>0</v>
      </c>
      <c r="L338" s="86">
        <v>0</v>
      </c>
      <c r="M338" s="86">
        <v>0</v>
      </c>
      <c r="N338" s="86">
        <v>0</v>
      </c>
      <c r="O338" s="86">
        <v>0</v>
      </c>
      <c r="P338" s="86">
        <v>0</v>
      </c>
      <c r="Q338" s="86">
        <v>0</v>
      </c>
      <c r="R338" s="86">
        <v>0</v>
      </c>
      <c r="S338" s="86">
        <v>0</v>
      </c>
      <c r="T338" s="86">
        <v>0</v>
      </c>
      <c r="U338" s="86">
        <v>0</v>
      </c>
      <c r="V338" s="86">
        <v>0</v>
      </c>
      <c r="W338" s="86">
        <v>0</v>
      </c>
      <c r="X338" s="86">
        <v>1000000</v>
      </c>
      <c r="Y338" s="86">
        <v>1000000</v>
      </c>
    </row>
    <row r="339" spans="1:25" hidden="1" outlineLevel="4" x14ac:dyDescent="0.3">
      <c r="A339" s="85" t="s">
        <v>176</v>
      </c>
      <c r="B339" s="85" t="s">
        <v>190</v>
      </c>
      <c r="C339" t="s">
        <v>630</v>
      </c>
      <c r="D339" s="86">
        <v>0</v>
      </c>
      <c r="E339" s="86">
        <v>0</v>
      </c>
      <c r="F339" s="86">
        <v>0</v>
      </c>
      <c r="G339" s="86">
        <v>0</v>
      </c>
      <c r="H339" s="86">
        <v>0</v>
      </c>
      <c r="I339" s="86">
        <v>0</v>
      </c>
      <c r="J339" s="86">
        <v>9000</v>
      </c>
      <c r="K339" s="86">
        <v>0</v>
      </c>
      <c r="L339" s="86">
        <v>0</v>
      </c>
      <c r="M339" s="86">
        <v>0</v>
      </c>
      <c r="N339" s="86">
        <v>0</v>
      </c>
      <c r="O339" s="86">
        <v>0</v>
      </c>
      <c r="P339" s="86">
        <v>0</v>
      </c>
      <c r="Q339" s="86">
        <v>0</v>
      </c>
      <c r="R339" s="86">
        <v>0</v>
      </c>
      <c r="S339" s="86">
        <v>0</v>
      </c>
      <c r="T339" s="86">
        <v>0</v>
      </c>
      <c r="U339" s="86">
        <v>0</v>
      </c>
      <c r="V339" s="86">
        <v>0</v>
      </c>
      <c r="W339" s="86">
        <v>0</v>
      </c>
      <c r="X339" s="86">
        <v>0</v>
      </c>
      <c r="Y339" s="86">
        <v>9000</v>
      </c>
    </row>
    <row r="340" spans="1:25" hidden="1" outlineLevel="4" x14ac:dyDescent="0.3">
      <c r="A340" s="85" t="s">
        <v>176</v>
      </c>
      <c r="B340" s="85" t="s">
        <v>190</v>
      </c>
      <c r="C340" t="s">
        <v>631</v>
      </c>
      <c r="D340" s="86">
        <v>0</v>
      </c>
      <c r="E340" s="86">
        <v>0</v>
      </c>
      <c r="F340" s="86">
        <v>0</v>
      </c>
      <c r="G340" s="86">
        <v>0</v>
      </c>
      <c r="H340" s="86">
        <v>0</v>
      </c>
      <c r="I340" s="86">
        <v>0</v>
      </c>
      <c r="J340" s="86">
        <v>0</v>
      </c>
      <c r="K340" s="86">
        <v>0</v>
      </c>
      <c r="L340" s="86">
        <v>0</v>
      </c>
      <c r="M340" s="86">
        <v>0</v>
      </c>
      <c r="N340" s="86">
        <v>0</v>
      </c>
      <c r="O340" s="86">
        <v>0</v>
      </c>
      <c r="P340" s="86">
        <v>0</v>
      </c>
      <c r="Q340" s="86">
        <v>0</v>
      </c>
      <c r="R340" s="86">
        <v>0</v>
      </c>
      <c r="S340" s="86">
        <v>0</v>
      </c>
      <c r="T340" s="86">
        <v>0</v>
      </c>
      <c r="U340" s="86">
        <v>0</v>
      </c>
      <c r="V340" s="86">
        <v>50000</v>
      </c>
      <c r="W340" s="86">
        <v>0</v>
      </c>
      <c r="X340" s="86">
        <v>0</v>
      </c>
      <c r="Y340" s="86">
        <v>50000</v>
      </c>
    </row>
    <row r="341" spans="1:25" hidden="1" outlineLevel="4" x14ac:dyDescent="0.3">
      <c r="A341" s="85" t="s">
        <v>176</v>
      </c>
      <c r="B341" s="85" t="s">
        <v>190</v>
      </c>
      <c r="C341" t="s">
        <v>632</v>
      </c>
      <c r="D341" s="86">
        <v>0</v>
      </c>
      <c r="E341" s="86">
        <v>0</v>
      </c>
      <c r="F341" s="86">
        <v>0</v>
      </c>
      <c r="G341" s="86">
        <v>0</v>
      </c>
      <c r="H341" s="86">
        <v>0</v>
      </c>
      <c r="I341" s="86">
        <v>0</v>
      </c>
      <c r="J341" s="86">
        <v>0</v>
      </c>
      <c r="K341" s="86">
        <v>0</v>
      </c>
      <c r="L341" s="86">
        <v>0</v>
      </c>
      <c r="M341" s="86">
        <v>0</v>
      </c>
      <c r="N341" s="86">
        <v>0</v>
      </c>
      <c r="O341" s="86">
        <v>0</v>
      </c>
      <c r="P341" s="86">
        <v>0</v>
      </c>
      <c r="Q341" s="86">
        <v>0</v>
      </c>
      <c r="R341" s="86">
        <v>0</v>
      </c>
      <c r="S341" s="86">
        <v>0</v>
      </c>
      <c r="T341" s="86">
        <v>0</v>
      </c>
      <c r="U341" s="86">
        <v>0</v>
      </c>
      <c r="V341" s="86">
        <v>0</v>
      </c>
      <c r="W341" s="86">
        <v>0</v>
      </c>
      <c r="X341" s="86">
        <v>100000</v>
      </c>
      <c r="Y341" s="86">
        <v>100000</v>
      </c>
    </row>
    <row r="342" spans="1:25" hidden="1" outlineLevel="4" x14ac:dyDescent="0.3">
      <c r="A342" s="85" t="s">
        <v>176</v>
      </c>
      <c r="B342" s="85" t="s">
        <v>190</v>
      </c>
      <c r="C342" t="s">
        <v>633</v>
      </c>
      <c r="D342" s="86">
        <v>0</v>
      </c>
      <c r="E342" s="86">
        <v>0</v>
      </c>
      <c r="F342" s="86">
        <v>0</v>
      </c>
      <c r="G342" s="86">
        <v>0</v>
      </c>
      <c r="H342" s="86">
        <v>0</v>
      </c>
      <c r="I342" s="86">
        <v>0</v>
      </c>
      <c r="J342" s="86">
        <v>0</v>
      </c>
      <c r="K342" s="86">
        <v>0</v>
      </c>
      <c r="L342" s="86">
        <v>0</v>
      </c>
      <c r="M342" s="86">
        <v>0</v>
      </c>
      <c r="N342" s="86">
        <v>0</v>
      </c>
      <c r="O342" s="86">
        <v>0</v>
      </c>
      <c r="P342" s="86">
        <v>0</v>
      </c>
      <c r="Q342" s="86">
        <v>0</v>
      </c>
      <c r="R342" s="86">
        <v>0</v>
      </c>
      <c r="S342" s="86">
        <v>0</v>
      </c>
      <c r="T342" s="86">
        <v>0</v>
      </c>
      <c r="U342" s="86">
        <v>0</v>
      </c>
      <c r="V342" s="86">
        <v>0</v>
      </c>
      <c r="W342" s="86">
        <v>0</v>
      </c>
      <c r="X342" s="86">
        <v>250000</v>
      </c>
      <c r="Y342" s="86">
        <v>250000</v>
      </c>
    </row>
    <row r="343" spans="1:25" hidden="1" outlineLevel="4" x14ac:dyDescent="0.3">
      <c r="A343" s="85" t="s">
        <v>176</v>
      </c>
      <c r="B343" s="85" t="s">
        <v>190</v>
      </c>
      <c r="C343" t="s">
        <v>634</v>
      </c>
      <c r="D343" s="86">
        <v>0</v>
      </c>
      <c r="E343" s="86">
        <v>0</v>
      </c>
      <c r="F343" s="86">
        <v>0</v>
      </c>
      <c r="G343" s="86">
        <v>0</v>
      </c>
      <c r="H343" s="86">
        <v>0</v>
      </c>
      <c r="I343" s="86">
        <v>0</v>
      </c>
      <c r="J343" s="86">
        <v>0</v>
      </c>
      <c r="K343" s="86">
        <v>0</v>
      </c>
      <c r="L343" s="86">
        <v>0</v>
      </c>
      <c r="M343" s="86">
        <v>0</v>
      </c>
      <c r="N343" s="86">
        <v>0</v>
      </c>
      <c r="O343" s="86">
        <v>0</v>
      </c>
      <c r="P343" s="86">
        <v>0</v>
      </c>
      <c r="Q343" s="86">
        <v>0</v>
      </c>
      <c r="R343" s="86">
        <v>0</v>
      </c>
      <c r="S343" s="86">
        <v>0</v>
      </c>
      <c r="T343" s="86">
        <v>0</v>
      </c>
      <c r="U343" s="86">
        <v>0</v>
      </c>
      <c r="V343" s="86">
        <v>0</v>
      </c>
      <c r="W343" s="86">
        <v>100000</v>
      </c>
      <c r="X343" s="86">
        <v>0</v>
      </c>
      <c r="Y343" s="86">
        <v>100000</v>
      </c>
    </row>
    <row r="344" spans="1:25" hidden="1" outlineLevel="4" x14ac:dyDescent="0.3">
      <c r="A344" s="85" t="s">
        <v>176</v>
      </c>
      <c r="B344" s="85" t="s">
        <v>190</v>
      </c>
      <c r="C344" t="s">
        <v>635</v>
      </c>
      <c r="D344" s="86">
        <v>0</v>
      </c>
      <c r="E344" s="86">
        <v>0</v>
      </c>
      <c r="F344" s="86">
        <v>0</v>
      </c>
      <c r="G344" s="86">
        <v>0</v>
      </c>
      <c r="H344" s="86">
        <v>0</v>
      </c>
      <c r="I344" s="86">
        <v>0</v>
      </c>
      <c r="J344" s="86">
        <v>0</v>
      </c>
      <c r="K344" s="86">
        <v>0</v>
      </c>
      <c r="L344" s="86">
        <v>0</v>
      </c>
      <c r="M344" s="86">
        <v>0</v>
      </c>
      <c r="N344" s="86">
        <v>0</v>
      </c>
      <c r="O344" s="86">
        <v>0</v>
      </c>
      <c r="P344" s="86">
        <v>0</v>
      </c>
      <c r="Q344" s="86">
        <v>0</v>
      </c>
      <c r="R344" s="86">
        <v>0</v>
      </c>
      <c r="S344" s="86">
        <v>0</v>
      </c>
      <c r="T344" s="86">
        <v>0</v>
      </c>
      <c r="U344" s="86">
        <v>0</v>
      </c>
      <c r="V344" s="86">
        <v>75000</v>
      </c>
      <c r="W344" s="86">
        <v>100000</v>
      </c>
      <c r="X344" s="86">
        <v>100000</v>
      </c>
      <c r="Y344" s="86">
        <v>275000</v>
      </c>
    </row>
    <row r="345" spans="1:25" hidden="1" outlineLevel="4" x14ac:dyDescent="0.3">
      <c r="A345" s="85" t="s">
        <v>176</v>
      </c>
      <c r="B345" s="85" t="s">
        <v>190</v>
      </c>
      <c r="C345" t="s">
        <v>636</v>
      </c>
      <c r="D345" s="86">
        <v>24102208</v>
      </c>
      <c r="E345" s="86">
        <v>17830229</v>
      </c>
      <c r="F345" s="86">
        <v>0</v>
      </c>
      <c r="G345" s="86">
        <v>0</v>
      </c>
      <c r="H345" s="86">
        <v>0</v>
      </c>
      <c r="I345" s="86">
        <v>0</v>
      </c>
      <c r="J345" s="86">
        <v>0</v>
      </c>
      <c r="K345" s="86">
        <v>0</v>
      </c>
      <c r="L345" s="86">
        <v>0</v>
      </c>
      <c r="M345" s="86">
        <v>0</v>
      </c>
      <c r="N345" s="86">
        <v>0</v>
      </c>
      <c r="O345" s="86">
        <v>0</v>
      </c>
      <c r="P345" s="86">
        <v>0</v>
      </c>
      <c r="Q345" s="86">
        <v>0</v>
      </c>
      <c r="R345" s="86">
        <v>0</v>
      </c>
      <c r="S345" s="86">
        <v>0</v>
      </c>
      <c r="T345" s="86">
        <v>0</v>
      </c>
      <c r="U345" s="86">
        <v>0</v>
      </c>
      <c r="V345" s="86">
        <v>0</v>
      </c>
      <c r="W345" s="86">
        <v>0</v>
      </c>
      <c r="X345" s="86">
        <v>0</v>
      </c>
      <c r="Y345" s="86">
        <v>41932437</v>
      </c>
    </row>
    <row r="346" spans="1:25" hidden="1" outlineLevel="4" x14ac:dyDescent="0.3">
      <c r="A346" s="85" t="s">
        <v>176</v>
      </c>
      <c r="B346" s="85" t="s">
        <v>190</v>
      </c>
      <c r="C346" t="s">
        <v>637</v>
      </c>
      <c r="D346" s="86">
        <v>0</v>
      </c>
      <c r="E346" s="86">
        <v>0</v>
      </c>
      <c r="F346" s="86">
        <v>0</v>
      </c>
      <c r="G346" s="86">
        <v>0</v>
      </c>
      <c r="H346" s="86">
        <v>0</v>
      </c>
      <c r="I346" s="86">
        <v>0</v>
      </c>
      <c r="J346" s="86">
        <v>0</v>
      </c>
      <c r="K346" s="86">
        <v>0</v>
      </c>
      <c r="L346" s="86">
        <v>0</v>
      </c>
      <c r="M346" s="86">
        <v>0</v>
      </c>
      <c r="N346" s="86">
        <v>0</v>
      </c>
      <c r="O346" s="86">
        <v>0</v>
      </c>
      <c r="P346" s="86">
        <v>2689449</v>
      </c>
      <c r="Q346" s="86">
        <v>0</v>
      </c>
      <c r="R346" s="86">
        <v>0</v>
      </c>
      <c r="S346" s="86">
        <v>0</v>
      </c>
      <c r="T346" s="86">
        <v>0</v>
      </c>
      <c r="U346" s="86">
        <v>0</v>
      </c>
      <c r="V346" s="86">
        <v>0</v>
      </c>
      <c r="W346" s="86">
        <v>0</v>
      </c>
      <c r="X346" s="86">
        <v>0</v>
      </c>
      <c r="Y346" s="86">
        <v>2689449</v>
      </c>
    </row>
    <row r="347" spans="1:25" hidden="1" outlineLevel="4" x14ac:dyDescent="0.3">
      <c r="A347" s="85" t="s">
        <v>176</v>
      </c>
      <c r="B347" s="85" t="s">
        <v>190</v>
      </c>
      <c r="C347" t="s">
        <v>638</v>
      </c>
      <c r="D347" s="86">
        <v>0</v>
      </c>
      <c r="E347" s="86">
        <v>0</v>
      </c>
      <c r="F347" s="86">
        <v>0</v>
      </c>
      <c r="G347" s="86">
        <v>151739.42087897373</v>
      </c>
      <c r="H347" s="86">
        <v>0</v>
      </c>
      <c r="I347" s="86">
        <v>0</v>
      </c>
      <c r="J347" s="86">
        <v>0</v>
      </c>
      <c r="K347" s="86">
        <v>0</v>
      </c>
      <c r="L347" s="86">
        <v>0</v>
      </c>
      <c r="M347" s="86">
        <v>0</v>
      </c>
      <c r="N347" s="86">
        <v>0</v>
      </c>
      <c r="O347" s="86">
        <v>0</v>
      </c>
      <c r="P347" s="86">
        <v>0</v>
      </c>
      <c r="Q347" s="86">
        <v>0</v>
      </c>
      <c r="R347" s="86">
        <v>0</v>
      </c>
      <c r="S347" s="86">
        <v>0</v>
      </c>
      <c r="T347" s="86">
        <v>0</v>
      </c>
      <c r="U347" s="86">
        <v>0</v>
      </c>
      <c r="V347" s="86">
        <v>0</v>
      </c>
      <c r="W347" s="86">
        <v>0</v>
      </c>
      <c r="X347" s="86">
        <v>0</v>
      </c>
      <c r="Y347" s="86">
        <v>151739.42087897373</v>
      </c>
    </row>
    <row r="348" spans="1:25" hidden="1" outlineLevel="4" x14ac:dyDescent="0.3">
      <c r="A348" s="85" t="s">
        <v>176</v>
      </c>
      <c r="B348" s="85" t="s">
        <v>190</v>
      </c>
      <c r="C348" t="s">
        <v>639</v>
      </c>
      <c r="D348" s="86">
        <v>0</v>
      </c>
      <c r="E348" s="86">
        <v>0</v>
      </c>
      <c r="F348" s="86">
        <v>0</v>
      </c>
      <c r="G348" s="86">
        <v>0</v>
      </c>
      <c r="H348" s="86">
        <v>0</v>
      </c>
      <c r="I348" s="86">
        <v>0</v>
      </c>
      <c r="J348" s="86">
        <v>0</v>
      </c>
      <c r="K348" s="86">
        <v>0</v>
      </c>
      <c r="L348" s="86">
        <v>45577252</v>
      </c>
      <c r="M348" s="86">
        <v>0</v>
      </c>
      <c r="N348" s="86">
        <v>0</v>
      </c>
      <c r="O348" s="86">
        <v>22000000</v>
      </c>
      <c r="P348" s="86">
        <v>0</v>
      </c>
      <c r="Q348" s="86">
        <v>0</v>
      </c>
      <c r="R348" s="86">
        <v>0</v>
      </c>
      <c r="S348" s="86">
        <v>0</v>
      </c>
      <c r="T348" s="86">
        <v>0</v>
      </c>
      <c r="U348" s="86">
        <v>0</v>
      </c>
      <c r="V348" s="86">
        <v>0</v>
      </c>
      <c r="W348" s="86">
        <v>0</v>
      </c>
      <c r="X348" s="86">
        <v>0</v>
      </c>
      <c r="Y348" s="86">
        <v>67577252</v>
      </c>
    </row>
    <row r="349" spans="1:25" hidden="1" outlineLevel="4" x14ac:dyDescent="0.3">
      <c r="A349" s="85" t="s">
        <v>176</v>
      </c>
      <c r="B349" s="85" t="s">
        <v>190</v>
      </c>
      <c r="C349" t="s">
        <v>640</v>
      </c>
      <c r="D349" s="86">
        <v>0</v>
      </c>
      <c r="E349" s="86">
        <v>0</v>
      </c>
      <c r="F349" s="86">
        <v>0</v>
      </c>
      <c r="G349" s="86">
        <v>0</v>
      </c>
      <c r="H349" s="86">
        <v>0</v>
      </c>
      <c r="I349" s="86">
        <v>0</v>
      </c>
      <c r="J349" s="86">
        <v>0</v>
      </c>
      <c r="K349" s="86">
        <v>0</v>
      </c>
      <c r="L349" s="86">
        <v>0</v>
      </c>
      <c r="M349" s="86">
        <v>3918676</v>
      </c>
      <c r="N349" s="86">
        <v>0</v>
      </c>
      <c r="O349" s="86">
        <v>0</v>
      </c>
      <c r="P349" s="86">
        <v>0</v>
      </c>
      <c r="Q349" s="86">
        <v>8474579</v>
      </c>
      <c r="R349" s="86">
        <v>0</v>
      </c>
      <c r="S349" s="86">
        <v>0</v>
      </c>
      <c r="T349" s="86">
        <v>7409009</v>
      </c>
      <c r="U349" s="86">
        <v>0</v>
      </c>
      <c r="V349" s="86">
        <v>16678434</v>
      </c>
      <c r="W349" s="86">
        <v>0</v>
      </c>
      <c r="X349" s="86">
        <v>0</v>
      </c>
      <c r="Y349" s="86">
        <v>36480698</v>
      </c>
    </row>
    <row r="350" spans="1:25" hidden="1" outlineLevel="4" x14ac:dyDescent="0.3">
      <c r="A350" s="85" t="s">
        <v>176</v>
      </c>
      <c r="B350" s="85" t="s">
        <v>190</v>
      </c>
      <c r="C350" t="s">
        <v>641</v>
      </c>
      <c r="D350" s="86">
        <v>0</v>
      </c>
      <c r="E350" s="86">
        <v>0</v>
      </c>
      <c r="F350" s="86">
        <v>0</v>
      </c>
      <c r="G350" s="86">
        <v>0</v>
      </c>
      <c r="H350" s="86">
        <v>0</v>
      </c>
      <c r="I350" s="86">
        <v>0</v>
      </c>
      <c r="J350" s="86">
        <v>0</v>
      </c>
      <c r="K350" s="86">
        <v>0</v>
      </c>
      <c r="L350" s="86">
        <v>0</v>
      </c>
      <c r="M350" s="86">
        <v>0</v>
      </c>
      <c r="N350" s="86">
        <v>0</v>
      </c>
      <c r="O350" s="86">
        <v>650000</v>
      </c>
      <c r="P350" s="86">
        <v>1700000</v>
      </c>
      <c r="Q350" s="86">
        <v>4484000</v>
      </c>
      <c r="R350" s="86">
        <v>0</v>
      </c>
      <c r="S350" s="86">
        <v>4000000</v>
      </c>
      <c r="T350" s="86">
        <v>3500000</v>
      </c>
      <c r="U350" s="86">
        <v>0</v>
      </c>
      <c r="V350" s="86">
        <v>0</v>
      </c>
      <c r="W350" s="86">
        <v>0</v>
      </c>
      <c r="X350" s="86">
        <v>0</v>
      </c>
      <c r="Y350" s="86">
        <v>14334000</v>
      </c>
    </row>
    <row r="351" spans="1:25" hidden="1" outlineLevel="4" x14ac:dyDescent="0.3">
      <c r="A351" s="85" t="s">
        <v>176</v>
      </c>
      <c r="B351" s="85" t="s">
        <v>190</v>
      </c>
      <c r="C351" t="s">
        <v>642</v>
      </c>
      <c r="D351" s="86">
        <v>0</v>
      </c>
      <c r="E351" s="86">
        <v>0</v>
      </c>
      <c r="F351" s="86">
        <v>0</v>
      </c>
      <c r="G351" s="86">
        <v>0</v>
      </c>
      <c r="H351" s="86">
        <v>0</v>
      </c>
      <c r="I351" s="86">
        <v>0</v>
      </c>
      <c r="J351" s="86">
        <v>0</v>
      </c>
      <c r="K351" s="86">
        <v>0</v>
      </c>
      <c r="L351" s="86">
        <v>0</v>
      </c>
      <c r="M351" s="86">
        <v>0</v>
      </c>
      <c r="N351" s="86">
        <v>0</v>
      </c>
      <c r="O351" s="86">
        <v>0</v>
      </c>
      <c r="P351" s="86">
        <v>0</v>
      </c>
      <c r="Q351" s="86">
        <v>0</v>
      </c>
      <c r="R351" s="86">
        <v>0</v>
      </c>
      <c r="S351" s="86">
        <v>0</v>
      </c>
      <c r="T351" s="86">
        <v>0</v>
      </c>
      <c r="U351" s="86">
        <v>0</v>
      </c>
      <c r="V351" s="86">
        <v>8000</v>
      </c>
      <c r="W351" s="86">
        <v>500000</v>
      </c>
      <c r="X351" s="86">
        <v>0</v>
      </c>
      <c r="Y351" s="86">
        <v>508000</v>
      </c>
    </row>
    <row r="352" spans="1:25" hidden="1" outlineLevel="4" x14ac:dyDescent="0.3">
      <c r="A352" s="85" t="s">
        <v>176</v>
      </c>
      <c r="B352" s="85" t="s">
        <v>190</v>
      </c>
      <c r="C352" t="s">
        <v>511</v>
      </c>
      <c r="D352" s="86">
        <v>0</v>
      </c>
      <c r="E352" s="86">
        <v>0</v>
      </c>
      <c r="F352" s="86">
        <v>0</v>
      </c>
      <c r="G352" s="86">
        <v>0</v>
      </c>
      <c r="H352" s="86">
        <v>0</v>
      </c>
      <c r="I352" s="86">
        <v>0</v>
      </c>
      <c r="J352" s="86">
        <v>0</v>
      </c>
      <c r="K352" s="86">
        <v>0</v>
      </c>
      <c r="L352" s="86">
        <v>0</v>
      </c>
      <c r="M352" s="86">
        <v>0</v>
      </c>
      <c r="N352" s="86">
        <v>0</v>
      </c>
      <c r="O352" s="86">
        <v>0</v>
      </c>
      <c r="P352" s="86">
        <v>0</v>
      </c>
      <c r="Q352" s="86">
        <v>0</v>
      </c>
      <c r="R352" s="86">
        <v>0</v>
      </c>
      <c r="S352" s="86">
        <v>0</v>
      </c>
      <c r="T352" s="86">
        <v>0</v>
      </c>
      <c r="U352" s="86">
        <v>0</v>
      </c>
      <c r="V352" s="86">
        <v>330763</v>
      </c>
      <c r="W352" s="86">
        <v>0</v>
      </c>
      <c r="X352" s="86">
        <v>0</v>
      </c>
      <c r="Y352" s="86">
        <v>330763</v>
      </c>
    </row>
    <row r="353" spans="1:25" hidden="1" outlineLevel="4" x14ac:dyDescent="0.3">
      <c r="A353" s="85" t="s">
        <v>176</v>
      </c>
      <c r="B353" s="85" t="s">
        <v>190</v>
      </c>
      <c r="C353" t="s">
        <v>643</v>
      </c>
      <c r="D353" s="86">
        <v>0</v>
      </c>
      <c r="E353" s="86">
        <v>0</v>
      </c>
      <c r="F353" s="86">
        <v>0</v>
      </c>
      <c r="G353" s="86">
        <v>0</v>
      </c>
      <c r="H353" s="86">
        <v>0</v>
      </c>
      <c r="I353" s="86">
        <v>0</v>
      </c>
      <c r="J353" s="86">
        <v>0</v>
      </c>
      <c r="K353" s="86">
        <v>0</v>
      </c>
      <c r="L353" s="86">
        <v>0</v>
      </c>
      <c r="M353" s="86">
        <v>0</v>
      </c>
      <c r="N353" s="86">
        <v>0</v>
      </c>
      <c r="O353" s="86">
        <v>0</v>
      </c>
      <c r="P353" s="86">
        <v>0</v>
      </c>
      <c r="Q353" s="86">
        <v>0</v>
      </c>
      <c r="R353" s="86">
        <v>0</v>
      </c>
      <c r="S353" s="86">
        <v>0</v>
      </c>
      <c r="T353" s="86">
        <v>0</v>
      </c>
      <c r="U353" s="86">
        <v>0</v>
      </c>
      <c r="V353" s="86">
        <v>0</v>
      </c>
      <c r="W353" s="86">
        <v>190000</v>
      </c>
      <c r="X353" s="86">
        <v>0</v>
      </c>
      <c r="Y353" s="86">
        <v>190000</v>
      </c>
    </row>
    <row r="354" spans="1:25" hidden="1" outlineLevel="4" x14ac:dyDescent="0.3">
      <c r="A354" s="85" t="s">
        <v>176</v>
      </c>
      <c r="B354" s="85" t="s">
        <v>190</v>
      </c>
      <c r="C354" t="s">
        <v>644</v>
      </c>
      <c r="D354" s="86">
        <v>0</v>
      </c>
      <c r="E354" s="86">
        <v>0</v>
      </c>
      <c r="F354" s="86">
        <v>0</v>
      </c>
      <c r="G354" s="86">
        <v>0</v>
      </c>
      <c r="H354" s="86">
        <v>0</v>
      </c>
      <c r="I354" s="86">
        <v>0</v>
      </c>
      <c r="J354" s="86">
        <v>0</v>
      </c>
      <c r="K354" s="86">
        <v>0</v>
      </c>
      <c r="L354" s="86">
        <v>0</v>
      </c>
      <c r="M354" s="86">
        <v>0</v>
      </c>
      <c r="N354" s="86">
        <v>0</v>
      </c>
      <c r="O354" s="86">
        <v>0</v>
      </c>
      <c r="P354" s="86">
        <v>0</v>
      </c>
      <c r="Q354" s="86">
        <v>0</v>
      </c>
      <c r="R354" s="86">
        <v>0</v>
      </c>
      <c r="S354" s="86">
        <v>0</v>
      </c>
      <c r="T354" s="86">
        <v>0</v>
      </c>
      <c r="U354" s="86">
        <v>0</v>
      </c>
      <c r="V354" s="86">
        <v>0</v>
      </c>
      <c r="W354" s="86">
        <v>250000</v>
      </c>
      <c r="X354" s="86">
        <v>0</v>
      </c>
      <c r="Y354" s="86">
        <v>250000</v>
      </c>
    </row>
    <row r="355" spans="1:25" hidden="1" outlineLevel="4" x14ac:dyDescent="0.3">
      <c r="A355" s="85" t="s">
        <v>176</v>
      </c>
      <c r="B355" s="85" t="s">
        <v>190</v>
      </c>
      <c r="C355" t="s">
        <v>645</v>
      </c>
      <c r="D355" s="86">
        <v>0</v>
      </c>
      <c r="E355" s="86">
        <v>0</v>
      </c>
      <c r="F355" s="86">
        <v>0</v>
      </c>
      <c r="G355" s="86">
        <v>0</v>
      </c>
      <c r="H355" s="86">
        <v>0</v>
      </c>
      <c r="I355" s="86">
        <v>0</v>
      </c>
      <c r="J355" s="86">
        <v>0</v>
      </c>
      <c r="K355" s="86">
        <v>0</v>
      </c>
      <c r="L355" s="86">
        <v>0</v>
      </c>
      <c r="M355" s="86">
        <v>0</v>
      </c>
      <c r="N355" s="86">
        <v>0</v>
      </c>
      <c r="O355" s="86">
        <v>0</v>
      </c>
      <c r="P355" s="86">
        <v>0</v>
      </c>
      <c r="Q355" s="86">
        <v>0</v>
      </c>
      <c r="R355" s="86">
        <v>0</v>
      </c>
      <c r="S355" s="86">
        <v>0</v>
      </c>
      <c r="T355" s="86">
        <v>0</v>
      </c>
      <c r="U355" s="86">
        <v>0</v>
      </c>
      <c r="V355" s="86">
        <v>0</v>
      </c>
      <c r="W355" s="86">
        <v>0</v>
      </c>
      <c r="X355" s="86">
        <v>300000</v>
      </c>
      <c r="Y355" s="86">
        <v>300000</v>
      </c>
    </row>
    <row r="356" spans="1:25" hidden="1" outlineLevel="4" x14ac:dyDescent="0.3">
      <c r="A356" s="85" t="s">
        <v>176</v>
      </c>
      <c r="B356" s="85" t="s">
        <v>190</v>
      </c>
      <c r="C356" t="s">
        <v>517</v>
      </c>
      <c r="D356" s="86">
        <v>0</v>
      </c>
      <c r="E356" s="86">
        <v>0</v>
      </c>
      <c r="F356" s="86">
        <v>0</v>
      </c>
      <c r="G356" s="86">
        <v>0</v>
      </c>
      <c r="H356" s="86">
        <v>0</v>
      </c>
      <c r="I356" s="86">
        <v>0</v>
      </c>
      <c r="J356" s="86">
        <v>0</v>
      </c>
      <c r="K356" s="86">
        <v>0</v>
      </c>
      <c r="L356" s="86">
        <v>0</v>
      </c>
      <c r="M356" s="86">
        <v>0</v>
      </c>
      <c r="N356" s="86">
        <v>0</v>
      </c>
      <c r="O356" s="86">
        <v>0</v>
      </c>
      <c r="P356" s="86">
        <v>0</v>
      </c>
      <c r="Q356" s="86">
        <v>0</v>
      </c>
      <c r="R356" s="86">
        <v>0</v>
      </c>
      <c r="S356" s="86">
        <v>0</v>
      </c>
      <c r="T356" s="86">
        <v>0</v>
      </c>
      <c r="U356" s="86">
        <v>0</v>
      </c>
      <c r="V356" s="86">
        <v>0</v>
      </c>
      <c r="W356" s="86">
        <v>0</v>
      </c>
      <c r="X356" s="86">
        <v>2000000</v>
      </c>
      <c r="Y356" s="86">
        <v>2000000</v>
      </c>
    </row>
    <row r="357" spans="1:25" hidden="1" outlineLevel="4" x14ac:dyDescent="0.3">
      <c r="A357" s="85" t="s">
        <v>176</v>
      </c>
      <c r="B357" s="85" t="s">
        <v>190</v>
      </c>
      <c r="C357" t="s">
        <v>646</v>
      </c>
      <c r="D357" s="86">
        <v>0</v>
      </c>
      <c r="E357" s="86">
        <v>0</v>
      </c>
      <c r="F357" s="86">
        <v>0</v>
      </c>
      <c r="G357" s="86">
        <v>0</v>
      </c>
      <c r="H357" s="86">
        <v>0</v>
      </c>
      <c r="I357" s="86">
        <v>0</v>
      </c>
      <c r="J357" s="86">
        <v>0</v>
      </c>
      <c r="K357" s="86">
        <v>0</v>
      </c>
      <c r="L357" s="86">
        <v>0</v>
      </c>
      <c r="M357" s="86">
        <v>0</v>
      </c>
      <c r="N357" s="86">
        <v>0</v>
      </c>
      <c r="O357" s="86">
        <v>0</v>
      </c>
      <c r="P357" s="86">
        <v>0</v>
      </c>
      <c r="Q357" s="86">
        <v>0</v>
      </c>
      <c r="R357" s="86">
        <v>0</v>
      </c>
      <c r="S357" s="86">
        <v>0</v>
      </c>
      <c r="T357" s="86">
        <v>0</v>
      </c>
      <c r="U357" s="86">
        <v>0</v>
      </c>
      <c r="V357" s="86">
        <v>25000</v>
      </c>
      <c r="W357" s="86">
        <v>25000</v>
      </c>
      <c r="X357" s="86">
        <v>0</v>
      </c>
      <c r="Y357" s="86">
        <v>50000</v>
      </c>
    </row>
    <row r="358" spans="1:25" hidden="1" outlineLevel="4" x14ac:dyDescent="0.3">
      <c r="A358" s="85" t="s">
        <v>176</v>
      </c>
      <c r="B358" s="85" t="s">
        <v>190</v>
      </c>
      <c r="C358" t="s">
        <v>520</v>
      </c>
      <c r="D358" s="86">
        <v>0</v>
      </c>
      <c r="E358" s="86">
        <v>0</v>
      </c>
      <c r="F358" s="86">
        <v>0</v>
      </c>
      <c r="G358" s="86">
        <v>0</v>
      </c>
      <c r="H358" s="86">
        <v>0</v>
      </c>
      <c r="I358" s="86">
        <v>0</v>
      </c>
      <c r="J358" s="86">
        <v>0</v>
      </c>
      <c r="K358" s="86">
        <v>0</v>
      </c>
      <c r="L358" s="86">
        <v>0</v>
      </c>
      <c r="M358" s="86">
        <v>0</v>
      </c>
      <c r="N358" s="86">
        <v>0</v>
      </c>
      <c r="O358" s="86">
        <v>0</v>
      </c>
      <c r="P358" s="86">
        <v>0</v>
      </c>
      <c r="Q358" s="86">
        <v>0</v>
      </c>
      <c r="R358" s="86">
        <v>0</v>
      </c>
      <c r="S358" s="86">
        <v>0</v>
      </c>
      <c r="T358" s="86">
        <v>0</v>
      </c>
      <c r="U358" s="86">
        <v>0</v>
      </c>
      <c r="V358" s="86">
        <v>250000</v>
      </c>
      <c r="W358" s="86">
        <v>0</v>
      </c>
      <c r="X358" s="86">
        <v>0</v>
      </c>
      <c r="Y358" s="86">
        <v>250000</v>
      </c>
    </row>
    <row r="359" spans="1:25" hidden="1" outlineLevel="4" x14ac:dyDescent="0.3">
      <c r="A359" s="85" t="s">
        <v>176</v>
      </c>
      <c r="B359" s="85" t="s">
        <v>190</v>
      </c>
      <c r="C359" t="s">
        <v>647</v>
      </c>
      <c r="D359" s="86">
        <v>0</v>
      </c>
      <c r="E359" s="86">
        <v>0</v>
      </c>
      <c r="F359" s="86">
        <v>0</v>
      </c>
      <c r="G359" s="86">
        <v>0</v>
      </c>
      <c r="H359" s="86">
        <v>0</v>
      </c>
      <c r="I359" s="86">
        <v>0</v>
      </c>
      <c r="J359" s="86">
        <v>0</v>
      </c>
      <c r="K359" s="86">
        <v>0</v>
      </c>
      <c r="L359" s="86">
        <v>0</v>
      </c>
      <c r="M359" s="86">
        <v>0</v>
      </c>
      <c r="N359" s="86">
        <v>5000000</v>
      </c>
      <c r="O359" s="86">
        <v>0</v>
      </c>
      <c r="P359" s="86">
        <v>0</v>
      </c>
      <c r="Q359" s="86">
        <v>0</v>
      </c>
      <c r="R359" s="86">
        <v>0</v>
      </c>
      <c r="S359" s="86">
        <v>0</v>
      </c>
      <c r="T359" s="86">
        <v>0</v>
      </c>
      <c r="U359" s="86">
        <v>0</v>
      </c>
      <c r="V359" s="86">
        <v>0</v>
      </c>
      <c r="W359" s="86">
        <v>0</v>
      </c>
      <c r="X359" s="86">
        <v>0</v>
      </c>
      <c r="Y359" s="86">
        <v>5000000</v>
      </c>
    </row>
    <row r="360" spans="1:25" hidden="1" outlineLevel="4" x14ac:dyDescent="0.3">
      <c r="A360" s="85" t="s">
        <v>176</v>
      </c>
      <c r="B360" s="85" t="s">
        <v>190</v>
      </c>
      <c r="C360" t="s">
        <v>426</v>
      </c>
      <c r="D360" s="86">
        <v>0</v>
      </c>
      <c r="E360" s="86">
        <v>0</v>
      </c>
      <c r="F360" s="86">
        <v>0</v>
      </c>
      <c r="G360" s="86">
        <v>0</v>
      </c>
      <c r="H360" s="86">
        <v>0</v>
      </c>
      <c r="I360" s="86">
        <v>0</v>
      </c>
      <c r="J360" s="86">
        <v>0</v>
      </c>
      <c r="K360" s="86">
        <v>0</v>
      </c>
      <c r="L360" s="86">
        <v>0</v>
      </c>
      <c r="M360" s="86">
        <v>0</v>
      </c>
      <c r="N360" s="86">
        <v>0</v>
      </c>
      <c r="O360" s="86">
        <v>0</v>
      </c>
      <c r="P360" s="86">
        <v>200000</v>
      </c>
      <c r="Q360" s="86">
        <v>200000</v>
      </c>
      <c r="R360" s="86">
        <v>0</v>
      </c>
      <c r="S360" s="86">
        <v>0</v>
      </c>
      <c r="T360" s="86">
        <v>0</v>
      </c>
      <c r="U360" s="86">
        <v>0</v>
      </c>
      <c r="V360" s="86">
        <v>0</v>
      </c>
      <c r="W360" s="86">
        <v>0</v>
      </c>
      <c r="X360" s="86">
        <v>0</v>
      </c>
      <c r="Y360" s="86">
        <v>400000</v>
      </c>
    </row>
    <row r="361" spans="1:25" hidden="1" outlineLevel="4" x14ac:dyDescent="0.3">
      <c r="A361" s="85" t="s">
        <v>176</v>
      </c>
      <c r="B361" s="85" t="s">
        <v>190</v>
      </c>
      <c r="C361" t="s">
        <v>648</v>
      </c>
      <c r="D361" s="86">
        <v>0</v>
      </c>
      <c r="E361" s="86">
        <v>0</v>
      </c>
      <c r="F361" s="86">
        <v>0</v>
      </c>
      <c r="G361" s="86">
        <v>0</v>
      </c>
      <c r="H361" s="86">
        <v>0</v>
      </c>
      <c r="I361" s="86">
        <v>0</v>
      </c>
      <c r="J361" s="86">
        <v>0</v>
      </c>
      <c r="K361" s="86">
        <v>5000000</v>
      </c>
      <c r="L361" s="86">
        <v>0</v>
      </c>
      <c r="M361" s="86">
        <v>0</v>
      </c>
      <c r="N361" s="86">
        <v>0</v>
      </c>
      <c r="O361" s="86">
        <v>0</v>
      </c>
      <c r="P361" s="86">
        <v>0</v>
      </c>
      <c r="Q361" s="86">
        <v>0</v>
      </c>
      <c r="R361" s="86">
        <v>0</v>
      </c>
      <c r="S361" s="86">
        <v>0</v>
      </c>
      <c r="T361" s="86">
        <v>0</v>
      </c>
      <c r="U361" s="86">
        <v>0</v>
      </c>
      <c r="V361" s="86">
        <v>0</v>
      </c>
      <c r="W361" s="86">
        <v>0</v>
      </c>
      <c r="X361" s="86">
        <v>0</v>
      </c>
      <c r="Y361" s="86">
        <v>5000000</v>
      </c>
    </row>
    <row r="362" spans="1:25" hidden="1" outlineLevel="4" x14ac:dyDescent="0.3">
      <c r="A362" s="85" t="s">
        <v>176</v>
      </c>
      <c r="B362" s="85" t="s">
        <v>190</v>
      </c>
      <c r="C362" t="s">
        <v>649</v>
      </c>
      <c r="D362" s="86">
        <v>0</v>
      </c>
      <c r="E362" s="86">
        <v>0</v>
      </c>
      <c r="F362" s="86">
        <v>0</v>
      </c>
      <c r="G362" s="86">
        <v>0</v>
      </c>
      <c r="H362" s="86">
        <v>0</v>
      </c>
      <c r="I362" s="86">
        <v>0</v>
      </c>
      <c r="J362" s="86">
        <v>0</v>
      </c>
      <c r="K362" s="86">
        <v>0</v>
      </c>
      <c r="L362" s="86">
        <v>0</v>
      </c>
      <c r="M362" s="86">
        <v>0</v>
      </c>
      <c r="N362" s="86">
        <v>0</v>
      </c>
      <c r="O362" s="86">
        <v>0</v>
      </c>
      <c r="P362" s="86">
        <v>0</v>
      </c>
      <c r="Q362" s="86">
        <v>0</v>
      </c>
      <c r="R362" s="86">
        <v>0</v>
      </c>
      <c r="S362" s="86">
        <v>0</v>
      </c>
      <c r="T362" s="86">
        <v>0</v>
      </c>
      <c r="U362" s="86">
        <v>0</v>
      </c>
      <c r="V362" s="86">
        <v>25000</v>
      </c>
      <c r="W362" s="86">
        <v>0</v>
      </c>
      <c r="X362" s="86">
        <v>50000</v>
      </c>
      <c r="Y362" s="86">
        <v>75000</v>
      </c>
    </row>
    <row r="363" spans="1:25" hidden="1" outlineLevel="4" x14ac:dyDescent="0.3">
      <c r="A363" s="85" t="s">
        <v>176</v>
      </c>
      <c r="B363" s="85" t="s">
        <v>190</v>
      </c>
      <c r="C363" t="s">
        <v>650</v>
      </c>
      <c r="D363" s="86">
        <v>0</v>
      </c>
      <c r="E363" s="86">
        <v>0</v>
      </c>
      <c r="F363" s="86">
        <v>0</v>
      </c>
      <c r="G363" s="86">
        <v>0</v>
      </c>
      <c r="H363" s="86">
        <v>0</v>
      </c>
      <c r="I363" s="86">
        <v>0</v>
      </c>
      <c r="J363" s="86">
        <v>0</v>
      </c>
      <c r="K363" s="86">
        <v>0</v>
      </c>
      <c r="L363" s="86">
        <v>0</v>
      </c>
      <c r="M363" s="86">
        <v>0</v>
      </c>
      <c r="N363" s="86">
        <v>0</v>
      </c>
      <c r="O363" s="86">
        <v>0</v>
      </c>
      <c r="P363" s="86">
        <v>0</v>
      </c>
      <c r="Q363" s="86">
        <v>0</v>
      </c>
      <c r="R363" s="86">
        <v>0</v>
      </c>
      <c r="S363" s="86">
        <v>0</v>
      </c>
      <c r="T363" s="86">
        <v>0</v>
      </c>
      <c r="U363" s="86">
        <v>0</v>
      </c>
      <c r="V363" s="86">
        <v>0</v>
      </c>
      <c r="W363" s="86">
        <v>0</v>
      </c>
      <c r="X363" s="86">
        <v>175000</v>
      </c>
      <c r="Y363" s="86">
        <v>175000</v>
      </c>
    </row>
    <row r="364" spans="1:25" hidden="1" outlineLevel="4" x14ac:dyDescent="0.3">
      <c r="A364" s="85" t="s">
        <v>176</v>
      </c>
      <c r="B364" s="85" t="s">
        <v>190</v>
      </c>
      <c r="C364" t="s">
        <v>651</v>
      </c>
      <c r="D364" s="86">
        <v>0</v>
      </c>
      <c r="E364" s="86">
        <v>0</v>
      </c>
      <c r="F364" s="86">
        <v>0</v>
      </c>
      <c r="G364" s="86">
        <v>0</v>
      </c>
      <c r="H364" s="86">
        <v>0</v>
      </c>
      <c r="I364" s="86">
        <v>0</v>
      </c>
      <c r="J364" s="86">
        <v>0</v>
      </c>
      <c r="K364" s="86">
        <v>0</v>
      </c>
      <c r="L364" s="86">
        <v>0</v>
      </c>
      <c r="M364" s="86">
        <v>0</v>
      </c>
      <c r="N364" s="86">
        <v>0</v>
      </c>
      <c r="O364" s="86">
        <v>0</v>
      </c>
      <c r="P364" s="86">
        <v>0</v>
      </c>
      <c r="Q364" s="86">
        <v>0</v>
      </c>
      <c r="R364" s="86">
        <v>0</v>
      </c>
      <c r="S364" s="86">
        <v>0</v>
      </c>
      <c r="T364" s="86">
        <v>0</v>
      </c>
      <c r="U364" s="86">
        <v>0</v>
      </c>
      <c r="V364" s="86">
        <v>0</v>
      </c>
      <c r="W364" s="86">
        <v>250000</v>
      </c>
      <c r="X364" s="86">
        <v>0</v>
      </c>
      <c r="Y364" s="86">
        <v>250000</v>
      </c>
    </row>
    <row r="365" spans="1:25" hidden="1" outlineLevel="4" x14ac:dyDescent="0.3">
      <c r="A365" s="85" t="s">
        <v>176</v>
      </c>
      <c r="B365" s="85" t="s">
        <v>190</v>
      </c>
      <c r="C365" t="s">
        <v>652</v>
      </c>
      <c r="D365" s="86">
        <v>0</v>
      </c>
      <c r="E365" s="86">
        <v>0</v>
      </c>
      <c r="F365" s="86">
        <v>0</v>
      </c>
      <c r="G365" s="86">
        <v>0</v>
      </c>
      <c r="H365" s="86">
        <v>0</v>
      </c>
      <c r="I365" s="86">
        <v>0</v>
      </c>
      <c r="J365" s="86">
        <v>0</v>
      </c>
      <c r="K365" s="86">
        <v>0</v>
      </c>
      <c r="L365" s="86">
        <v>0</v>
      </c>
      <c r="M365" s="86">
        <v>0</v>
      </c>
      <c r="N365" s="86">
        <v>0</v>
      </c>
      <c r="O365" s="86">
        <v>0</v>
      </c>
      <c r="P365" s="86">
        <v>0</v>
      </c>
      <c r="Q365" s="86">
        <v>0</v>
      </c>
      <c r="R365" s="86">
        <v>0</v>
      </c>
      <c r="S365" s="86">
        <v>0</v>
      </c>
      <c r="T365" s="86">
        <v>0</v>
      </c>
      <c r="U365" s="86">
        <v>0</v>
      </c>
      <c r="V365" s="86">
        <v>0</v>
      </c>
      <c r="W365" s="86">
        <v>1000000</v>
      </c>
      <c r="X365" s="86">
        <v>0</v>
      </c>
      <c r="Y365" s="86">
        <v>1000000</v>
      </c>
    </row>
    <row r="366" spans="1:25" hidden="1" outlineLevel="4" x14ac:dyDescent="0.3">
      <c r="A366" s="85" t="s">
        <v>176</v>
      </c>
      <c r="B366" s="85" t="s">
        <v>190</v>
      </c>
      <c r="C366" t="s">
        <v>653</v>
      </c>
      <c r="D366" s="86">
        <v>0</v>
      </c>
      <c r="E366" s="86">
        <v>1700000</v>
      </c>
      <c r="F366" s="86">
        <v>0</v>
      </c>
      <c r="G366" s="86">
        <v>0</v>
      </c>
      <c r="H366" s="86">
        <v>0</v>
      </c>
      <c r="I366" s="86">
        <v>0</v>
      </c>
      <c r="J366" s="86">
        <v>0</v>
      </c>
      <c r="K366" s="86">
        <v>0</v>
      </c>
      <c r="L366" s="86">
        <v>0</v>
      </c>
      <c r="M366" s="86">
        <v>0</v>
      </c>
      <c r="N366" s="86">
        <v>0</v>
      </c>
      <c r="O366" s="86">
        <v>0</v>
      </c>
      <c r="P366" s="86">
        <v>0</v>
      </c>
      <c r="Q366" s="86">
        <v>0</v>
      </c>
      <c r="R366" s="86">
        <v>0</v>
      </c>
      <c r="S366" s="86">
        <v>0</v>
      </c>
      <c r="T366" s="86">
        <v>0</v>
      </c>
      <c r="U366" s="86">
        <v>0</v>
      </c>
      <c r="V366" s="86">
        <v>0</v>
      </c>
      <c r="W366" s="86">
        <v>0</v>
      </c>
      <c r="X366" s="86">
        <v>0</v>
      </c>
      <c r="Y366" s="86">
        <v>1700000</v>
      </c>
    </row>
    <row r="367" spans="1:25" hidden="1" outlineLevel="4" x14ac:dyDescent="0.3">
      <c r="A367" s="85" t="s">
        <v>176</v>
      </c>
      <c r="B367" s="85" t="s">
        <v>190</v>
      </c>
      <c r="C367" t="s">
        <v>654</v>
      </c>
      <c r="D367" s="86">
        <v>0</v>
      </c>
      <c r="E367" s="86">
        <v>0</v>
      </c>
      <c r="F367" s="86">
        <v>0</v>
      </c>
      <c r="G367" s="86">
        <v>0</v>
      </c>
      <c r="H367" s="86">
        <v>0</v>
      </c>
      <c r="I367" s="86">
        <v>0</v>
      </c>
      <c r="J367" s="86">
        <v>0</v>
      </c>
      <c r="K367" s="86">
        <v>0</v>
      </c>
      <c r="L367" s="86">
        <v>0</v>
      </c>
      <c r="M367" s="86">
        <v>0</v>
      </c>
      <c r="N367" s="86">
        <v>0</v>
      </c>
      <c r="O367" s="86">
        <v>0</v>
      </c>
      <c r="P367" s="86">
        <v>0</v>
      </c>
      <c r="Q367" s="86">
        <v>0</v>
      </c>
      <c r="R367" s="86">
        <v>0</v>
      </c>
      <c r="S367" s="86">
        <v>0</v>
      </c>
      <c r="T367" s="86">
        <v>0</v>
      </c>
      <c r="U367" s="86">
        <v>0</v>
      </c>
      <c r="V367" s="86">
        <v>0</v>
      </c>
      <c r="W367" s="86">
        <v>500000</v>
      </c>
      <c r="X367" s="86">
        <v>0</v>
      </c>
      <c r="Y367" s="86">
        <v>500000</v>
      </c>
    </row>
    <row r="368" spans="1:25" hidden="1" outlineLevel="4" x14ac:dyDescent="0.3">
      <c r="A368" s="85" t="s">
        <v>176</v>
      </c>
      <c r="B368" s="85" t="s">
        <v>190</v>
      </c>
      <c r="C368" t="s">
        <v>655</v>
      </c>
      <c r="D368" s="86">
        <v>0</v>
      </c>
      <c r="E368" s="86">
        <v>0</v>
      </c>
      <c r="F368" s="86">
        <v>0</v>
      </c>
      <c r="G368" s="86">
        <v>0</v>
      </c>
      <c r="H368" s="86">
        <v>0</v>
      </c>
      <c r="I368" s="86">
        <v>0</v>
      </c>
      <c r="J368" s="86">
        <v>0</v>
      </c>
      <c r="K368" s="86">
        <v>0</v>
      </c>
      <c r="L368" s="86">
        <v>0</v>
      </c>
      <c r="M368" s="86">
        <v>0</v>
      </c>
      <c r="N368" s="86">
        <v>0</v>
      </c>
      <c r="O368" s="86">
        <v>0</v>
      </c>
      <c r="P368" s="86">
        <v>0</v>
      </c>
      <c r="Q368" s="86">
        <v>0</v>
      </c>
      <c r="R368" s="86">
        <v>0</v>
      </c>
      <c r="S368" s="86">
        <v>0</v>
      </c>
      <c r="T368" s="86">
        <v>0</v>
      </c>
      <c r="U368" s="86">
        <v>0</v>
      </c>
      <c r="V368" s="86">
        <v>0</v>
      </c>
      <c r="W368" s="86">
        <v>0</v>
      </c>
      <c r="X368" s="86">
        <v>300000</v>
      </c>
      <c r="Y368" s="86">
        <v>300000</v>
      </c>
    </row>
    <row r="369" spans="1:25" hidden="1" outlineLevel="4" x14ac:dyDescent="0.3">
      <c r="A369" s="85" t="s">
        <v>176</v>
      </c>
      <c r="B369" s="85" t="s">
        <v>190</v>
      </c>
      <c r="C369" t="s">
        <v>656</v>
      </c>
      <c r="D369" s="86">
        <v>0</v>
      </c>
      <c r="E369" s="86">
        <v>0</v>
      </c>
      <c r="F369" s="86">
        <v>0</v>
      </c>
      <c r="G369" s="86">
        <v>0</v>
      </c>
      <c r="H369" s="86">
        <v>0</v>
      </c>
      <c r="I369" s="86">
        <v>0</v>
      </c>
      <c r="J369" s="86">
        <v>0</v>
      </c>
      <c r="K369" s="86">
        <v>0</v>
      </c>
      <c r="L369" s="86">
        <v>0</v>
      </c>
      <c r="M369" s="86">
        <v>0</v>
      </c>
      <c r="N369" s="86">
        <v>0</v>
      </c>
      <c r="O369" s="86">
        <v>0</v>
      </c>
      <c r="P369" s="86">
        <v>0</v>
      </c>
      <c r="Q369" s="86">
        <v>0</v>
      </c>
      <c r="R369" s="86">
        <v>0</v>
      </c>
      <c r="S369" s="86">
        <v>0</v>
      </c>
      <c r="T369" s="86">
        <v>0</v>
      </c>
      <c r="U369" s="86">
        <v>0</v>
      </c>
      <c r="V369" s="86">
        <v>25000</v>
      </c>
      <c r="W369" s="86">
        <v>0</v>
      </c>
      <c r="X369" s="86">
        <v>0</v>
      </c>
      <c r="Y369" s="86">
        <v>25000</v>
      </c>
    </row>
    <row r="370" spans="1:25" hidden="1" outlineLevel="4" x14ac:dyDescent="0.3">
      <c r="A370" s="85" t="s">
        <v>176</v>
      </c>
      <c r="B370" s="85" t="s">
        <v>190</v>
      </c>
      <c r="C370" t="s">
        <v>394</v>
      </c>
      <c r="D370" s="86">
        <v>0</v>
      </c>
      <c r="E370" s="86">
        <v>0</v>
      </c>
      <c r="F370" s="86">
        <v>0</v>
      </c>
      <c r="G370" s="86">
        <v>0</v>
      </c>
      <c r="H370" s="86">
        <v>0</v>
      </c>
      <c r="I370" s="86">
        <v>0</v>
      </c>
      <c r="J370" s="86">
        <v>0</v>
      </c>
      <c r="K370" s="86">
        <v>0</v>
      </c>
      <c r="L370" s="86">
        <v>0</v>
      </c>
      <c r="M370" s="86">
        <v>0</v>
      </c>
      <c r="N370" s="86">
        <v>0</v>
      </c>
      <c r="O370" s="86">
        <v>0</v>
      </c>
      <c r="P370" s="86">
        <v>0</v>
      </c>
      <c r="Q370" s="86">
        <v>0</v>
      </c>
      <c r="R370" s="86">
        <v>0</v>
      </c>
      <c r="S370" s="86">
        <v>0</v>
      </c>
      <c r="T370" s="86">
        <v>0</v>
      </c>
      <c r="U370" s="86">
        <v>0</v>
      </c>
      <c r="V370" s="86">
        <v>0</v>
      </c>
      <c r="W370" s="86">
        <v>0</v>
      </c>
      <c r="X370" s="86">
        <v>300000</v>
      </c>
      <c r="Y370" s="86">
        <v>300000</v>
      </c>
    </row>
    <row r="371" spans="1:25" hidden="1" outlineLevel="4" x14ac:dyDescent="0.3">
      <c r="A371" s="85" t="s">
        <v>176</v>
      </c>
      <c r="B371" s="85" t="s">
        <v>190</v>
      </c>
      <c r="C371" t="s">
        <v>657</v>
      </c>
      <c r="D371" s="86">
        <v>0</v>
      </c>
      <c r="E371" s="86">
        <v>0</v>
      </c>
      <c r="F371" s="86">
        <v>0</v>
      </c>
      <c r="G371" s="86">
        <v>0</v>
      </c>
      <c r="H371" s="86">
        <v>0</v>
      </c>
      <c r="I371" s="86">
        <v>0</v>
      </c>
      <c r="J371" s="86">
        <v>3000000</v>
      </c>
      <c r="K371" s="86">
        <v>3000000</v>
      </c>
      <c r="L371" s="86">
        <v>0</v>
      </c>
      <c r="M371" s="86">
        <v>0</v>
      </c>
      <c r="N371" s="86">
        <v>0</v>
      </c>
      <c r="O371" s="86">
        <v>0</v>
      </c>
      <c r="P371" s="86">
        <v>0</v>
      </c>
      <c r="Q371" s="86">
        <v>0</v>
      </c>
      <c r="R371" s="86">
        <v>0</v>
      </c>
      <c r="S371" s="86">
        <v>0</v>
      </c>
      <c r="T371" s="86">
        <v>0</v>
      </c>
      <c r="U371" s="86">
        <v>0</v>
      </c>
      <c r="V371" s="86">
        <v>0</v>
      </c>
      <c r="W371" s="86">
        <v>0</v>
      </c>
      <c r="X371" s="86">
        <v>0</v>
      </c>
      <c r="Y371" s="86">
        <v>6000000</v>
      </c>
    </row>
    <row r="372" spans="1:25" hidden="1" outlineLevel="4" x14ac:dyDescent="0.3">
      <c r="A372" s="85" t="s">
        <v>176</v>
      </c>
      <c r="B372" s="85" t="s">
        <v>190</v>
      </c>
      <c r="C372" t="s">
        <v>658</v>
      </c>
      <c r="D372" s="86">
        <v>0</v>
      </c>
      <c r="E372" s="86">
        <v>0</v>
      </c>
      <c r="F372" s="86">
        <v>0</v>
      </c>
      <c r="G372" s="86">
        <v>0</v>
      </c>
      <c r="H372" s="86">
        <v>0</v>
      </c>
      <c r="I372" s="86">
        <v>0</v>
      </c>
      <c r="J372" s="86">
        <v>0</v>
      </c>
      <c r="K372" s="86">
        <v>0</v>
      </c>
      <c r="L372" s="86">
        <v>0</v>
      </c>
      <c r="M372" s="86">
        <v>0</v>
      </c>
      <c r="N372" s="86">
        <v>0</v>
      </c>
      <c r="O372" s="86">
        <v>0</v>
      </c>
      <c r="P372" s="86">
        <v>0</v>
      </c>
      <c r="Q372" s="86">
        <v>0</v>
      </c>
      <c r="R372" s="86">
        <v>0</v>
      </c>
      <c r="S372" s="86">
        <v>0</v>
      </c>
      <c r="T372" s="86">
        <v>0</v>
      </c>
      <c r="U372" s="86">
        <v>0</v>
      </c>
      <c r="V372" s="86">
        <v>25000</v>
      </c>
      <c r="W372" s="86">
        <v>25000</v>
      </c>
      <c r="X372" s="86">
        <v>0</v>
      </c>
      <c r="Y372" s="86">
        <v>50000</v>
      </c>
    </row>
    <row r="373" spans="1:25" hidden="1" outlineLevel="4" x14ac:dyDescent="0.3">
      <c r="A373" s="85" t="s">
        <v>176</v>
      </c>
      <c r="B373" s="85" t="s">
        <v>190</v>
      </c>
      <c r="C373" t="s">
        <v>532</v>
      </c>
      <c r="D373" s="86">
        <v>0</v>
      </c>
      <c r="E373" s="86">
        <v>0</v>
      </c>
      <c r="F373" s="86">
        <v>0</v>
      </c>
      <c r="G373" s="86">
        <v>0</v>
      </c>
      <c r="H373" s="86">
        <v>0</v>
      </c>
      <c r="I373" s="86">
        <v>0</v>
      </c>
      <c r="J373" s="86">
        <v>0</v>
      </c>
      <c r="K373" s="86">
        <v>0</v>
      </c>
      <c r="L373" s="86">
        <v>0</v>
      </c>
      <c r="M373" s="86">
        <v>0</v>
      </c>
      <c r="N373" s="86">
        <v>0</v>
      </c>
      <c r="O373" s="86">
        <v>0</v>
      </c>
      <c r="P373" s="86">
        <v>0</v>
      </c>
      <c r="Q373" s="86">
        <v>0</v>
      </c>
      <c r="R373" s="86">
        <v>0</v>
      </c>
      <c r="S373" s="86">
        <v>0</v>
      </c>
      <c r="T373" s="86">
        <v>0</v>
      </c>
      <c r="U373" s="86">
        <v>0</v>
      </c>
      <c r="V373" s="86">
        <v>0</v>
      </c>
      <c r="W373" s="86">
        <v>50000</v>
      </c>
      <c r="X373" s="86">
        <v>0</v>
      </c>
      <c r="Y373" s="86">
        <v>50000</v>
      </c>
    </row>
    <row r="374" spans="1:25" hidden="1" outlineLevel="4" x14ac:dyDescent="0.3">
      <c r="A374" s="85" t="s">
        <v>176</v>
      </c>
      <c r="B374" s="85" t="s">
        <v>190</v>
      </c>
      <c r="C374" t="s">
        <v>659</v>
      </c>
      <c r="D374" s="86">
        <v>0</v>
      </c>
      <c r="E374" s="86">
        <v>0</v>
      </c>
      <c r="F374" s="86">
        <v>0</v>
      </c>
      <c r="G374" s="86">
        <v>0</v>
      </c>
      <c r="H374" s="86">
        <v>0</v>
      </c>
      <c r="I374" s="86">
        <v>0</v>
      </c>
      <c r="J374" s="86">
        <v>0</v>
      </c>
      <c r="K374" s="86">
        <v>0</v>
      </c>
      <c r="L374" s="86">
        <v>0</v>
      </c>
      <c r="M374" s="86">
        <v>0</v>
      </c>
      <c r="N374" s="86">
        <v>0</v>
      </c>
      <c r="O374" s="86">
        <v>0</v>
      </c>
      <c r="P374" s="86">
        <v>0</v>
      </c>
      <c r="Q374" s="86">
        <v>0</v>
      </c>
      <c r="R374" s="86">
        <v>0</v>
      </c>
      <c r="S374" s="86">
        <v>0</v>
      </c>
      <c r="T374" s="86">
        <v>0</v>
      </c>
      <c r="U374" s="86">
        <v>0</v>
      </c>
      <c r="V374" s="86">
        <v>0</v>
      </c>
      <c r="W374" s="86">
        <v>2400000</v>
      </c>
      <c r="X374" s="86">
        <v>0</v>
      </c>
      <c r="Y374" s="86">
        <v>2400000</v>
      </c>
    </row>
    <row r="375" spans="1:25" hidden="1" outlineLevel="4" x14ac:dyDescent="0.3">
      <c r="A375" s="85" t="s">
        <v>176</v>
      </c>
      <c r="B375" s="85" t="s">
        <v>190</v>
      </c>
      <c r="C375" t="s">
        <v>660</v>
      </c>
      <c r="D375" s="86">
        <v>0</v>
      </c>
      <c r="E375" s="86">
        <v>0</v>
      </c>
      <c r="F375" s="86">
        <v>0</v>
      </c>
      <c r="G375" s="86">
        <v>0</v>
      </c>
      <c r="H375" s="86">
        <v>0</v>
      </c>
      <c r="I375" s="86">
        <v>0</v>
      </c>
      <c r="J375" s="86">
        <v>0</v>
      </c>
      <c r="K375" s="86">
        <v>2000000</v>
      </c>
      <c r="L375" s="86">
        <v>0</v>
      </c>
      <c r="M375" s="86">
        <v>0</v>
      </c>
      <c r="N375" s="86">
        <v>0</v>
      </c>
      <c r="O375" s="86">
        <v>0</v>
      </c>
      <c r="P375" s="86">
        <v>0</v>
      </c>
      <c r="Q375" s="86">
        <v>0</v>
      </c>
      <c r="R375" s="86">
        <v>0</v>
      </c>
      <c r="S375" s="86">
        <v>0</v>
      </c>
      <c r="T375" s="86">
        <v>0</v>
      </c>
      <c r="U375" s="86">
        <v>0</v>
      </c>
      <c r="V375" s="86">
        <v>0</v>
      </c>
      <c r="W375" s="86">
        <v>0</v>
      </c>
      <c r="X375" s="86">
        <v>0</v>
      </c>
      <c r="Y375" s="86">
        <v>2000000</v>
      </c>
    </row>
    <row r="376" spans="1:25" hidden="1" outlineLevel="4" x14ac:dyDescent="0.3">
      <c r="A376" s="85" t="s">
        <v>176</v>
      </c>
      <c r="B376" s="85" t="s">
        <v>190</v>
      </c>
      <c r="C376" t="s">
        <v>661</v>
      </c>
      <c r="D376" s="86">
        <v>0</v>
      </c>
      <c r="E376" s="86">
        <v>0</v>
      </c>
      <c r="F376" s="86">
        <v>0</v>
      </c>
      <c r="G376" s="86">
        <v>0</v>
      </c>
      <c r="H376" s="86">
        <v>0</v>
      </c>
      <c r="I376" s="86">
        <v>0</v>
      </c>
      <c r="J376" s="86">
        <v>0</v>
      </c>
      <c r="K376" s="86">
        <v>0</v>
      </c>
      <c r="L376" s="86">
        <v>0</v>
      </c>
      <c r="M376" s="86">
        <v>0</v>
      </c>
      <c r="N376" s="86">
        <v>0</v>
      </c>
      <c r="O376" s="86">
        <v>0</v>
      </c>
      <c r="P376" s="86">
        <v>0</v>
      </c>
      <c r="Q376" s="86">
        <v>0</v>
      </c>
      <c r="R376" s="86">
        <v>0</v>
      </c>
      <c r="S376" s="86">
        <v>0</v>
      </c>
      <c r="T376" s="86">
        <v>0</v>
      </c>
      <c r="U376" s="86">
        <v>0</v>
      </c>
      <c r="V376" s="86">
        <v>0</v>
      </c>
      <c r="W376" s="86">
        <v>0</v>
      </c>
      <c r="X376" s="86">
        <v>3783269</v>
      </c>
      <c r="Y376" s="86">
        <v>3783269</v>
      </c>
    </row>
    <row r="377" spans="1:25" hidden="1" outlineLevel="4" x14ac:dyDescent="0.3">
      <c r="A377" s="85" t="s">
        <v>176</v>
      </c>
      <c r="B377" s="85" t="s">
        <v>190</v>
      </c>
      <c r="C377" t="s">
        <v>662</v>
      </c>
      <c r="D377" s="86">
        <v>0</v>
      </c>
      <c r="E377" s="86">
        <v>0</v>
      </c>
      <c r="F377" s="86">
        <v>0</v>
      </c>
      <c r="G377" s="86">
        <v>0</v>
      </c>
      <c r="H377" s="86">
        <v>0</v>
      </c>
      <c r="I377" s="86">
        <v>0</v>
      </c>
      <c r="J377" s="86">
        <v>0</v>
      </c>
      <c r="K377" s="86">
        <v>0</v>
      </c>
      <c r="L377" s="86">
        <v>0</v>
      </c>
      <c r="M377" s="86">
        <v>0</v>
      </c>
      <c r="N377" s="86">
        <v>0</v>
      </c>
      <c r="O377" s="86">
        <v>0</v>
      </c>
      <c r="P377" s="86">
        <v>0</v>
      </c>
      <c r="Q377" s="86">
        <v>0</v>
      </c>
      <c r="R377" s="86">
        <v>0</v>
      </c>
      <c r="S377" s="86">
        <v>0</v>
      </c>
      <c r="T377" s="86">
        <v>0</v>
      </c>
      <c r="U377" s="86">
        <v>0</v>
      </c>
      <c r="V377" s="86">
        <v>0</v>
      </c>
      <c r="W377" s="86">
        <v>250000</v>
      </c>
      <c r="X377" s="86">
        <v>0</v>
      </c>
      <c r="Y377" s="86">
        <v>250000</v>
      </c>
    </row>
    <row r="378" spans="1:25" hidden="1" outlineLevel="4" x14ac:dyDescent="0.3">
      <c r="A378" s="85" t="s">
        <v>176</v>
      </c>
      <c r="B378" s="85" t="s">
        <v>190</v>
      </c>
      <c r="C378" t="s">
        <v>663</v>
      </c>
      <c r="D378" s="86">
        <v>0</v>
      </c>
      <c r="E378" s="86">
        <v>0</v>
      </c>
      <c r="F378" s="86">
        <v>0</v>
      </c>
      <c r="G378" s="86">
        <v>0</v>
      </c>
      <c r="H378" s="86">
        <v>0</v>
      </c>
      <c r="I378" s="86">
        <v>0</v>
      </c>
      <c r="J378" s="86">
        <v>0</v>
      </c>
      <c r="K378" s="86">
        <v>0</v>
      </c>
      <c r="L378" s="86">
        <v>0</v>
      </c>
      <c r="M378" s="86">
        <v>0</v>
      </c>
      <c r="N378" s="86">
        <v>0</v>
      </c>
      <c r="O378" s="86">
        <v>0</v>
      </c>
      <c r="P378" s="86">
        <v>0</v>
      </c>
      <c r="Q378" s="86">
        <v>0</v>
      </c>
      <c r="R378" s="86">
        <v>0</v>
      </c>
      <c r="S378" s="86">
        <v>0</v>
      </c>
      <c r="T378" s="86">
        <v>0</v>
      </c>
      <c r="U378" s="86">
        <v>0</v>
      </c>
      <c r="V378" s="86">
        <v>0</v>
      </c>
      <c r="W378" s="86">
        <v>0</v>
      </c>
      <c r="X378" s="86">
        <v>3000000</v>
      </c>
      <c r="Y378" s="86">
        <v>3000000</v>
      </c>
    </row>
    <row r="379" spans="1:25" hidden="1" outlineLevel="4" x14ac:dyDescent="0.3">
      <c r="A379" s="85" t="s">
        <v>176</v>
      </c>
      <c r="B379" s="85" t="s">
        <v>190</v>
      </c>
      <c r="C379" t="s">
        <v>664</v>
      </c>
      <c r="D379" s="86">
        <v>0</v>
      </c>
      <c r="E379" s="86">
        <v>0</v>
      </c>
      <c r="F379" s="86">
        <v>0</v>
      </c>
      <c r="G379" s="86">
        <v>0</v>
      </c>
      <c r="H379" s="86">
        <v>0</v>
      </c>
      <c r="I379" s="86">
        <v>0</v>
      </c>
      <c r="J379" s="86">
        <v>0</v>
      </c>
      <c r="K379" s="86">
        <v>0</v>
      </c>
      <c r="L379" s="86">
        <v>0</v>
      </c>
      <c r="M379" s="86">
        <v>0</v>
      </c>
      <c r="N379" s="86">
        <v>0</v>
      </c>
      <c r="O379" s="86">
        <v>0</v>
      </c>
      <c r="P379" s="86">
        <v>0</v>
      </c>
      <c r="Q379" s="86">
        <v>0</v>
      </c>
      <c r="R379" s="86">
        <v>0</v>
      </c>
      <c r="S379" s="86">
        <v>0</v>
      </c>
      <c r="T379" s="86">
        <v>0</v>
      </c>
      <c r="U379" s="86">
        <v>0</v>
      </c>
      <c r="V379" s="86">
        <v>0</v>
      </c>
      <c r="W379" s="86">
        <v>100000</v>
      </c>
      <c r="X379" s="86">
        <v>0</v>
      </c>
      <c r="Y379" s="86">
        <v>100000</v>
      </c>
    </row>
    <row r="380" spans="1:25" hidden="1" outlineLevel="4" x14ac:dyDescent="0.3">
      <c r="A380" s="85" t="s">
        <v>176</v>
      </c>
      <c r="B380" s="85" t="s">
        <v>190</v>
      </c>
      <c r="C380" t="s">
        <v>665</v>
      </c>
      <c r="D380" s="86">
        <v>0</v>
      </c>
      <c r="E380" s="86">
        <v>0</v>
      </c>
      <c r="F380" s="86">
        <v>0</v>
      </c>
      <c r="G380" s="86">
        <v>0</v>
      </c>
      <c r="H380" s="86">
        <v>0</v>
      </c>
      <c r="I380" s="86">
        <v>0</v>
      </c>
      <c r="J380" s="86">
        <v>0</v>
      </c>
      <c r="K380" s="86">
        <v>0</v>
      </c>
      <c r="L380" s="86">
        <v>0</v>
      </c>
      <c r="M380" s="86">
        <v>0</v>
      </c>
      <c r="N380" s="86">
        <v>0</v>
      </c>
      <c r="O380" s="86">
        <v>0</v>
      </c>
      <c r="P380" s="86">
        <v>0</v>
      </c>
      <c r="Q380" s="86">
        <v>0</v>
      </c>
      <c r="R380" s="86">
        <v>0</v>
      </c>
      <c r="S380" s="86">
        <v>0</v>
      </c>
      <c r="T380" s="86">
        <v>0</v>
      </c>
      <c r="U380" s="86">
        <v>0</v>
      </c>
      <c r="V380" s="86">
        <v>0</v>
      </c>
      <c r="W380" s="86">
        <v>0</v>
      </c>
      <c r="X380" s="86">
        <v>200000</v>
      </c>
      <c r="Y380" s="86">
        <v>200000</v>
      </c>
    </row>
    <row r="381" spans="1:25" hidden="1" outlineLevel="4" x14ac:dyDescent="0.3">
      <c r="A381" s="85" t="s">
        <v>176</v>
      </c>
      <c r="B381" s="85" t="s">
        <v>190</v>
      </c>
      <c r="C381" t="s">
        <v>666</v>
      </c>
      <c r="D381" s="86">
        <v>1200000</v>
      </c>
      <c r="E381" s="86">
        <v>0</v>
      </c>
      <c r="F381" s="86">
        <v>0</v>
      </c>
      <c r="G381" s="86">
        <v>0</v>
      </c>
      <c r="H381" s="86">
        <v>0</v>
      </c>
      <c r="I381" s="86">
        <v>0</v>
      </c>
      <c r="J381" s="86">
        <v>0</v>
      </c>
      <c r="K381" s="86">
        <v>0</v>
      </c>
      <c r="L381" s="86">
        <v>0</v>
      </c>
      <c r="M381" s="86">
        <v>0</v>
      </c>
      <c r="N381" s="86">
        <v>0</v>
      </c>
      <c r="O381" s="86">
        <v>0</v>
      </c>
      <c r="P381" s="86">
        <v>0</v>
      </c>
      <c r="Q381" s="86">
        <v>0</v>
      </c>
      <c r="R381" s="86">
        <v>0</v>
      </c>
      <c r="S381" s="86">
        <v>0</v>
      </c>
      <c r="T381" s="86">
        <v>0</v>
      </c>
      <c r="U381" s="86">
        <v>0</v>
      </c>
      <c r="V381" s="86">
        <v>0</v>
      </c>
      <c r="W381" s="86">
        <v>0</v>
      </c>
      <c r="X381" s="86">
        <v>0</v>
      </c>
      <c r="Y381" s="86">
        <v>1200000</v>
      </c>
    </row>
    <row r="382" spans="1:25" hidden="1" outlineLevel="4" x14ac:dyDescent="0.3">
      <c r="A382" s="85" t="s">
        <v>176</v>
      </c>
      <c r="B382" s="85" t="s">
        <v>190</v>
      </c>
      <c r="C382" t="s">
        <v>667</v>
      </c>
      <c r="D382" s="86">
        <v>0</v>
      </c>
      <c r="E382" s="86">
        <v>2500000</v>
      </c>
      <c r="F382" s="86">
        <v>0</v>
      </c>
      <c r="G382" s="86">
        <v>0</v>
      </c>
      <c r="H382" s="86">
        <v>0</v>
      </c>
      <c r="I382" s="86">
        <v>0</v>
      </c>
      <c r="J382" s="86">
        <v>0</v>
      </c>
      <c r="K382" s="86">
        <v>0</v>
      </c>
      <c r="L382" s="86">
        <v>0</v>
      </c>
      <c r="M382" s="86">
        <v>0</v>
      </c>
      <c r="N382" s="86">
        <v>0</v>
      </c>
      <c r="O382" s="86">
        <v>0</v>
      </c>
      <c r="P382" s="86">
        <v>0</v>
      </c>
      <c r="Q382" s="86">
        <v>0</v>
      </c>
      <c r="R382" s="86">
        <v>0</v>
      </c>
      <c r="S382" s="86">
        <v>0</v>
      </c>
      <c r="T382" s="86">
        <v>0</v>
      </c>
      <c r="U382" s="86">
        <v>0</v>
      </c>
      <c r="V382" s="86">
        <v>0</v>
      </c>
      <c r="W382" s="86">
        <v>0</v>
      </c>
      <c r="X382" s="86">
        <v>0</v>
      </c>
      <c r="Y382" s="86">
        <v>2500000</v>
      </c>
    </row>
    <row r="383" spans="1:25" hidden="1" outlineLevel="4" x14ac:dyDescent="0.3">
      <c r="A383" s="85" t="s">
        <v>176</v>
      </c>
      <c r="B383" s="85" t="s">
        <v>190</v>
      </c>
      <c r="C383" t="s">
        <v>668</v>
      </c>
      <c r="D383" s="86">
        <v>0</v>
      </c>
      <c r="E383" s="86">
        <v>0</v>
      </c>
      <c r="F383" s="86">
        <v>0</v>
      </c>
      <c r="G383" s="86">
        <v>0</v>
      </c>
      <c r="H383" s="86">
        <v>0</v>
      </c>
      <c r="I383" s="86">
        <v>0</v>
      </c>
      <c r="J383" s="86">
        <v>0</v>
      </c>
      <c r="K383" s="86">
        <v>0</v>
      </c>
      <c r="L383" s="86">
        <v>0</v>
      </c>
      <c r="M383" s="86">
        <v>0</v>
      </c>
      <c r="N383" s="86">
        <v>0</v>
      </c>
      <c r="O383" s="86">
        <v>0</v>
      </c>
      <c r="P383" s="86">
        <v>0</v>
      </c>
      <c r="Q383" s="86">
        <v>0</v>
      </c>
      <c r="R383" s="86">
        <v>0</v>
      </c>
      <c r="S383" s="86">
        <v>0</v>
      </c>
      <c r="T383" s="86">
        <v>0</v>
      </c>
      <c r="U383" s="86">
        <v>0</v>
      </c>
      <c r="V383" s="86">
        <v>100000</v>
      </c>
      <c r="W383" s="86">
        <v>0</v>
      </c>
      <c r="X383" s="86">
        <v>0</v>
      </c>
      <c r="Y383" s="86">
        <v>100000</v>
      </c>
    </row>
    <row r="384" spans="1:25" hidden="1" outlineLevel="4" x14ac:dyDescent="0.3">
      <c r="A384" s="85" t="s">
        <v>176</v>
      </c>
      <c r="B384" s="85" t="s">
        <v>190</v>
      </c>
      <c r="C384" t="s">
        <v>669</v>
      </c>
      <c r="D384" s="86">
        <v>0</v>
      </c>
      <c r="E384" s="86">
        <v>0</v>
      </c>
      <c r="F384" s="86">
        <v>0</v>
      </c>
      <c r="G384" s="86">
        <v>0</v>
      </c>
      <c r="H384" s="86">
        <v>0</v>
      </c>
      <c r="I384" s="86">
        <v>0</v>
      </c>
      <c r="J384" s="86">
        <v>0</v>
      </c>
      <c r="K384" s="86">
        <v>0</v>
      </c>
      <c r="L384" s="86">
        <v>0</v>
      </c>
      <c r="M384" s="86">
        <v>0</v>
      </c>
      <c r="N384" s="86">
        <v>0</v>
      </c>
      <c r="O384" s="86">
        <v>0</v>
      </c>
      <c r="P384" s="86">
        <v>0</v>
      </c>
      <c r="Q384" s="86">
        <v>0</v>
      </c>
      <c r="R384" s="86">
        <v>0</v>
      </c>
      <c r="S384" s="86">
        <v>0</v>
      </c>
      <c r="T384" s="86">
        <v>0</v>
      </c>
      <c r="U384" s="86">
        <v>0</v>
      </c>
      <c r="V384" s="86">
        <v>0</v>
      </c>
      <c r="W384" s="86">
        <v>0</v>
      </c>
      <c r="X384" s="86">
        <v>9000000</v>
      </c>
      <c r="Y384" s="86">
        <v>9000000</v>
      </c>
    </row>
    <row r="385" spans="1:25" hidden="1" outlineLevel="4" x14ac:dyDescent="0.3">
      <c r="A385" s="85" t="s">
        <v>176</v>
      </c>
      <c r="B385" s="85" t="s">
        <v>190</v>
      </c>
      <c r="C385" t="s">
        <v>670</v>
      </c>
      <c r="D385" s="86">
        <v>0</v>
      </c>
      <c r="E385" s="86">
        <v>0</v>
      </c>
      <c r="F385" s="86">
        <v>0</v>
      </c>
      <c r="G385" s="86">
        <v>0</v>
      </c>
      <c r="H385" s="86">
        <v>0</v>
      </c>
      <c r="I385" s="86">
        <v>0</v>
      </c>
      <c r="J385" s="86">
        <v>0</v>
      </c>
      <c r="K385" s="86">
        <v>0</v>
      </c>
      <c r="L385" s="86">
        <v>0</v>
      </c>
      <c r="M385" s="86">
        <v>0</v>
      </c>
      <c r="N385" s="86">
        <v>0</v>
      </c>
      <c r="O385" s="86">
        <v>0</v>
      </c>
      <c r="P385" s="86">
        <v>0</v>
      </c>
      <c r="Q385" s="86">
        <v>3000000</v>
      </c>
      <c r="R385" s="86">
        <v>0</v>
      </c>
      <c r="S385" s="86">
        <v>0</v>
      </c>
      <c r="T385" s="86">
        <v>0</v>
      </c>
      <c r="U385" s="86">
        <v>0</v>
      </c>
      <c r="V385" s="86">
        <v>0</v>
      </c>
      <c r="W385" s="86">
        <v>0</v>
      </c>
      <c r="X385" s="86">
        <v>0</v>
      </c>
      <c r="Y385" s="86">
        <v>3000000</v>
      </c>
    </row>
    <row r="386" spans="1:25" hidden="1" outlineLevel="4" x14ac:dyDescent="0.3">
      <c r="A386" s="85" t="s">
        <v>176</v>
      </c>
      <c r="B386" s="85" t="s">
        <v>190</v>
      </c>
      <c r="C386" t="s">
        <v>671</v>
      </c>
      <c r="D386" s="86">
        <v>0</v>
      </c>
      <c r="E386" s="86">
        <v>0</v>
      </c>
      <c r="F386" s="86">
        <v>0</v>
      </c>
      <c r="G386" s="86">
        <v>0</v>
      </c>
      <c r="H386" s="86">
        <v>0</v>
      </c>
      <c r="I386" s="86">
        <v>0</v>
      </c>
      <c r="J386" s="86">
        <v>0</v>
      </c>
      <c r="K386" s="86">
        <v>0</v>
      </c>
      <c r="L386" s="86">
        <v>0</v>
      </c>
      <c r="M386" s="86">
        <v>0</v>
      </c>
      <c r="N386" s="86">
        <v>0</v>
      </c>
      <c r="O386" s="86">
        <v>0</v>
      </c>
      <c r="P386" s="86">
        <v>0</v>
      </c>
      <c r="Q386" s="86">
        <v>0</v>
      </c>
      <c r="R386" s="86">
        <v>0</v>
      </c>
      <c r="S386" s="86">
        <v>0</v>
      </c>
      <c r="T386" s="86">
        <v>0</v>
      </c>
      <c r="U386" s="86">
        <v>0</v>
      </c>
      <c r="V386" s="86">
        <v>0</v>
      </c>
      <c r="W386" s="86">
        <v>3000000</v>
      </c>
      <c r="X386" s="86">
        <v>0</v>
      </c>
      <c r="Y386" s="86">
        <v>3000000</v>
      </c>
    </row>
    <row r="387" spans="1:25" hidden="1" outlineLevel="4" x14ac:dyDescent="0.3">
      <c r="A387" s="85" t="s">
        <v>176</v>
      </c>
      <c r="B387" s="85" t="s">
        <v>190</v>
      </c>
      <c r="C387" t="s">
        <v>672</v>
      </c>
      <c r="D387" s="86">
        <v>0</v>
      </c>
      <c r="E387" s="86">
        <v>0</v>
      </c>
      <c r="F387" s="86">
        <v>0</v>
      </c>
      <c r="G387" s="86">
        <v>0</v>
      </c>
      <c r="H387" s="86">
        <v>0</v>
      </c>
      <c r="I387" s="86">
        <v>3000000</v>
      </c>
      <c r="J387" s="86">
        <v>6500000</v>
      </c>
      <c r="K387" s="86">
        <v>2500000</v>
      </c>
      <c r="L387" s="86">
        <v>0</v>
      </c>
      <c r="M387" s="86">
        <v>0</v>
      </c>
      <c r="N387" s="86">
        <v>0</v>
      </c>
      <c r="O387" s="86">
        <v>0</v>
      </c>
      <c r="P387" s="86">
        <v>0</v>
      </c>
      <c r="Q387" s="86">
        <v>0</v>
      </c>
      <c r="R387" s="86">
        <v>0</v>
      </c>
      <c r="S387" s="86">
        <v>0</v>
      </c>
      <c r="T387" s="86">
        <v>0</v>
      </c>
      <c r="U387" s="86">
        <v>0</v>
      </c>
      <c r="V387" s="86">
        <v>0</v>
      </c>
      <c r="W387" s="86">
        <v>0</v>
      </c>
      <c r="X387" s="86">
        <v>0</v>
      </c>
      <c r="Y387" s="86">
        <v>12000000</v>
      </c>
    </row>
    <row r="388" spans="1:25" hidden="1" outlineLevel="4" x14ac:dyDescent="0.3">
      <c r="A388" s="85" t="s">
        <v>176</v>
      </c>
      <c r="B388" s="85" t="s">
        <v>190</v>
      </c>
      <c r="C388" t="s">
        <v>673</v>
      </c>
      <c r="D388" s="86">
        <v>0</v>
      </c>
      <c r="E388" s="86">
        <v>0</v>
      </c>
      <c r="F388" s="86">
        <v>0</v>
      </c>
      <c r="G388" s="86">
        <v>0</v>
      </c>
      <c r="H388" s="86">
        <v>0</v>
      </c>
      <c r="I388" s="86">
        <v>0</v>
      </c>
      <c r="J388" s="86">
        <v>0</v>
      </c>
      <c r="K388" s="86">
        <v>0</v>
      </c>
      <c r="L388" s="86">
        <v>0</v>
      </c>
      <c r="M388" s="86">
        <v>0</v>
      </c>
      <c r="N388" s="86">
        <v>0</v>
      </c>
      <c r="O388" s="86">
        <v>0</v>
      </c>
      <c r="P388" s="86">
        <v>0</v>
      </c>
      <c r="Q388" s="86">
        <v>0</v>
      </c>
      <c r="R388" s="86">
        <v>4000000</v>
      </c>
      <c r="S388" s="86">
        <v>0</v>
      </c>
      <c r="T388" s="86">
        <v>0</v>
      </c>
      <c r="U388" s="86">
        <v>0</v>
      </c>
      <c r="V388" s="86">
        <v>0</v>
      </c>
      <c r="W388" s="86">
        <v>0</v>
      </c>
      <c r="X388" s="86">
        <v>0</v>
      </c>
      <c r="Y388" s="86">
        <v>4000000</v>
      </c>
    </row>
    <row r="389" spans="1:25" hidden="1" outlineLevel="4" x14ac:dyDescent="0.3">
      <c r="A389" s="85" t="s">
        <v>176</v>
      </c>
      <c r="B389" s="85" t="s">
        <v>190</v>
      </c>
      <c r="C389" t="s">
        <v>674</v>
      </c>
      <c r="D389" s="86">
        <v>0</v>
      </c>
      <c r="E389" s="86">
        <v>0</v>
      </c>
      <c r="F389" s="86">
        <v>0</v>
      </c>
      <c r="G389" s="86">
        <v>0</v>
      </c>
      <c r="H389" s="86">
        <v>0</v>
      </c>
      <c r="I389" s="86">
        <v>0</v>
      </c>
      <c r="J389" s="86">
        <v>0</v>
      </c>
      <c r="K389" s="86">
        <v>0</v>
      </c>
      <c r="L389" s="86">
        <v>0</v>
      </c>
      <c r="M389" s="86">
        <v>0</v>
      </c>
      <c r="N389" s="86">
        <v>0</v>
      </c>
      <c r="O389" s="86">
        <v>0</v>
      </c>
      <c r="P389" s="86">
        <v>0</v>
      </c>
      <c r="Q389" s="86">
        <v>0</v>
      </c>
      <c r="R389" s="86">
        <v>0</v>
      </c>
      <c r="S389" s="86">
        <v>0</v>
      </c>
      <c r="T389" s="86">
        <v>0</v>
      </c>
      <c r="U389" s="86">
        <v>0</v>
      </c>
      <c r="V389" s="86">
        <v>0</v>
      </c>
      <c r="W389" s="86">
        <v>0</v>
      </c>
      <c r="X389" s="86">
        <v>276250</v>
      </c>
      <c r="Y389" s="86">
        <v>276250</v>
      </c>
    </row>
    <row r="390" spans="1:25" hidden="1" outlineLevel="4" x14ac:dyDescent="0.3">
      <c r="A390" s="85" t="s">
        <v>176</v>
      </c>
      <c r="B390" s="85" t="s">
        <v>190</v>
      </c>
      <c r="C390" t="s">
        <v>675</v>
      </c>
      <c r="D390" s="86">
        <v>0</v>
      </c>
      <c r="E390" s="86">
        <v>0</v>
      </c>
      <c r="F390" s="86">
        <v>0</v>
      </c>
      <c r="G390" s="86">
        <v>0</v>
      </c>
      <c r="H390" s="86">
        <v>0</v>
      </c>
      <c r="I390" s="86">
        <v>0</v>
      </c>
      <c r="J390" s="86">
        <v>0</v>
      </c>
      <c r="K390" s="86">
        <v>0</v>
      </c>
      <c r="L390" s="86">
        <v>0</v>
      </c>
      <c r="M390" s="86">
        <v>0</v>
      </c>
      <c r="N390" s="86">
        <v>0</v>
      </c>
      <c r="O390" s="86">
        <v>0</v>
      </c>
      <c r="P390" s="86">
        <v>0</v>
      </c>
      <c r="Q390" s="86">
        <v>0</v>
      </c>
      <c r="R390" s="86">
        <v>0</v>
      </c>
      <c r="S390" s="86">
        <v>0</v>
      </c>
      <c r="T390" s="86">
        <v>0</v>
      </c>
      <c r="U390" s="86">
        <v>0</v>
      </c>
      <c r="V390" s="86">
        <v>50000</v>
      </c>
      <c r="W390" s="86">
        <v>0</v>
      </c>
      <c r="X390" s="86">
        <v>0</v>
      </c>
      <c r="Y390" s="86">
        <v>50000</v>
      </c>
    </row>
    <row r="391" spans="1:25" hidden="1" outlineLevel="4" x14ac:dyDescent="0.3">
      <c r="A391" s="85" t="s">
        <v>176</v>
      </c>
      <c r="B391" s="85" t="s">
        <v>190</v>
      </c>
      <c r="C391" t="s">
        <v>676</v>
      </c>
      <c r="D391" s="86">
        <v>0</v>
      </c>
      <c r="E391" s="86">
        <v>0</v>
      </c>
      <c r="F391" s="86">
        <v>0</v>
      </c>
      <c r="G391" s="86">
        <v>0</v>
      </c>
      <c r="H391" s="86">
        <v>0</v>
      </c>
      <c r="I391" s="86">
        <v>0</v>
      </c>
      <c r="J391" s="86">
        <v>0</v>
      </c>
      <c r="K391" s="86">
        <v>0</v>
      </c>
      <c r="L391" s="86">
        <v>0</v>
      </c>
      <c r="M391" s="86">
        <v>0</v>
      </c>
      <c r="N391" s="86">
        <v>0</v>
      </c>
      <c r="O391" s="86">
        <v>0</v>
      </c>
      <c r="P391" s="86">
        <v>0</v>
      </c>
      <c r="Q391" s="86">
        <v>0</v>
      </c>
      <c r="R391" s="86">
        <v>0</v>
      </c>
      <c r="S391" s="86">
        <v>0</v>
      </c>
      <c r="T391" s="86">
        <v>0</v>
      </c>
      <c r="U391" s="86">
        <v>0</v>
      </c>
      <c r="V391" s="86">
        <v>0</v>
      </c>
      <c r="W391" s="86">
        <v>500000</v>
      </c>
      <c r="X391" s="86">
        <v>0</v>
      </c>
      <c r="Y391" s="86">
        <v>500000</v>
      </c>
    </row>
    <row r="392" spans="1:25" hidden="1" outlineLevel="4" x14ac:dyDescent="0.3">
      <c r="A392" s="85" t="s">
        <v>176</v>
      </c>
      <c r="B392" s="85" t="s">
        <v>190</v>
      </c>
      <c r="C392" t="s">
        <v>541</v>
      </c>
      <c r="D392" s="86">
        <v>0</v>
      </c>
      <c r="E392" s="86">
        <v>0</v>
      </c>
      <c r="F392" s="86">
        <v>0</v>
      </c>
      <c r="G392" s="86">
        <v>0</v>
      </c>
      <c r="H392" s="86">
        <v>0</v>
      </c>
      <c r="I392" s="86">
        <v>0</v>
      </c>
      <c r="J392" s="86">
        <v>0</v>
      </c>
      <c r="K392" s="86">
        <v>0</v>
      </c>
      <c r="L392" s="86">
        <v>0</v>
      </c>
      <c r="M392" s="86">
        <v>0</v>
      </c>
      <c r="N392" s="86">
        <v>0</v>
      </c>
      <c r="O392" s="86">
        <v>0</v>
      </c>
      <c r="P392" s="86">
        <v>0</v>
      </c>
      <c r="Q392" s="86">
        <v>0</v>
      </c>
      <c r="R392" s="86">
        <v>0</v>
      </c>
      <c r="S392" s="86">
        <v>0</v>
      </c>
      <c r="T392" s="86">
        <v>0</v>
      </c>
      <c r="U392" s="86">
        <v>0</v>
      </c>
      <c r="V392" s="86">
        <v>161000</v>
      </c>
      <c r="W392" s="86">
        <v>100000</v>
      </c>
      <c r="X392" s="86">
        <v>0</v>
      </c>
      <c r="Y392" s="86">
        <v>261000</v>
      </c>
    </row>
    <row r="393" spans="1:25" hidden="1" outlineLevel="4" x14ac:dyDescent="0.3">
      <c r="A393" s="85" t="s">
        <v>176</v>
      </c>
      <c r="B393" s="85" t="s">
        <v>190</v>
      </c>
      <c r="C393" t="s">
        <v>677</v>
      </c>
      <c r="D393" s="86">
        <v>0</v>
      </c>
      <c r="E393" s="86">
        <v>0</v>
      </c>
      <c r="F393" s="86">
        <v>0</v>
      </c>
      <c r="G393" s="86">
        <v>0</v>
      </c>
      <c r="H393" s="86">
        <v>0</v>
      </c>
      <c r="I393" s="86">
        <v>0</v>
      </c>
      <c r="J393" s="86">
        <v>0</v>
      </c>
      <c r="K393" s="86">
        <v>0</v>
      </c>
      <c r="L393" s="86">
        <v>0</v>
      </c>
      <c r="M393" s="86">
        <v>50000</v>
      </c>
      <c r="N393" s="86">
        <v>100000</v>
      </c>
      <c r="O393" s="86">
        <v>100000</v>
      </c>
      <c r="P393" s="86">
        <v>0</v>
      </c>
      <c r="Q393" s="86">
        <v>0</v>
      </c>
      <c r="R393" s="86">
        <v>0</v>
      </c>
      <c r="S393" s="86">
        <v>0</v>
      </c>
      <c r="T393" s="86">
        <v>0</v>
      </c>
      <c r="U393" s="86">
        <v>0</v>
      </c>
      <c r="V393" s="86">
        <v>0</v>
      </c>
      <c r="W393" s="86">
        <v>0</v>
      </c>
      <c r="X393" s="86">
        <v>0</v>
      </c>
      <c r="Y393" s="86">
        <v>250000</v>
      </c>
    </row>
    <row r="394" spans="1:25" hidden="1" outlineLevel="4" x14ac:dyDescent="0.3">
      <c r="A394" s="85" t="s">
        <v>176</v>
      </c>
      <c r="B394" s="85" t="s">
        <v>190</v>
      </c>
      <c r="C394" t="s">
        <v>544</v>
      </c>
      <c r="D394" s="86">
        <v>0</v>
      </c>
      <c r="E394" s="86">
        <v>0</v>
      </c>
      <c r="F394" s="86">
        <v>0</v>
      </c>
      <c r="G394" s="86">
        <v>0</v>
      </c>
      <c r="H394" s="86">
        <v>0</v>
      </c>
      <c r="I394" s="86">
        <v>0</v>
      </c>
      <c r="J394" s="86">
        <v>0</v>
      </c>
      <c r="K394" s="86">
        <v>0</v>
      </c>
      <c r="L394" s="86">
        <v>0</v>
      </c>
      <c r="M394" s="86">
        <v>0</v>
      </c>
      <c r="N394" s="86">
        <v>0</v>
      </c>
      <c r="O394" s="86">
        <v>0</v>
      </c>
      <c r="P394" s="86">
        <v>0</v>
      </c>
      <c r="Q394" s="86">
        <v>0</v>
      </c>
      <c r="R394" s="86">
        <v>0</v>
      </c>
      <c r="S394" s="86">
        <v>0</v>
      </c>
      <c r="T394" s="86">
        <v>0</v>
      </c>
      <c r="U394" s="86">
        <v>0</v>
      </c>
      <c r="V394" s="86">
        <v>50000</v>
      </c>
      <c r="W394" s="86">
        <v>50000</v>
      </c>
      <c r="X394" s="86">
        <v>0</v>
      </c>
      <c r="Y394" s="86">
        <v>100000</v>
      </c>
    </row>
    <row r="395" spans="1:25" hidden="1" outlineLevel="4" x14ac:dyDescent="0.3">
      <c r="A395" s="85" t="s">
        <v>176</v>
      </c>
      <c r="B395" s="85" t="s">
        <v>190</v>
      </c>
      <c r="C395" t="s">
        <v>678</v>
      </c>
      <c r="D395" s="86">
        <v>0</v>
      </c>
      <c r="E395" s="86">
        <v>0</v>
      </c>
      <c r="F395" s="86">
        <v>0</v>
      </c>
      <c r="G395" s="86">
        <v>0</v>
      </c>
      <c r="H395" s="86">
        <v>0</v>
      </c>
      <c r="I395" s="86">
        <v>0</v>
      </c>
      <c r="J395" s="86">
        <v>0</v>
      </c>
      <c r="K395" s="86">
        <v>0</v>
      </c>
      <c r="L395" s="86">
        <v>0</v>
      </c>
      <c r="M395" s="86">
        <v>0</v>
      </c>
      <c r="N395" s="86">
        <v>0</v>
      </c>
      <c r="O395" s="86">
        <v>0</v>
      </c>
      <c r="P395" s="86">
        <v>0</v>
      </c>
      <c r="Q395" s="86">
        <v>0</v>
      </c>
      <c r="R395" s="86">
        <v>0</v>
      </c>
      <c r="S395" s="86">
        <v>0</v>
      </c>
      <c r="T395" s="86">
        <v>0</v>
      </c>
      <c r="U395" s="86">
        <v>0</v>
      </c>
      <c r="V395" s="86">
        <v>1000000</v>
      </c>
      <c r="W395" s="86">
        <v>1000000</v>
      </c>
      <c r="X395" s="86">
        <v>0</v>
      </c>
      <c r="Y395" s="86">
        <v>2000000</v>
      </c>
    </row>
    <row r="396" spans="1:25" hidden="1" outlineLevel="4" x14ac:dyDescent="0.3">
      <c r="A396" s="85" t="s">
        <v>176</v>
      </c>
      <c r="B396" s="85" t="s">
        <v>190</v>
      </c>
      <c r="C396" t="s">
        <v>679</v>
      </c>
      <c r="D396" s="86">
        <v>0</v>
      </c>
      <c r="E396" s="86">
        <v>0</v>
      </c>
      <c r="F396" s="86">
        <v>0</v>
      </c>
      <c r="G396" s="86">
        <v>0</v>
      </c>
      <c r="H396" s="86">
        <v>0</v>
      </c>
      <c r="I396" s="86">
        <v>0</v>
      </c>
      <c r="J396" s="86">
        <v>0</v>
      </c>
      <c r="K396" s="86">
        <v>0</v>
      </c>
      <c r="L396" s="86">
        <v>0</v>
      </c>
      <c r="M396" s="86">
        <v>0</v>
      </c>
      <c r="N396" s="86">
        <v>0</v>
      </c>
      <c r="O396" s="86">
        <v>0</v>
      </c>
      <c r="P396" s="86">
        <v>0</v>
      </c>
      <c r="Q396" s="86">
        <v>0</v>
      </c>
      <c r="R396" s="86">
        <v>0</v>
      </c>
      <c r="S396" s="86">
        <v>0</v>
      </c>
      <c r="T396" s="86">
        <v>0</v>
      </c>
      <c r="U396" s="86">
        <v>0</v>
      </c>
      <c r="V396" s="86">
        <v>0</v>
      </c>
      <c r="W396" s="86">
        <v>250000</v>
      </c>
      <c r="X396" s="86">
        <v>250000</v>
      </c>
      <c r="Y396" s="86">
        <v>500000</v>
      </c>
    </row>
    <row r="397" spans="1:25" hidden="1" outlineLevel="4" x14ac:dyDescent="0.3">
      <c r="A397" s="85" t="s">
        <v>176</v>
      </c>
      <c r="B397" s="85" t="s">
        <v>190</v>
      </c>
      <c r="C397" t="s">
        <v>680</v>
      </c>
      <c r="D397" s="86">
        <v>0</v>
      </c>
      <c r="E397" s="86">
        <v>0</v>
      </c>
      <c r="F397" s="86">
        <v>0</v>
      </c>
      <c r="G397" s="86">
        <v>0</v>
      </c>
      <c r="H397" s="86">
        <v>0</v>
      </c>
      <c r="I397" s="86">
        <v>0</v>
      </c>
      <c r="J397" s="86">
        <v>0</v>
      </c>
      <c r="K397" s="86">
        <v>0</v>
      </c>
      <c r="L397" s="86">
        <v>0</v>
      </c>
      <c r="M397" s="86">
        <v>0</v>
      </c>
      <c r="N397" s="86">
        <v>0</v>
      </c>
      <c r="O397" s="86">
        <v>0</v>
      </c>
      <c r="P397" s="86">
        <v>0</v>
      </c>
      <c r="Q397" s="86">
        <v>0</v>
      </c>
      <c r="R397" s="86">
        <v>0</v>
      </c>
      <c r="S397" s="86">
        <v>0</v>
      </c>
      <c r="T397" s="86">
        <v>0</v>
      </c>
      <c r="U397" s="86">
        <v>0</v>
      </c>
      <c r="V397" s="86">
        <v>0</v>
      </c>
      <c r="W397" s="86">
        <v>0</v>
      </c>
      <c r="X397" s="86">
        <v>250000</v>
      </c>
      <c r="Y397" s="86">
        <v>250000</v>
      </c>
    </row>
    <row r="398" spans="1:25" hidden="1" outlineLevel="4" x14ac:dyDescent="0.3">
      <c r="A398" s="85" t="s">
        <v>176</v>
      </c>
      <c r="B398" s="85" t="s">
        <v>190</v>
      </c>
      <c r="C398" t="s">
        <v>681</v>
      </c>
      <c r="D398" s="86">
        <v>0</v>
      </c>
      <c r="E398" s="86">
        <v>0</v>
      </c>
      <c r="F398" s="86">
        <v>0</v>
      </c>
      <c r="G398" s="86">
        <v>0</v>
      </c>
      <c r="H398" s="86">
        <v>0</v>
      </c>
      <c r="I398" s="86">
        <v>0</v>
      </c>
      <c r="J398" s="86">
        <v>0</v>
      </c>
      <c r="K398" s="86">
        <v>0</v>
      </c>
      <c r="L398" s="86">
        <v>0</v>
      </c>
      <c r="M398" s="86">
        <v>0</v>
      </c>
      <c r="N398" s="86">
        <v>0</v>
      </c>
      <c r="O398" s="86">
        <v>0</v>
      </c>
      <c r="P398" s="86">
        <v>0</v>
      </c>
      <c r="Q398" s="86">
        <v>0</v>
      </c>
      <c r="R398" s="86">
        <v>0</v>
      </c>
      <c r="S398" s="86">
        <v>0</v>
      </c>
      <c r="T398" s="86">
        <v>0</v>
      </c>
      <c r="U398" s="86">
        <v>0</v>
      </c>
      <c r="V398" s="86">
        <v>300000</v>
      </c>
      <c r="W398" s="86">
        <v>0</v>
      </c>
      <c r="X398" s="86">
        <v>0</v>
      </c>
      <c r="Y398" s="86">
        <v>300000</v>
      </c>
    </row>
    <row r="399" spans="1:25" hidden="1" outlineLevel="4" x14ac:dyDescent="0.3">
      <c r="A399" s="85" t="s">
        <v>176</v>
      </c>
      <c r="B399" s="85" t="s">
        <v>190</v>
      </c>
      <c r="C399" t="s">
        <v>682</v>
      </c>
      <c r="D399" s="86">
        <v>0</v>
      </c>
      <c r="E399" s="86">
        <v>0</v>
      </c>
      <c r="F399" s="86">
        <v>0</v>
      </c>
      <c r="G399" s="86">
        <v>0</v>
      </c>
      <c r="H399" s="86">
        <v>0</v>
      </c>
      <c r="I399" s="86">
        <v>0</v>
      </c>
      <c r="J399" s="86">
        <v>0</v>
      </c>
      <c r="K399" s="86">
        <v>0</v>
      </c>
      <c r="L399" s="86">
        <v>0</v>
      </c>
      <c r="M399" s="86">
        <v>0</v>
      </c>
      <c r="N399" s="86">
        <v>0</v>
      </c>
      <c r="O399" s="86">
        <v>0</v>
      </c>
      <c r="P399" s="86">
        <v>0</v>
      </c>
      <c r="Q399" s="86">
        <v>0</v>
      </c>
      <c r="R399" s="86">
        <v>0</v>
      </c>
      <c r="S399" s="86">
        <v>0</v>
      </c>
      <c r="T399" s="86">
        <v>0</v>
      </c>
      <c r="U399" s="86">
        <v>0</v>
      </c>
      <c r="V399" s="86">
        <v>0</v>
      </c>
      <c r="W399" s="86">
        <v>200000</v>
      </c>
      <c r="X399" s="86">
        <v>0</v>
      </c>
      <c r="Y399" s="86">
        <v>200000</v>
      </c>
    </row>
    <row r="400" spans="1:25" hidden="1" outlineLevel="4" x14ac:dyDescent="0.3">
      <c r="A400" s="85" t="s">
        <v>176</v>
      </c>
      <c r="B400" s="85" t="s">
        <v>190</v>
      </c>
      <c r="C400" t="s">
        <v>683</v>
      </c>
      <c r="D400" s="86">
        <v>0</v>
      </c>
      <c r="E400" s="86">
        <v>0</v>
      </c>
      <c r="F400" s="86">
        <v>0</v>
      </c>
      <c r="G400" s="86">
        <v>0</v>
      </c>
      <c r="H400" s="86">
        <v>0</v>
      </c>
      <c r="I400" s="86">
        <v>0</v>
      </c>
      <c r="J400" s="86">
        <v>0</v>
      </c>
      <c r="K400" s="86">
        <v>0</v>
      </c>
      <c r="L400" s="86">
        <v>0</v>
      </c>
      <c r="M400" s="86">
        <v>0</v>
      </c>
      <c r="N400" s="86">
        <v>0</v>
      </c>
      <c r="O400" s="86">
        <v>0</v>
      </c>
      <c r="P400" s="86">
        <v>0</v>
      </c>
      <c r="Q400" s="86">
        <v>0</v>
      </c>
      <c r="R400" s="86">
        <v>0</v>
      </c>
      <c r="S400" s="86">
        <v>0</v>
      </c>
      <c r="T400" s="86">
        <v>0</v>
      </c>
      <c r="U400" s="86">
        <v>0</v>
      </c>
      <c r="V400" s="86">
        <v>100000</v>
      </c>
      <c r="W400" s="86">
        <v>0</v>
      </c>
      <c r="X400" s="86">
        <v>0</v>
      </c>
      <c r="Y400" s="86">
        <v>100000</v>
      </c>
    </row>
    <row r="401" spans="1:25" hidden="1" outlineLevel="4" x14ac:dyDescent="0.3">
      <c r="A401" s="85" t="s">
        <v>176</v>
      </c>
      <c r="B401" s="85" t="s">
        <v>190</v>
      </c>
      <c r="C401" t="s">
        <v>684</v>
      </c>
      <c r="D401" s="86">
        <v>0</v>
      </c>
      <c r="E401" s="86">
        <v>0</v>
      </c>
      <c r="F401" s="86">
        <v>0</v>
      </c>
      <c r="G401" s="86">
        <v>0</v>
      </c>
      <c r="H401" s="86">
        <v>0</v>
      </c>
      <c r="I401" s="86">
        <v>0</v>
      </c>
      <c r="J401" s="86">
        <v>0</v>
      </c>
      <c r="K401" s="86">
        <v>0</v>
      </c>
      <c r="L401" s="86">
        <v>0</v>
      </c>
      <c r="M401" s="86">
        <v>0</v>
      </c>
      <c r="N401" s="86">
        <v>0</v>
      </c>
      <c r="O401" s="86">
        <v>0</v>
      </c>
      <c r="P401" s="86">
        <v>0</v>
      </c>
      <c r="Q401" s="86">
        <v>0</v>
      </c>
      <c r="R401" s="86">
        <v>0</v>
      </c>
      <c r="S401" s="86">
        <v>0</v>
      </c>
      <c r="T401" s="86">
        <v>0</v>
      </c>
      <c r="U401" s="86">
        <v>0</v>
      </c>
      <c r="V401" s="86">
        <v>0</v>
      </c>
      <c r="W401" s="86">
        <v>0</v>
      </c>
      <c r="X401" s="86">
        <v>550000</v>
      </c>
      <c r="Y401" s="86">
        <v>550000</v>
      </c>
    </row>
    <row r="402" spans="1:25" hidden="1" outlineLevel="4" x14ac:dyDescent="0.3">
      <c r="A402" s="85" t="s">
        <v>176</v>
      </c>
      <c r="B402" s="85" t="s">
        <v>190</v>
      </c>
      <c r="C402" t="s">
        <v>553</v>
      </c>
      <c r="D402" s="86">
        <v>0</v>
      </c>
      <c r="E402" s="86">
        <v>0</v>
      </c>
      <c r="F402" s="86">
        <v>0</v>
      </c>
      <c r="G402" s="86">
        <v>0</v>
      </c>
      <c r="H402" s="86">
        <v>0</v>
      </c>
      <c r="I402" s="86">
        <v>0</v>
      </c>
      <c r="J402" s="86">
        <v>0</v>
      </c>
      <c r="K402" s="86">
        <v>0</v>
      </c>
      <c r="L402" s="86">
        <v>0</v>
      </c>
      <c r="M402" s="86">
        <v>0</v>
      </c>
      <c r="N402" s="86">
        <v>0</v>
      </c>
      <c r="O402" s="86">
        <v>0</v>
      </c>
      <c r="P402" s="86">
        <v>0</v>
      </c>
      <c r="Q402" s="86">
        <v>0</v>
      </c>
      <c r="R402" s="86">
        <v>0</v>
      </c>
      <c r="S402" s="86">
        <v>0</v>
      </c>
      <c r="T402" s="86">
        <v>0</v>
      </c>
      <c r="U402" s="86">
        <v>0</v>
      </c>
      <c r="V402" s="86">
        <v>0</v>
      </c>
      <c r="W402" s="86">
        <v>150000</v>
      </c>
      <c r="X402" s="86">
        <v>0</v>
      </c>
      <c r="Y402" s="86">
        <v>150000</v>
      </c>
    </row>
    <row r="403" spans="1:25" hidden="1" outlineLevel="4" x14ac:dyDescent="0.3">
      <c r="A403" s="85" t="s">
        <v>176</v>
      </c>
      <c r="B403" s="85" t="s">
        <v>190</v>
      </c>
      <c r="C403" t="s">
        <v>685</v>
      </c>
      <c r="D403" s="86">
        <v>0</v>
      </c>
      <c r="E403" s="86">
        <v>0</v>
      </c>
      <c r="F403" s="86">
        <v>0</v>
      </c>
      <c r="G403" s="86">
        <v>0</v>
      </c>
      <c r="H403" s="86">
        <v>0</v>
      </c>
      <c r="I403" s="86">
        <v>0</v>
      </c>
      <c r="J403" s="86">
        <v>0</v>
      </c>
      <c r="K403" s="86">
        <v>0</v>
      </c>
      <c r="L403" s="86">
        <v>0</v>
      </c>
      <c r="M403" s="86">
        <v>0</v>
      </c>
      <c r="N403" s="86">
        <v>0</v>
      </c>
      <c r="O403" s="86">
        <v>0</v>
      </c>
      <c r="P403" s="86">
        <v>0</v>
      </c>
      <c r="Q403" s="86">
        <v>0</v>
      </c>
      <c r="R403" s="86">
        <v>0</v>
      </c>
      <c r="S403" s="86">
        <v>0</v>
      </c>
      <c r="T403" s="86">
        <v>0</v>
      </c>
      <c r="U403" s="86">
        <v>0</v>
      </c>
      <c r="V403" s="86">
        <v>0</v>
      </c>
      <c r="W403" s="86">
        <v>0</v>
      </c>
      <c r="X403" s="86">
        <v>100000</v>
      </c>
      <c r="Y403" s="86">
        <v>100000</v>
      </c>
    </row>
    <row r="404" spans="1:25" hidden="1" outlineLevel="4" x14ac:dyDescent="0.3">
      <c r="A404" s="85" t="s">
        <v>176</v>
      </c>
      <c r="B404" s="85" t="s">
        <v>190</v>
      </c>
      <c r="C404" t="s">
        <v>686</v>
      </c>
      <c r="D404" s="86">
        <v>0</v>
      </c>
      <c r="E404" s="86">
        <v>0</v>
      </c>
      <c r="F404" s="86">
        <v>0</v>
      </c>
      <c r="G404" s="86">
        <v>0</v>
      </c>
      <c r="H404" s="86">
        <v>0</v>
      </c>
      <c r="I404" s="86">
        <v>0</v>
      </c>
      <c r="J404" s="86">
        <v>0</v>
      </c>
      <c r="K404" s="86">
        <v>0</v>
      </c>
      <c r="L404" s="86">
        <v>0</v>
      </c>
      <c r="M404" s="86">
        <v>0</v>
      </c>
      <c r="N404" s="86">
        <v>0</v>
      </c>
      <c r="O404" s="86">
        <v>0</v>
      </c>
      <c r="P404" s="86">
        <v>0</v>
      </c>
      <c r="Q404" s="86">
        <v>0</v>
      </c>
      <c r="R404" s="86">
        <v>0</v>
      </c>
      <c r="S404" s="86">
        <v>0</v>
      </c>
      <c r="T404" s="86">
        <v>0</v>
      </c>
      <c r="U404" s="86">
        <v>0</v>
      </c>
      <c r="V404" s="86">
        <v>50000</v>
      </c>
      <c r="W404" s="86">
        <v>50000</v>
      </c>
      <c r="X404" s="86">
        <v>0</v>
      </c>
      <c r="Y404" s="86">
        <v>100000</v>
      </c>
    </row>
    <row r="405" spans="1:25" hidden="1" outlineLevel="4" x14ac:dyDescent="0.3">
      <c r="A405" s="85" t="s">
        <v>176</v>
      </c>
      <c r="B405" s="85" t="s">
        <v>190</v>
      </c>
      <c r="C405" t="s">
        <v>687</v>
      </c>
      <c r="D405" s="86">
        <v>0</v>
      </c>
      <c r="E405" s="86">
        <v>0</v>
      </c>
      <c r="F405" s="86">
        <v>0</v>
      </c>
      <c r="G405" s="86">
        <v>0</v>
      </c>
      <c r="H405" s="86">
        <v>0</v>
      </c>
      <c r="I405" s="86">
        <v>0</v>
      </c>
      <c r="J405" s="86">
        <v>0</v>
      </c>
      <c r="K405" s="86">
        <v>0</v>
      </c>
      <c r="L405" s="86">
        <v>0</v>
      </c>
      <c r="M405" s="86">
        <v>0</v>
      </c>
      <c r="N405" s="86">
        <v>0</v>
      </c>
      <c r="O405" s="86">
        <v>0</v>
      </c>
      <c r="P405" s="86">
        <v>0</v>
      </c>
      <c r="Q405" s="86">
        <v>0</v>
      </c>
      <c r="R405" s="86">
        <v>0</v>
      </c>
      <c r="S405" s="86">
        <v>0</v>
      </c>
      <c r="T405" s="86">
        <v>0</v>
      </c>
      <c r="U405" s="86">
        <v>0</v>
      </c>
      <c r="V405" s="86">
        <v>175000</v>
      </c>
      <c r="W405" s="86">
        <v>0</v>
      </c>
      <c r="X405" s="86">
        <v>0</v>
      </c>
      <c r="Y405" s="86">
        <v>175000</v>
      </c>
    </row>
    <row r="406" spans="1:25" hidden="1" outlineLevel="4" x14ac:dyDescent="0.3">
      <c r="A406" s="85" t="s">
        <v>176</v>
      </c>
      <c r="B406" s="85" t="s">
        <v>190</v>
      </c>
      <c r="C406" t="s">
        <v>688</v>
      </c>
      <c r="D406" s="86">
        <v>0</v>
      </c>
      <c r="E406" s="86">
        <v>0</v>
      </c>
      <c r="F406" s="86">
        <v>0</v>
      </c>
      <c r="G406" s="86">
        <v>0</v>
      </c>
      <c r="H406" s="86">
        <v>0</v>
      </c>
      <c r="I406" s="86">
        <v>0</v>
      </c>
      <c r="J406" s="86">
        <v>0</v>
      </c>
      <c r="K406" s="86">
        <v>0</v>
      </c>
      <c r="L406" s="86">
        <v>0</v>
      </c>
      <c r="M406" s="86">
        <v>0</v>
      </c>
      <c r="N406" s="86">
        <v>0</v>
      </c>
      <c r="O406" s="86">
        <v>0</v>
      </c>
      <c r="P406" s="86">
        <v>0</v>
      </c>
      <c r="Q406" s="86">
        <v>0</v>
      </c>
      <c r="R406" s="86">
        <v>0</v>
      </c>
      <c r="S406" s="86">
        <v>0</v>
      </c>
      <c r="T406" s="86">
        <v>0</v>
      </c>
      <c r="U406" s="86">
        <v>0</v>
      </c>
      <c r="V406" s="86">
        <v>0</v>
      </c>
      <c r="W406" s="86">
        <v>0</v>
      </c>
      <c r="X406" s="86">
        <v>15000</v>
      </c>
      <c r="Y406" s="86">
        <v>15000</v>
      </c>
    </row>
    <row r="407" spans="1:25" hidden="1" outlineLevel="4" x14ac:dyDescent="0.3">
      <c r="A407" s="85" t="s">
        <v>176</v>
      </c>
      <c r="B407" s="85" t="s">
        <v>190</v>
      </c>
      <c r="C407" t="s">
        <v>436</v>
      </c>
      <c r="D407" s="86">
        <v>0</v>
      </c>
      <c r="E407" s="86">
        <v>0</v>
      </c>
      <c r="F407" s="86">
        <v>0</v>
      </c>
      <c r="G407" s="86">
        <v>0</v>
      </c>
      <c r="H407" s="86">
        <v>0</v>
      </c>
      <c r="I407" s="86">
        <v>0</v>
      </c>
      <c r="J407" s="86">
        <v>0</v>
      </c>
      <c r="K407" s="86">
        <v>0</v>
      </c>
      <c r="L407" s="86">
        <v>0</v>
      </c>
      <c r="M407" s="86">
        <v>0</v>
      </c>
      <c r="N407" s="86">
        <v>0</v>
      </c>
      <c r="O407" s="86">
        <v>0</v>
      </c>
      <c r="P407" s="86">
        <v>0</v>
      </c>
      <c r="Q407" s="86">
        <v>0</v>
      </c>
      <c r="R407" s="86">
        <v>0</v>
      </c>
      <c r="S407" s="86">
        <v>0</v>
      </c>
      <c r="T407" s="86">
        <v>0</v>
      </c>
      <c r="U407" s="86">
        <v>0</v>
      </c>
      <c r="V407" s="86">
        <v>150000</v>
      </c>
      <c r="W407" s="86">
        <v>0</v>
      </c>
      <c r="X407" s="86">
        <v>0</v>
      </c>
      <c r="Y407" s="86">
        <v>150000</v>
      </c>
    </row>
    <row r="408" spans="1:25" hidden="1" outlineLevel="4" x14ac:dyDescent="0.3">
      <c r="A408" s="85" t="s">
        <v>176</v>
      </c>
      <c r="B408" s="85" t="s">
        <v>190</v>
      </c>
      <c r="C408" t="s">
        <v>689</v>
      </c>
      <c r="D408" s="86">
        <v>0</v>
      </c>
      <c r="E408" s="86">
        <v>0</v>
      </c>
      <c r="F408" s="86">
        <v>0</v>
      </c>
      <c r="G408" s="86">
        <v>0</v>
      </c>
      <c r="H408" s="86">
        <v>0</v>
      </c>
      <c r="I408" s="86">
        <v>0</v>
      </c>
      <c r="J408" s="86">
        <v>0</v>
      </c>
      <c r="K408" s="86">
        <v>0</v>
      </c>
      <c r="L408" s="86">
        <v>0</v>
      </c>
      <c r="M408" s="86">
        <v>0</v>
      </c>
      <c r="N408" s="86">
        <v>0</v>
      </c>
      <c r="O408" s="86">
        <v>0</v>
      </c>
      <c r="P408" s="86">
        <v>0</v>
      </c>
      <c r="Q408" s="86">
        <v>0</v>
      </c>
      <c r="R408" s="86">
        <v>0</v>
      </c>
      <c r="S408" s="86">
        <v>0</v>
      </c>
      <c r="T408" s="86">
        <v>0</v>
      </c>
      <c r="U408" s="86">
        <v>0</v>
      </c>
      <c r="V408" s="86">
        <v>0</v>
      </c>
      <c r="W408" s="86">
        <v>0</v>
      </c>
      <c r="X408" s="86">
        <v>50000</v>
      </c>
      <c r="Y408" s="86">
        <v>50000</v>
      </c>
    </row>
    <row r="409" spans="1:25" hidden="1" outlineLevel="4" x14ac:dyDescent="0.3">
      <c r="A409" s="85" t="s">
        <v>176</v>
      </c>
      <c r="B409" s="85" t="s">
        <v>190</v>
      </c>
      <c r="C409" t="s">
        <v>690</v>
      </c>
      <c r="D409" s="86">
        <v>0</v>
      </c>
      <c r="E409" s="86">
        <v>0</v>
      </c>
      <c r="F409" s="86">
        <v>0</v>
      </c>
      <c r="G409" s="86">
        <v>0</v>
      </c>
      <c r="H409" s="86">
        <v>0</v>
      </c>
      <c r="I409" s="86">
        <v>0</v>
      </c>
      <c r="J409" s="86">
        <v>0</v>
      </c>
      <c r="K409" s="86">
        <v>0</v>
      </c>
      <c r="L409" s="86">
        <v>0</v>
      </c>
      <c r="M409" s="86">
        <v>0</v>
      </c>
      <c r="N409" s="86">
        <v>0</v>
      </c>
      <c r="O409" s="86">
        <v>0</v>
      </c>
      <c r="P409" s="86">
        <v>0</v>
      </c>
      <c r="Q409" s="86">
        <v>0</v>
      </c>
      <c r="R409" s="86">
        <v>0</v>
      </c>
      <c r="S409" s="86">
        <v>0</v>
      </c>
      <c r="T409" s="86">
        <v>0</v>
      </c>
      <c r="U409" s="86">
        <v>0</v>
      </c>
      <c r="V409" s="86">
        <v>0</v>
      </c>
      <c r="W409" s="86">
        <v>0</v>
      </c>
      <c r="X409" s="86">
        <v>250000</v>
      </c>
      <c r="Y409" s="86">
        <v>250000</v>
      </c>
    </row>
    <row r="410" spans="1:25" hidden="1" outlineLevel="4" x14ac:dyDescent="0.3">
      <c r="A410" s="85" t="s">
        <v>176</v>
      </c>
      <c r="B410" s="85" t="s">
        <v>190</v>
      </c>
      <c r="C410" t="s">
        <v>691</v>
      </c>
      <c r="D410" s="86">
        <v>0</v>
      </c>
      <c r="E410" s="86">
        <v>0</v>
      </c>
      <c r="F410" s="86">
        <v>0</v>
      </c>
      <c r="G410" s="86">
        <v>0</v>
      </c>
      <c r="H410" s="86">
        <v>0</v>
      </c>
      <c r="I410" s="86">
        <v>0</v>
      </c>
      <c r="J410" s="86">
        <v>0</v>
      </c>
      <c r="K410" s="86">
        <v>0</v>
      </c>
      <c r="L410" s="86">
        <v>0</v>
      </c>
      <c r="M410" s="86">
        <v>0</v>
      </c>
      <c r="N410" s="86">
        <v>0</v>
      </c>
      <c r="O410" s="86">
        <v>0</v>
      </c>
      <c r="P410" s="86">
        <v>0</v>
      </c>
      <c r="Q410" s="86">
        <v>0</v>
      </c>
      <c r="R410" s="86">
        <v>0</v>
      </c>
      <c r="S410" s="86">
        <v>0</v>
      </c>
      <c r="T410" s="86">
        <v>0</v>
      </c>
      <c r="U410" s="86">
        <v>0</v>
      </c>
      <c r="V410" s="86">
        <v>0</v>
      </c>
      <c r="W410" s="86">
        <v>0</v>
      </c>
      <c r="X410" s="86">
        <v>80500</v>
      </c>
      <c r="Y410" s="86">
        <v>80500</v>
      </c>
    </row>
    <row r="411" spans="1:25" hidden="1" outlineLevel="4" x14ac:dyDescent="0.3">
      <c r="A411" s="85" t="s">
        <v>176</v>
      </c>
      <c r="B411" s="85" t="s">
        <v>190</v>
      </c>
      <c r="C411" t="s">
        <v>371</v>
      </c>
      <c r="D411" s="86">
        <v>0</v>
      </c>
      <c r="E411" s="86">
        <v>0</v>
      </c>
      <c r="F411" s="86">
        <v>0</v>
      </c>
      <c r="G411" s="86">
        <v>0</v>
      </c>
      <c r="H411" s="86">
        <v>0</v>
      </c>
      <c r="I411" s="86">
        <v>0</v>
      </c>
      <c r="J411" s="86">
        <v>0</v>
      </c>
      <c r="K411" s="86">
        <v>0</v>
      </c>
      <c r="L411" s="86">
        <v>0</v>
      </c>
      <c r="M411" s="86">
        <v>0</v>
      </c>
      <c r="N411" s="86">
        <v>0</v>
      </c>
      <c r="O411" s="86">
        <v>0</v>
      </c>
      <c r="P411" s="86">
        <v>0</v>
      </c>
      <c r="Q411" s="86">
        <v>0</v>
      </c>
      <c r="R411" s="86">
        <v>0</v>
      </c>
      <c r="S411" s="86">
        <v>0</v>
      </c>
      <c r="T411" s="86">
        <v>0</v>
      </c>
      <c r="U411" s="86">
        <v>0</v>
      </c>
      <c r="V411" s="86">
        <v>0</v>
      </c>
      <c r="W411" s="86">
        <v>900000</v>
      </c>
      <c r="X411" s="86">
        <v>0</v>
      </c>
      <c r="Y411" s="86">
        <v>900000</v>
      </c>
    </row>
    <row r="412" spans="1:25" hidden="1" outlineLevel="4" x14ac:dyDescent="0.3">
      <c r="A412" s="85" t="s">
        <v>176</v>
      </c>
      <c r="B412" s="85" t="s">
        <v>190</v>
      </c>
      <c r="C412" t="s">
        <v>692</v>
      </c>
      <c r="D412" s="86">
        <v>0</v>
      </c>
      <c r="E412" s="86">
        <v>0</v>
      </c>
      <c r="F412" s="86">
        <v>0</v>
      </c>
      <c r="G412" s="86">
        <v>0</v>
      </c>
      <c r="H412" s="86">
        <v>0</v>
      </c>
      <c r="I412" s="86">
        <v>0</v>
      </c>
      <c r="J412" s="86">
        <v>0</v>
      </c>
      <c r="K412" s="86">
        <v>0</v>
      </c>
      <c r="L412" s="86">
        <v>0</v>
      </c>
      <c r="M412" s="86">
        <v>0</v>
      </c>
      <c r="N412" s="86">
        <v>0</v>
      </c>
      <c r="O412" s="86">
        <v>0</v>
      </c>
      <c r="P412" s="86">
        <v>0</v>
      </c>
      <c r="Q412" s="86">
        <v>0</v>
      </c>
      <c r="R412" s="86">
        <v>0</v>
      </c>
      <c r="S412" s="86">
        <v>0</v>
      </c>
      <c r="T412" s="86">
        <v>0</v>
      </c>
      <c r="U412" s="86">
        <v>0</v>
      </c>
      <c r="V412" s="86">
        <v>0</v>
      </c>
      <c r="W412" s="86">
        <v>0</v>
      </c>
      <c r="X412" s="86">
        <v>500000</v>
      </c>
      <c r="Y412" s="86">
        <v>500000</v>
      </c>
    </row>
    <row r="413" spans="1:25" hidden="1" outlineLevel="4" x14ac:dyDescent="0.3">
      <c r="A413" s="85" t="s">
        <v>176</v>
      </c>
      <c r="B413" s="85" t="s">
        <v>190</v>
      </c>
      <c r="C413" t="s">
        <v>693</v>
      </c>
      <c r="D413" s="86">
        <v>0</v>
      </c>
      <c r="E413" s="86">
        <v>0</v>
      </c>
      <c r="F413" s="86">
        <v>0</v>
      </c>
      <c r="G413" s="86">
        <v>0</v>
      </c>
      <c r="H413" s="86">
        <v>0</v>
      </c>
      <c r="I413" s="86">
        <v>0</v>
      </c>
      <c r="J413" s="86">
        <v>0</v>
      </c>
      <c r="K413" s="86">
        <v>0</v>
      </c>
      <c r="L413" s="86">
        <v>0</v>
      </c>
      <c r="M413" s="86">
        <v>0</v>
      </c>
      <c r="N413" s="86">
        <v>0</v>
      </c>
      <c r="O413" s="86">
        <v>0</v>
      </c>
      <c r="P413" s="86">
        <v>0</v>
      </c>
      <c r="Q413" s="86">
        <v>0</v>
      </c>
      <c r="R413" s="86">
        <v>0</v>
      </c>
      <c r="S413" s="86">
        <v>0</v>
      </c>
      <c r="T413" s="86">
        <v>0</v>
      </c>
      <c r="U413" s="86">
        <v>0</v>
      </c>
      <c r="V413" s="86">
        <v>300000</v>
      </c>
      <c r="W413" s="86">
        <v>0</v>
      </c>
      <c r="X413" s="86">
        <v>60000</v>
      </c>
      <c r="Y413" s="86">
        <v>360000</v>
      </c>
    </row>
    <row r="414" spans="1:25" hidden="1" outlineLevel="4" x14ac:dyDescent="0.3">
      <c r="A414" s="85" t="s">
        <v>176</v>
      </c>
      <c r="B414" s="85" t="s">
        <v>190</v>
      </c>
      <c r="C414" t="s">
        <v>694</v>
      </c>
      <c r="D414" s="86">
        <v>0</v>
      </c>
      <c r="E414" s="86">
        <v>0</v>
      </c>
      <c r="F414" s="86">
        <v>0</v>
      </c>
      <c r="G414" s="86">
        <v>0</v>
      </c>
      <c r="H414" s="86">
        <v>0</v>
      </c>
      <c r="I414" s="86">
        <v>0</v>
      </c>
      <c r="J414" s="86">
        <v>0</v>
      </c>
      <c r="K414" s="86">
        <v>0</v>
      </c>
      <c r="L414" s="86">
        <v>0</v>
      </c>
      <c r="M414" s="86">
        <v>0</v>
      </c>
      <c r="N414" s="86">
        <v>0</v>
      </c>
      <c r="O414" s="86">
        <v>0</v>
      </c>
      <c r="P414" s="86">
        <v>0</v>
      </c>
      <c r="Q414" s="86">
        <v>0</v>
      </c>
      <c r="R414" s="86">
        <v>0</v>
      </c>
      <c r="S414" s="86">
        <v>0</v>
      </c>
      <c r="T414" s="86">
        <v>0</v>
      </c>
      <c r="U414" s="86">
        <v>0</v>
      </c>
      <c r="V414" s="86">
        <v>0</v>
      </c>
      <c r="W414" s="86">
        <v>0</v>
      </c>
      <c r="X414" s="86">
        <v>50000</v>
      </c>
      <c r="Y414" s="86">
        <v>50000</v>
      </c>
    </row>
    <row r="415" spans="1:25" hidden="1" outlineLevel="4" x14ac:dyDescent="0.3">
      <c r="A415" s="85" t="s">
        <v>176</v>
      </c>
      <c r="B415" s="85" t="s">
        <v>190</v>
      </c>
      <c r="C415" t="s">
        <v>695</v>
      </c>
      <c r="D415" s="86">
        <v>0</v>
      </c>
      <c r="E415" s="86">
        <v>0</v>
      </c>
      <c r="F415" s="86">
        <v>0</v>
      </c>
      <c r="G415" s="86">
        <v>0</v>
      </c>
      <c r="H415" s="86">
        <v>0</v>
      </c>
      <c r="I415" s="86">
        <v>0</v>
      </c>
      <c r="J415" s="86">
        <v>0</v>
      </c>
      <c r="K415" s="86">
        <v>0</v>
      </c>
      <c r="L415" s="86">
        <v>0</v>
      </c>
      <c r="M415" s="86">
        <v>0</v>
      </c>
      <c r="N415" s="86">
        <v>0</v>
      </c>
      <c r="O415" s="86">
        <v>0</v>
      </c>
      <c r="P415" s="86">
        <v>0</v>
      </c>
      <c r="Q415" s="86">
        <v>0</v>
      </c>
      <c r="R415" s="86">
        <v>0</v>
      </c>
      <c r="S415" s="86">
        <v>0</v>
      </c>
      <c r="T415" s="86">
        <v>0</v>
      </c>
      <c r="U415" s="86">
        <v>0</v>
      </c>
      <c r="V415" s="86">
        <v>0</v>
      </c>
      <c r="W415" s="86">
        <v>0</v>
      </c>
      <c r="X415" s="86">
        <v>150000</v>
      </c>
      <c r="Y415" s="86">
        <v>150000</v>
      </c>
    </row>
    <row r="416" spans="1:25" hidden="1" outlineLevel="4" x14ac:dyDescent="0.3">
      <c r="A416" s="85" t="s">
        <v>176</v>
      </c>
      <c r="B416" s="85" t="s">
        <v>190</v>
      </c>
      <c r="C416" t="s">
        <v>696</v>
      </c>
      <c r="D416" s="86">
        <v>0</v>
      </c>
      <c r="E416" s="86">
        <v>0</v>
      </c>
      <c r="F416" s="86">
        <v>0</v>
      </c>
      <c r="G416" s="86">
        <v>0</v>
      </c>
      <c r="H416" s="86">
        <v>0</v>
      </c>
      <c r="I416" s="86">
        <v>0</v>
      </c>
      <c r="J416" s="86">
        <v>0</v>
      </c>
      <c r="K416" s="86">
        <v>0</v>
      </c>
      <c r="L416" s="86">
        <v>0</v>
      </c>
      <c r="M416" s="86">
        <v>0</v>
      </c>
      <c r="N416" s="86">
        <v>0</v>
      </c>
      <c r="O416" s="86">
        <v>0</v>
      </c>
      <c r="P416" s="86">
        <v>0</v>
      </c>
      <c r="Q416" s="86">
        <v>0</v>
      </c>
      <c r="R416" s="86">
        <v>0</v>
      </c>
      <c r="S416" s="86">
        <v>0</v>
      </c>
      <c r="T416" s="86">
        <v>0</v>
      </c>
      <c r="U416" s="86">
        <v>0</v>
      </c>
      <c r="V416" s="86">
        <v>0</v>
      </c>
      <c r="W416" s="86">
        <v>5000000</v>
      </c>
      <c r="X416" s="86">
        <v>0</v>
      </c>
      <c r="Y416" s="86">
        <v>5000000</v>
      </c>
    </row>
    <row r="417" spans="1:25" s="284" customFormat="1" hidden="1" outlineLevel="3" collapsed="1" x14ac:dyDescent="0.3">
      <c r="A417" s="85"/>
      <c r="B417" s="290" t="s">
        <v>2784</v>
      </c>
      <c r="C417" s="291"/>
      <c r="D417" s="292"/>
      <c r="E417" s="292">
        <f t="shared" ref="E417:Y417" si="12">SUBTOTAL(9,E280:E416)</f>
        <v>24498229</v>
      </c>
      <c r="F417" s="292">
        <f t="shared" si="12"/>
        <v>0</v>
      </c>
      <c r="G417" s="292">
        <f t="shared" si="12"/>
        <v>151739.42087897373</v>
      </c>
      <c r="H417" s="292">
        <f t="shared" si="12"/>
        <v>0</v>
      </c>
      <c r="I417" s="292">
        <f t="shared" si="12"/>
        <v>3111858</v>
      </c>
      <c r="J417" s="292">
        <f t="shared" si="12"/>
        <v>11810000</v>
      </c>
      <c r="K417" s="292">
        <f t="shared" si="12"/>
        <v>14250000</v>
      </c>
      <c r="L417" s="292">
        <f t="shared" si="12"/>
        <v>45577252</v>
      </c>
      <c r="M417" s="292">
        <f t="shared" si="12"/>
        <v>4423915</v>
      </c>
      <c r="N417" s="292">
        <f t="shared" si="12"/>
        <v>5200000</v>
      </c>
      <c r="O417" s="292">
        <f t="shared" si="12"/>
        <v>22850000</v>
      </c>
      <c r="P417" s="292">
        <f t="shared" si="12"/>
        <v>5251277</v>
      </c>
      <c r="Q417" s="292">
        <f t="shared" si="12"/>
        <v>16158579</v>
      </c>
      <c r="R417" s="292">
        <f t="shared" si="12"/>
        <v>4000000</v>
      </c>
      <c r="S417" s="292">
        <f t="shared" si="12"/>
        <v>4000000</v>
      </c>
      <c r="T417" s="292">
        <f t="shared" si="12"/>
        <v>11059009</v>
      </c>
      <c r="U417" s="292">
        <f t="shared" si="12"/>
        <v>0</v>
      </c>
      <c r="V417" s="292">
        <f t="shared" si="12"/>
        <v>25015697</v>
      </c>
      <c r="W417" s="292">
        <f t="shared" si="12"/>
        <v>92239500</v>
      </c>
      <c r="X417" s="292">
        <f t="shared" si="12"/>
        <v>38752732</v>
      </c>
      <c r="Y417" s="292">
        <f t="shared" si="12"/>
        <v>353651995.42087901</v>
      </c>
    </row>
    <row r="418" spans="1:25" hidden="1" outlineLevel="4" x14ac:dyDescent="0.3">
      <c r="A418" s="85" t="s">
        <v>176</v>
      </c>
      <c r="B418" s="85" t="s">
        <v>697</v>
      </c>
      <c r="C418" t="s">
        <v>517</v>
      </c>
      <c r="D418" s="86">
        <v>0</v>
      </c>
      <c r="E418" s="86">
        <v>0</v>
      </c>
      <c r="F418" s="86">
        <v>0</v>
      </c>
      <c r="G418" s="86">
        <v>0</v>
      </c>
      <c r="H418" s="86">
        <v>0</v>
      </c>
      <c r="I418" s="86">
        <v>0</v>
      </c>
      <c r="J418" s="86">
        <v>0</v>
      </c>
      <c r="K418" s="86">
        <v>0</v>
      </c>
      <c r="L418" s="86">
        <v>0</v>
      </c>
      <c r="M418" s="86">
        <v>0</v>
      </c>
      <c r="N418" s="86">
        <v>0</v>
      </c>
      <c r="O418" s="86">
        <v>0</v>
      </c>
      <c r="P418" s="86">
        <v>0</v>
      </c>
      <c r="Q418" s="86">
        <v>0</v>
      </c>
      <c r="R418" s="86">
        <v>0</v>
      </c>
      <c r="S418" s="86">
        <v>0</v>
      </c>
      <c r="T418" s="86">
        <v>0</v>
      </c>
      <c r="U418" s="86">
        <v>0</v>
      </c>
      <c r="V418" s="86">
        <v>750000</v>
      </c>
      <c r="W418" s="86">
        <v>0</v>
      </c>
      <c r="X418" s="86">
        <v>0</v>
      </c>
      <c r="Y418" s="86">
        <v>750000</v>
      </c>
    </row>
    <row r="419" spans="1:25" s="284" customFormat="1" hidden="1" outlineLevel="3" collapsed="1" x14ac:dyDescent="0.3">
      <c r="A419" s="85"/>
      <c r="B419" s="290" t="s">
        <v>2785</v>
      </c>
      <c r="C419" s="291"/>
      <c r="D419" s="292"/>
      <c r="E419" s="292">
        <f t="shared" ref="E419:Y419" si="13">SUBTOTAL(9,E418:E418)</f>
        <v>0</v>
      </c>
      <c r="F419" s="292">
        <f t="shared" si="13"/>
        <v>0</v>
      </c>
      <c r="G419" s="292">
        <f t="shared" si="13"/>
        <v>0</v>
      </c>
      <c r="H419" s="292">
        <f t="shared" si="13"/>
        <v>0</v>
      </c>
      <c r="I419" s="292">
        <f t="shared" si="13"/>
        <v>0</v>
      </c>
      <c r="J419" s="292">
        <f t="shared" si="13"/>
        <v>0</v>
      </c>
      <c r="K419" s="292">
        <f t="shared" si="13"/>
        <v>0</v>
      </c>
      <c r="L419" s="292">
        <f t="shared" si="13"/>
        <v>0</v>
      </c>
      <c r="M419" s="292">
        <f t="shared" si="13"/>
        <v>0</v>
      </c>
      <c r="N419" s="292">
        <f t="shared" si="13"/>
        <v>0</v>
      </c>
      <c r="O419" s="292">
        <f t="shared" si="13"/>
        <v>0</v>
      </c>
      <c r="P419" s="292">
        <f t="shared" si="13"/>
        <v>0</v>
      </c>
      <c r="Q419" s="292">
        <f t="shared" si="13"/>
        <v>0</v>
      </c>
      <c r="R419" s="292">
        <f t="shared" si="13"/>
        <v>0</v>
      </c>
      <c r="S419" s="292">
        <f t="shared" si="13"/>
        <v>0</v>
      </c>
      <c r="T419" s="292">
        <f t="shared" si="13"/>
        <v>0</v>
      </c>
      <c r="U419" s="292">
        <f t="shared" si="13"/>
        <v>0</v>
      </c>
      <c r="V419" s="292">
        <f t="shared" si="13"/>
        <v>750000</v>
      </c>
      <c r="W419" s="292">
        <f t="shared" si="13"/>
        <v>0</v>
      </c>
      <c r="X419" s="292">
        <f t="shared" si="13"/>
        <v>0</v>
      </c>
      <c r="Y419" s="292">
        <f t="shared" si="13"/>
        <v>750000</v>
      </c>
    </row>
    <row r="420" spans="1:25" hidden="1" outlineLevel="4" x14ac:dyDescent="0.3">
      <c r="A420" s="85" t="s">
        <v>176</v>
      </c>
      <c r="B420" s="85" t="s">
        <v>192</v>
      </c>
      <c r="C420" t="s">
        <v>698</v>
      </c>
      <c r="D420" s="86">
        <v>0</v>
      </c>
      <c r="E420" s="86">
        <v>0</v>
      </c>
      <c r="F420" s="86">
        <v>0</v>
      </c>
      <c r="G420" s="86">
        <v>0</v>
      </c>
      <c r="H420" s="86">
        <v>0</v>
      </c>
      <c r="I420" s="86">
        <v>0</v>
      </c>
      <c r="J420" s="86">
        <v>0</v>
      </c>
      <c r="K420" s="86">
        <v>0</v>
      </c>
      <c r="L420" s="86">
        <v>0</v>
      </c>
      <c r="M420" s="86">
        <v>0</v>
      </c>
      <c r="N420" s="86">
        <v>0</v>
      </c>
      <c r="O420" s="86">
        <v>0</v>
      </c>
      <c r="P420" s="86">
        <v>0</v>
      </c>
      <c r="Q420" s="86">
        <v>0</v>
      </c>
      <c r="R420" s="86">
        <v>0</v>
      </c>
      <c r="S420" s="86">
        <v>0</v>
      </c>
      <c r="T420" s="86">
        <v>0</v>
      </c>
      <c r="U420" s="86">
        <v>0</v>
      </c>
      <c r="V420" s="86">
        <v>0</v>
      </c>
      <c r="W420" s="86">
        <v>0</v>
      </c>
      <c r="X420" s="86">
        <v>1000000</v>
      </c>
      <c r="Y420" s="86">
        <v>1000000</v>
      </c>
    </row>
    <row r="421" spans="1:25" hidden="1" outlineLevel="4" x14ac:dyDescent="0.3">
      <c r="A421" s="85" t="s">
        <v>176</v>
      </c>
      <c r="B421" s="85" t="s">
        <v>192</v>
      </c>
      <c r="C421" t="s">
        <v>699</v>
      </c>
      <c r="D421" s="86">
        <v>0</v>
      </c>
      <c r="E421" s="86">
        <v>0</v>
      </c>
      <c r="F421" s="86">
        <v>0</v>
      </c>
      <c r="G421" s="86">
        <v>0</v>
      </c>
      <c r="H421" s="86">
        <v>0</v>
      </c>
      <c r="I421" s="86">
        <v>0</v>
      </c>
      <c r="J421" s="86">
        <v>0</v>
      </c>
      <c r="K421" s="86">
        <v>0</v>
      </c>
      <c r="L421" s="86">
        <v>0</v>
      </c>
      <c r="M421" s="86">
        <v>0</v>
      </c>
      <c r="N421" s="86">
        <v>0</v>
      </c>
      <c r="O421" s="86">
        <v>0</v>
      </c>
      <c r="P421" s="86">
        <v>0</v>
      </c>
      <c r="Q421" s="86">
        <v>0</v>
      </c>
      <c r="R421" s="86">
        <v>0</v>
      </c>
      <c r="S421" s="86">
        <v>0</v>
      </c>
      <c r="T421" s="86">
        <v>0</v>
      </c>
      <c r="U421" s="86">
        <v>0</v>
      </c>
      <c r="V421" s="86">
        <v>0</v>
      </c>
      <c r="W421" s="86">
        <v>1300000</v>
      </c>
      <c r="X421" s="86">
        <v>0</v>
      </c>
      <c r="Y421" s="86">
        <v>1300000</v>
      </c>
    </row>
    <row r="422" spans="1:25" hidden="1" outlineLevel="4" x14ac:dyDescent="0.3">
      <c r="A422" s="85" t="s">
        <v>176</v>
      </c>
      <c r="B422" s="85" t="s">
        <v>192</v>
      </c>
      <c r="C422" t="s">
        <v>700</v>
      </c>
      <c r="D422" s="86">
        <v>0</v>
      </c>
      <c r="E422" s="86">
        <v>0</v>
      </c>
      <c r="F422" s="86">
        <v>0</v>
      </c>
      <c r="G422" s="86">
        <v>0</v>
      </c>
      <c r="H422" s="86">
        <v>0</v>
      </c>
      <c r="I422" s="86">
        <v>0</v>
      </c>
      <c r="J422" s="86">
        <v>0</v>
      </c>
      <c r="K422" s="86">
        <v>0</v>
      </c>
      <c r="L422" s="86">
        <v>0</v>
      </c>
      <c r="M422" s="86">
        <v>0</v>
      </c>
      <c r="N422" s="86">
        <v>0</v>
      </c>
      <c r="O422" s="86">
        <v>0</v>
      </c>
      <c r="P422" s="86">
        <v>0</v>
      </c>
      <c r="Q422" s="86">
        <v>0</v>
      </c>
      <c r="R422" s="86">
        <v>0</v>
      </c>
      <c r="S422" s="86">
        <v>0</v>
      </c>
      <c r="T422" s="86">
        <v>0</v>
      </c>
      <c r="U422" s="86">
        <v>0</v>
      </c>
      <c r="V422" s="86">
        <v>1000000</v>
      </c>
      <c r="W422" s="86">
        <v>0</v>
      </c>
      <c r="X422" s="86">
        <v>4000000</v>
      </c>
      <c r="Y422" s="86">
        <v>5000000</v>
      </c>
    </row>
    <row r="423" spans="1:25" hidden="1" outlineLevel="4" x14ac:dyDescent="0.3">
      <c r="A423" s="85" t="s">
        <v>176</v>
      </c>
      <c r="B423" s="85" t="s">
        <v>192</v>
      </c>
      <c r="C423" t="s">
        <v>701</v>
      </c>
      <c r="D423" s="86">
        <v>0</v>
      </c>
      <c r="E423" s="86">
        <v>0</v>
      </c>
      <c r="F423" s="86">
        <v>0</v>
      </c>
      <c r="G423" s="86">
        <v>0</v>
      </c>
      <c r="H423" s="86">
        <v>0</v>
      </c>
      <c r="I423" s="86">
        <v>0</v>
      </c>
      <c r="J423" s="86">
        <v>0</v>
      </c>
      <c r="K423" s="86">
        <v>0</v>
      </c>
      <c r="L423" s="86">
        <v>0</v>
      </c>
      <c r="M423" s="86">
        <v>0</v>
      </c>
      <c r="N423" s="86">
        <v>0</v>
      </c>
      <c r="O423" s="86">
        <v>0</v>
      </c>
      <c r="P423" s="86">
        <v>0</v>
      </c>
      <c r="Q423" s="86">
        <v>0</v>
      </c>
      <c r="R423" s="86">
        <v>0</v>
      </c>
      <c r="S423" s="86">
        <v>0</v>
      </c>
      <c r="T423" s="86">
        <v>0</v>
      </c>
      <c r="U423" s="86">
        <v>0</v>
      </c>
      <c r="V423" s="86">
        <v>0</v>
      </c>
      <c r="W423" s="86">
        <v>0</v>
      </c>
      <c r="X423" s="86">
        <v>750000</v>
      </c>
      <c r="Y423" s="86">
        <v>750000</v>
      </c>
    </row>
    <row r="424" spans="1:25" hidden="1" outlineLevel="4" x14ac:dyDescent="0.3">
      <c r="A424" s="85" t="s">
        <v>176</v>
      </c>
      <c r="B424" s="85" t="s">
        <v>192</v>
      </c>
      <c r="C424" t="s">
        <v>702</v>
      </c>
      <c r="D424" s="86">
        <v>0</v>
      </c>
      <c r="E424" s="86">
        <v>0</v>
      </c>
      <c r="F424" s="86">
        <v>0</v>
      </c>
      <c r="G424" s="86">
        <v>0</v>
      </c>
      <c r="H424" s="86">
        <v>0</v>
      </c>
      <c r="I424" s="86">
        <v>0</v>
      </c>
      <c r="J424" s="86">
        <v>0</v>
      </c>
      <c r="K424" s="86">
        <v>0</v>
      </c>
      <c r="L424" s="86">
        <v>0</v>
      </c>
      <c r="M424" s="86">
        <v>0</v>
      </c>
      <c r="N424" s="86">
        <v>0</v>
      </c>
      <c r="O424" s="86">
        <v>0</v>
      </c>
      <c r="P424" s="86">
        <v>0</v>
      </c>
      <c r="Q424" s="86">
        <v>0</v>
      </c>
      <c r="R424" s="86">
        <v>0</v>
      </c>
      <c r="S424" s="86">
        <v>0</v>
      </c>
      <c r="T424" s="86">
        <v>0</v>
      </c>
      <c r="U424" s="86">
        <v>0</v>
      </c>
      <c r="V424" s="86">
        <v>0</v>
      </c>
      <c r="W424" s="86">
        <v>0</v>
      </c>
      <c r="X424" s="86">
        <v>400000</v>
      </c>
      <c r="Y424" s="86">
        <v>400000</v>
      </c>
    </row>
    <row r="425" spans="1:25" hidden="1" outlineLevel="4" x14ac:dyDescent="0.3">
      <c r="A425" s="85" t="s">
        <v>176</v>
      </c>
      <c r="B425" s="85" t="s">
        <v>192</v>
      </c>
      <c r="C425" t="s">
        <v>703</v>
      </c>
      <c r="D425" s="86">
        <v>0</v>
      </c>
      <c r="E425" s="86">
        <v>0</v>
      </c>
      <c r="F425" s="86">
        <v>0</v>
      </c>
      <c r="G425" s="86">
        <v>0</v>
      </c>
      <c r="H425" s="86">
        <v>0</v>
      </c>
      <c r="I425" s="86">
        <v>0</v>
      </c>
      <c r="J425" s="86">
        <v>1250000</v>
      </c>
      <c r="K425" s="86">
        <v>0</v>
      </c>
      <c r="L425" s="86">
        <v>0</v>
      </c>
      <c r="M425" s="86">
        <v>0</v>
      </c>
      <c r="N425" s="86">
        <v>0</v>
      </c>
      <c r="O425" s="86">
        <v>0</v>
      </c>
      <c r="P425" s="86">
        <v>0</v>
      </c>
      <c r="Q425" s="86">
        <v>0</v>
      </c>
      <c r="R425" s="86">
        <v>0</v>
      </c>
      <c r="S425" s="86">
        <v>0</v>
      </c>
      <c r="T425" s="86">
        <v>0</v>
      </c>
      <c r="U425" s="86">
        <v>0</v>
      </c>
      <c r="V425" s="86">
        <v>0</v>
      </c>
      <c r="W425" s="86">
        <v>0</v>
      </c>
      <c r="X425" s="86">
        <v>0</v>
      </c>
      <c r="Y425" s="86">
        <v>1250000</v>
      </c>
    </row>
    <row r="426" spans="1:25" hidden="1" outlineLevel="4" x14ac:dyDescent="0.3">
      <c r="A426" s="85" t="s">
        <v>176</v>
      </c>
      <c r="B426" s="85" t="s">
        <v>192</v>
      </c>
      <c r="C426" t="s">
        <v>704</v>
      </c>
      <c r="D426" s="86">
        <v>0</v>
      </c>
      <c r="E426" s="86">
        <v>0</v>
      </c>
      <c r="F426" s="86">
        <v>0</v>
      </c>
      <c r="G426" s="86">
        <v>0</v>
      </c>
      <c r="H426" s="86">
        <v>0</v>
      </c>
      <c r="I426" s="86">
        <v>0</v>
      </c>
      <c r="J426" s="86">
        <v>0</v>
      </c>
      <c r="K426" s="86">
        <v>0</v>
      </c>
      <c r="L426" s="86">
        <v>0</v>
      </c>
      <c r="M426" s="86">
        <v>0</v>
      </c>
      <c r="N426" s="86">
        <v>0</v>
      </c>
      <c r="O426" s="86">
        <v>0</v>
      </c>
      <c r="P426" s="86">
        <v>0</v>
      </c>
      <c r="Q426" s="86">
        <v>0</v>
      </c>
      <c r="R426" s="86">
        <v>0</v>
      </c>
      <c r="S426" s="86">
        <v>0</v>
      </c>
      <c r="T426" s="86">
        <v>37065450</v>
      </c>
      <c r="U426" s="86">
        <v>0</v>
      </c>
      <c r="V426" s="86">
        <v>0</v>
      </c>
      <c r="W426" s="86">
        <v>0</v>
      </c>
      <c r="X426" s="86">
        <v>0</v>
      </c>
      <c r="Y426" s="86">
        <v>37065450</v>
      </c>
    </row>
    <row r="427" spans="1:25" hidden="1" outlineLevel="4" x14ac:dyDescent="0.3">
      <c r="A427" s="85" t="s">
        <v>176</v>
      </c>
      <c r="B427" s="85" t="s">
        <v>192</v>
      </c>
      <c r="C427" t="s">
        <v>705</v>
      </c>
      <c r="D427" s="86">
        <v>0</v>
      </c>
      <c r="E427" s="86">
        <v>0</v>
      </c>
      <c r="F427" s="86">
        <v>0</v>
      </c>
      <c r="G427" s="86">
        <v>0</v>
      </c>
      <c r="H427" s="86">
        <v>0</v>
      </c>
      <c r="I427" s="86">
        <v>0</v>
      </c>
      <c r="J427" s="86">
        <v>1500000</v>
      </c>
      <c r="K427" s="86">
        <v>0</v>
      </c>
      <c r="L427" s="86">
        <v>0</v>
      </c>
      <c r="M427" s="86">
        <v>0</v>
      </c>
      <c r="N427" s="86">
        <v>0</v>
      </c>
      <c r="O427" s="86">
        <v>0</v>
      </c>
      <c r="P427" s="86">
        <v>0</v>
      </c>
      <c r="Q427" s="86">
        <v>0</v>
      </c>
      <c r="R427" s="86">
        <v>0</v>
      </c>
      <c r="S427" s="86">
        <v>0</v>
      </c>
      <c r="T427" s="86">
        <v>0</v>
      </c>
      <c r="U427" s="86">
        <v>0</v>
      </c>
      <c r="V427" s="86">
        <v>0</v>
      </c>
      <c r="W427" s="86">
        <v>0</v>
      </c>
      <c r="X427" s="86">
        <v>0</v>
      </c>
      <c r="Y427" s="86">
        <v>1500000</v>
      </c>
    </row>
    <row r="428" spans="1:25" hidden="1" outlineLevel="4" x14ac:dyDescent="0.3">
      <c r="A428" s="85" t="s">
        <v>176</v>
      </c>
      <c r="B428" s="85" t="s">
        <v>192</v>
      </c>
      <c r="C428" t="s">
        <v>706</v>
      </c>
      <c r="D428" s="86">
        <v>0</v>
      </c>
      <c r="E428" s="86">
        <v>0</v>
      </c>
      <c r="F428" s="86">
        <v>0</v>
      </c>
      <c r="G428" s="86">
        <v>0</v>
      </c>
      <c r="H428" s="86">
        <v>0</v>
      </c>
      <c r="I428" s="86">
        <v>0</v>
      </c>
      <c r="J428" s="86">
        <v>0</v>
      </c>
      <c r="K428" s="86">
        <v>400000</v>
      </c>
      <c r="L428" s="86">
        <v>0</v>
      </c>
      <c r="M428" s="86">
        <v>0</v>
      </c>
      <c r="N428" s="86">
        <v>0</v>
      </c>
      <c r="O428" s="86">
        <v>0</v>
      </c>
      <c r="P428" s="86">
        <v>0</v>
      </c>
      <c r="Q428" s="86">
        <v>0</v>
      </c>
      <c r="R428" s="86">
        <v>0</v>
      </c>
      <c r="S428" s="86">
        <v>0</v>
      </c>
      <c r="T428" s="86">
        <v>0</v>
      </c>
      <c r="U428" s="86">
        <v>0</v>
      </c>
      <c r="V428" s="86">
        <v>0</v>
      </c>
      <c r="W428" s="86">
        <v>0</v>
      </c>
      <c r="X428" s="86">
        <v>0</v>
      </c>
      <c r="Y428" s="86">
        <v>400000</v>
      </c>
    </row>
    <row r="429" spans="1:25" hidden="1" outlineLevel="4" x14ac:dyDescent="0.3">
      <c r="A429" s="85" t="s">
        <v>176</v>
      </c>
      <c r="B429" s="85" t="s">
        <v>192</v>
      </c>
      <c r="C429" t="s">
        <v>707</v>
      </c>
      <c r="D429" s="86">
        <v>0</v>
      </c>
      <c r="E429" s="86">
        <v>0</v>
      </c>
      <c r="F429" s="86">
        <v>0</v>
      </c>
      <c r="G429" s="86">
        <v>0</v>
      </c>
      <c r="H429" s="86">
        <v>0</v>
      </c>
      <c r="I429" s="86">
        <v>0</v>
      </c>
      <c r="J429" s="86">
        <v>0</v>
      </c>
      <c r="K429" s="86">
        <v>0</v>
      </c>
      <c r="L429" s="86">
        <v>0</v>
      </c>
      <c r="M429" s="86">
        <v>0</v>
      </c>
      <c r="N429" s="86">
        <v>0</v>
      </c>
      <c r="O429" s="86">
        <v>0</v>
      </c>
      <c r="P429" s="86">
        <v>0</v>
      </c>
      <c r="Q429" s="86">
        <v>0</v>
      </c>
      <c r="R429" s="86">
        <v>0</v>
      </c>
      <c r="S429" s="86">
        <v>0</v>
      </c>
      <c r="T429" s="86">
        <v>0</v>
      </c>
      <c r="U429" s="86">
        <v>0</v>
      </c>
      <c r="V429" s="86">
        <v>0</v>
      </c>
      <c r="W429" s="86">
        <v>0</v>
      </c>
      <c r="X429" s="86">
        <v>800000</v>
      </c>
      <c r="Y429" s="86">
        <v>800000</v>
      </c>
    </row>
    <row r="430" spans="1:25" hidden="1" outlineLevel="4" x14ac:dyDescent="0.3">
      <c r="A430" s="85" t="s">
        <v>176</v>
      </c>
      <c r="B430" s="85" t="s">
        <v>192</v>
      </c>
      <c r="C430" t="s">
        <v>708</v>
      </c>
      <c r="D430" s="86">
        <v>0</v>
      </c>
      <c r="E430" s="86">
        <v>0</v>
      </c>
      <c r="F430" s="86">
        <v>0</v>
      </c>
      <c r="G430" s="86">
        <v>0</v>
      </c>
      <c r="H430" s="86">
        <v>0</v>
      </c>
      <c r="I430" s="86">
        <v>0</v>
      </c>
      <c r="J430" s="86">
        <v>0</v>
      </c>
      <c r="K430" s="86">
        <v>0</v>
      </c>
      <c r="L430" s="86">
        <v>0</v>
      </c>
      <c r="M430" s="86">
        <v>0</v>
      </c>
      <c r="N430" s="86">
        <v>0</v>
      </c>
      <c r="O430" s="86">
        <v>0</v>
      </c>
      <c r="P430" s="86">
        <v>0</v>
      </c>
      <c r="Q430" s="86">
        <v>0</v>
      </c>
      <c r="R430" s="86">
        <v>0</v>
      </c>
      <c r="S430" s="86">
        <v>0</v>
      </c>
      <c r="T430" s="86">
        <v>0</v>
      </c>
      <c r="U430" s="86">
        <v>0</v>
      </c>
      <c r="V430" s="86">
        <v>1600000</v>
      </c>
      <c r="W430" s="86">
        <v>0</v>
      </c>
      <c r="X430" s="86">
        <v>0</v>
      </c>
      <c r="Y430" s="86">
        <v>1600000</v>
      </c>
    </row>
    <row r="431" spans="1:25" hidden="1" outlineLevel="4" x14ac:dyDescent="0.3">
      <c r="A431" s="85" t="s">
        <v>176</v>
      </c>
      <c r="B431" s="85" t="s">
        <v>192</v>
      </c>
      <c r="C431" t="s">
        <v>709</v>
      </c>
      <c r="D431" s="86">
        <v>0</v>
      </c>
      <c r="E431" s="86">
        <v>0</v>
      </c>
      <c r="F431" s="86">
        <v>0</v>
      </c>
      <c r="G431" s="86">
        <v>0</v>
      </c>
      <c r="H431" s="86">
        <v>0</v>
      </c>
      <c r="I431" s="86">
        <v>0</v>
      </c>
      <c r="J431" s="86">
        <v>0</v>
      </c>
      <c r="K431" s="86">
        <v>4430000</v>
      </c>
      <c r="L431" s="86">
        <v>0</v>
      </c>
      <c r="M431" s="86">
        <v>0</v>
      </c>
      <c r="N431" s="86">
        <v>0</v>
      </c>
      <c r="O431" s="86">
        <v>0</v>
      </c>
      <c r="P431" s="86">
        <v>0</v>
      </c>
      <c r="Q431" s="86">
        <v>0</v>
      </c>
      <c r="R431" s="86">
        <v>0</v>
      </c>
      <c r="S431" s="86">
        <v>0</v>
      </c>
      <c r="T431" s="86">
        <v>0</v>
      </c>
      <c r="U431" s="86">
        <v>0</v>
      </c>
      <c r="V431" s="86">
        <v>0</v>
      </c>
      <c r="W431" s="86">
        <v>0</v>
      </c>
      <c r="X431" s="86">
        <v>0</v>
      </c>
      <c r="Y431" s="86">
        <v>4430000</v>
      </c>
    </row>
    <row r="432" spans="1:25" hidden="1" outlineLevel="4" x14ac:dyDescent="0.3">
      <c r="A432" s="85" t="s">
        <v>176</v>
      </c>
      <c r="B432" s="85" t="s">
        <v>192</v>
      </c>
      <c r="C432" t="s">
        <v>710</v>
      </c>
      <c r="D432" s="86">
        <v>0</v>
      </c>
      <c r="E432" s="86">
        <v>0</v>
      </c>
      <c r="F432" s="86">
        <v>0</v>
      </c>
      <c r="G432" s="86">
        <v>0</v>
      </c>
      <c r="H432" s="86">
        <v>0</v>
      </c>
      <c r="I432" s="86">
        <v>0</v>
      </c>
      <c r="J432" s="86">
        <v>0</v>
      </c>
      <c r="K432" s="86">
        <v>0</v>
      </c>
      <c r="L432" s="86">
        <v>0</v>
      </c>
      <c r="M432" s="86">
        <v>0</v>
      </c>
      <c r="N432" s="86">
        <v>0</v>
      </c>
      <c r="O432" s="86">
        <v>0</v>
      </c>
      <c r="P432" s="86">
        <v>500000</v>
      </c>
      <c r="Q432" s="86">
        <v>0</v>
      </c>
      <c r="R432" s="86">
        <v>0</v>
      </c>
      <c r="S432" s="86">
        <v>0</v>
      </c>
      <c r="T432" s="86">
        <v>0</v>
      </c>
      <c r="U432" s="86">
        <v>0</v>
      </c>
      <c r="V432" s="86">
        <v>0</v>
      </c>
      <c r="W432" s="86">
        <v>0</v>
      </c>
      <c r="X432" s="86">
        <v>0</v>
      </c>
      <c r="Y432" s="86">
        <v>500000</v>
      </c>
    </row>
    <row r="433" spans="1:25" hidden="1" outlineLevel="4" x14ac:dyDescent="0.3">
      <c r="A433" s="85" t="s">
        <v>176</v>
      </c>
      <c r="B433" s="85" t="s">
        <v>192</v>
      </c>
      <c r="C433" t="s">
        <v>711</v>
      </c>
      <c r="D433" s="86">
        <v>0</v>
      </c>
      <c r="E433" s="86">
        <v>0</v>
      </c>
      <c r="F433" s="86">
        <v>0</v>
      </c>
      <c r="G433" s="86">
        <v>0</v>
      </c>
      <c r="H433" s="86">
        <v>0</v>
      </c>
      <c r="I433" s="86">
        <v>0</v>
      </c>
      <c r="J433" s="86">
        <v>0</v>
      </c>
      <c r="K433" s="86">
        <v>0</v>
      </c>
      <c r="L433" s="86">
        <v>0</v>
      </c>
      <c r="M433" s="86">
        <v>0</v>
      </c>
      <c r="N433" s="86">
        <v>0</v>
      </c>
      <c r="O433" s="86">
        <v>0</v>
      </c>
      <c r="P433" s="86">
        <v>1800000</v>
      </c>
      <c r="Q433" s="86">
        <v>0</v>
      </c>
      <c r="R433" s="86">
        <v>0</v>
      </c>
      <c r="S433" s="86">
        <v>0</v>
      </c>
      <c r="T433" s="86">
        <v>0</v>
      </c>
      <c r="U433" s="86">
        <v>0</v>
      </c>
      <c r="V433" s="86">
        <v>0</v>
      </c>
      <c r="W433" s="86">
        <v>0</v>
      </c>
      <c r="X433" s="86">
        <v>0</v>
      </c>
      <c r="Y433" s="86">
        <v>1800000</v>
      </c>
    </row>
    <row r="434" spans="1:25" hidden="1" outlineLevel="4" x14ac:dyDescent="0.3">
      <c r="A434" s="85" t="s">
        <v>176</v>
      </c>
      <c r="B434" s="85" t="s">
        <v>192</v>
      </c>
      <c r="C434" t="s">
        <v>712</v>
      </c>
      <c r="D434" s="86">
        <v>0</v>
      </c>
      <c r="E434" s="86">
        <v>0</v>
      </c>
      <c r="F434" s="86">
        <v>0</v>
      </c>
      <c r="G434" s="86">
        <v>0</v>
      </c>
      <c r="H434" s="86">
        <v>0</v>
      </c>
      <c r="I434" s="86">
        <v>0</v>
      </c>
      <c r="J434" s="86">
        <v>0</v>
      </c>
      <c r="K434" s="86">
        <v>0</v>
      </c>
      <c r="L434" s="86">
        <v>0</v>
      </c>
      <c r="M434" s="86">
        <v>0</v>
      </c>
      <c r="N434" s="86">
        <v>0</v>
      </c>
      <c r="O434" s="86">
        <v>0</v>
      </c>
      <c r="P434" s="86">
        <v>0</v>
      </c>
      <c r="Q434" s="86">
        <v>0</v>
      </c>
      <c r="R434" s="86">
        <v>0</v>
      </c>
      <c r="S434" s="86">
        <v>0</v>
      </c>
      <c r="T434" s="86">
        <v>0</v>
      </c>
      <c r="U434" s="86">
        <v>0</v>
      </c>
      <c r="V434" s="86">
        <v>0</v>
      </c>
      <c r="W434" s="86">
        <v>0</v>
      </c>
      <c r="X434" s="86">
        <v>900000</v>
      </c>
      <c r="Y434" s="86">
        <v>900000</v>
      </c>
    </row>
    <row r="435" spans="1:25" hidden="1" outlineLevel="4" x14ac:dyDescent="0.3">
      <c r="A435" s="85" t="s">
        <v>176</v>
      </c>
      <c r="B435" s="85" t="s">
        <v>192</v>
      </c>
      <c r="C435" t="s">
        <v>713</v>
      </c>
      <c r="D435" s="86">
        <v>0</v>
      </c>
      <c r="E435" s="86">
        <v>0</v>
      </c>
      <c r="F435" s="86">
        <v>0</v>
      </c>
      <c r="G435" s="86">
        <v>0</v>
      </c>
      <c r="H435" s="86">
        <v>0</v>
      </c>
      <c r="I435" s="86">
        <v>0</v>
      </c>
      <c r="J435" s="86">
        <v>0</v>
      </c>
      <c r="K435" s="86">
        <v>0</v>
      </c>
      <c r="L435" s="86">
        <v>0</v>
      </c>
      <c r="M435" s="86">
        <v>0</v>
      </c>
      <c r="N435" s="86">
        <v>0</v>
      </c>
      <c r="O435" s="86">
        <v>0</v>
      </c>
      <c r="P435" s="86">
        <v>0</v>
      </c>
      <c r="Q435" s="86">
        <v>0</v>
      </c>
      <c r="R435" s="86">
        <v>0</v>
      </c>
      <c r="S435" s="86">
        <v>0</v>
      </c>
      <c r="T435" s="86">
        <v>0</v>
      </c>
      <c r="U435" s="86">
        <v>0</v>
      </c>
      <c r="V435" s="86">
        <v>1200000</v>
      </c>
      <c r="W435" s="86">
        <v>0</v>
      </c>
      <c r="X435" s="86">
        <v>0</v>
      </c>
      <c r="Y435" s="86">
        <v>1200000</v>
      </c>
    </row>
    <row r="436" spans="1:25" hidden="1" outlineLevel="4" x14ac:dyDescent="0.3">
      <c r="A436" s="85" t="s">
        <v>176</v>
      </c>
      <c r="B436" s="85" t="s">
        <v>192</v>
      </c>
      <c r="C436" t="s">
        <v>714</v>
      </c>
      <c r="D436" s="86">
        <v>0</v>
      </c>
      <c r="E436" s="86">
        <v>0</v>
      </c>
      <c r="F436" s="86">
        <v>0</v>
      </c>
      <c r="G436" s="86">
        <v>0</v>
      </c>
      <c r="H436" s="86">
        <v>0</v>
      </c>
      <c r="I436" s="86">
        <v>0</v>
      </c>
      <c r="J436" s="86">
        <v>2560000</v>
      </c>
      <c r="K436" s="86">
        <v>0</v>
      </c>
      <c r="L436" s="86">
        <v>0</v>
      </c>
      <c r="M436" s="86">
        <v>0</v>
      </c>
      <c r="N436" s="86">
        <v>0</v>
      </c>
      <c r="O436" s="86">
        <v>0</v>
      </c>
      <c r="P436" s="86">
        <v>0</v>
      </c>
      <c r="Q436" s="86">
        <v>0</v>
      </c>
      <c r="R436" s="86">
        <v>0</v>
      </c>
      <c r="S436" s="86">
        <v>0</v>
      </c>
      <c r="T436" s="86">
        <v>0</v>
      </c>
      <c r="U436" s="86">
        <v>0</v>
      </c>
      <c r="V436" s="86">
        <v>0</v>
      </c>
      <c r="W436" s="86">
        <v>0</v>
      </c>
      <c r="X436" s="86">
        <v>0</v>
      </c>
      <c r="Y436" s="86">
        <v>2560000</v>
      </c>
    </row>
    <row r="437" spans="1:25" hidden="1" outlineLevel="4" x14ac:dyDescent="0.3">
      <c r="A437" s="85" t="s">
        <v>176</v>
      </c>
      <c r="B437" s="85" t="s">
        <v>192</v>
      </c>
      <c r="C437" t="s">
        <v>715</v>
      </c>
      <c r="D437" s="86">
        <v>0</v>
      </c>
      <c r="E437" s="86">
        <v>0</v>
      </c>
      <c r="F437" s="86">
        <v>0</v>
      </c>
      <c r="G437" s="86">
        <v>0</v>
      </c>
      <c r="H437" s="86">
        <v>0</v>
      </c>
      <c r="I437" s="86">
        <v>0</v>
      </c>
      <c r="J437" s="86">
        <v>500000</v>
      </c>
      <c r="K437" s="86">
        <v>0</v>
      </c>
      <c r="L437" s="86">
        <v>0</v>
      </c>
      <c r="M437" s="86">
        <v>0</v>
      </c>
      <c r="N437" s="86">
        <v>0</v>
      </c>
      <c r="O437" s="86">
        <v>0</v>
      </c>
      <c r="P437" s="86">
        <v>0</v>
      </c>
      <c r="Q437" s="86">
        <v>0</v>
      </c>
      <c r="R437" s="86">
        <v>0</v>
      </c>
      <c r="S437" s="86">
        <v>0</v>
      </c>
      <c r="T437" s="86">
        <v>0</v>
      </c>
      <c r="U437" s="86">
        <v>0</v>
      </c>
      <c r="V437" s="86">
        <v>0</v>
      </c>
      <c r="W437" s="86">
        <v>0</v>
      </c>
      <c r="X437" s="86">
        <v>0</v>
      </c>
      <c r="Y437" s="86">
        <v>500000</v>
      </c>
    </row>
    <row r="438" spans="1:25" hidden="1" outlineLevel="4" x14ac:dyDescent="0.3">
      <c r="A438" s="85" t="s">
        <v>176</v>
      </c>
      <c r="B438" s="85" t="s">
        <v>192</v>
      </c>
      <c r="C438" t="s">
        <v>716</v>
      </c>
      <c r="D438" s="86">
        <v>0</v>
      </c>
      <c r="E438" s="86">
        <v>0</v>
      </c>
      <c r="F438" s="86">
        <v>0</v>
      </c>
      <c r="G438" s="86">
        <v>302982.85881806229</v>
      </c>
      <c r="H438" s="86">
        <v>0</v>
      </c>
      <c r="I438" s="86">
        <v>0</v>
      </c>
      <c r="J438" s="86">
        <v>0</v>
      </c>
      <c r="K438" s="86">
        <v>0</v>
      </c>
      <c r="L438" s="86">
        <v>0</v>
      </c>
      <c r="M438" s="86">
        <v>0</v>
      </c>
      <c r="N438" s="86">
        <v>0</v>
      </c>
      <c r="O438" s="86">
        <v>0</v>
      </c>
      <c r="P438" s="86">
        <v>0</v>
      </c>
      <c r="Q438" s="86">
        <v>0</v>
      </c>
      <c r="R438" s="86">
        <v>0</v>
      </c>
      <c r="S438" s="86">
        <v>0</v>
      </c>
      <c r="T438" s="86">
        <v>0</v>
      </c>
      <c r="U438" s="86">
        <v>0</v>
      </c>
      <c r="V438" s="86">
        <v>0</v>
      </c>
      <c r="W438" s="86">
        <v>0</v>
      </c>
      <c r="X438" s="86">
        <v>0</v>
      </c>
      <c r="Y438" s="86">
        <v>302982.85881806229</v>
      </c>
    </row>
    <row r="439" spans="1:25" hidden="1" outlineLevel="4" x14ac:dyDescent="0.3">
      <c r="A439" s="85" t="s">
        <v>176</v>
      </c>
      <c r="B439" s="85" t="s">
        <v>192</v>
      </c>
      <c r="C439" t="s">
        <v>717</v>
      </c>
      <c r="D439" s="86">
        <v>0</v>
      </c>
      <c r="E439" s="86">
        <v>0</v>
      </c>
      <c r="F439" s="86">
        <v>0</v>
      </c>
      <c r="G439" s="86">
        <v>0</v>
      </c>
      <c r="H439" s="86">
        <v>0</v>
      </c>
      <c r="I439" s="86">
        <v>0</v>
      </c>
      <c r="J439" s="86">
        <v>0</v>
      </c>
      <c r="K439" s="86">
        <v>0</v>
      </c>
      <c r="L439" s="86">
        <v>0</v>
      </c>
      <c r="M439" s="86">
        <v>0</v>
      </c>
      <c r="N439" s="86">
        <v>0</v>
      </c>
      <c r="O439" s="86">
        <v>0</v>
      </c>
      <c r="P439" s="86">
        <v>0</v>
      </c>
      <c r="Q439" s="86">
        <v>0</v>
      </c>
      <c r="R439" s="86">
        <v>0</v>
      </c>
      <c r="S439" s="86">
        <v>0</v>
      </c>
      <c r="T439" s="86">
        <v>0</v>
      </c>
      <c r="U439" s="86">
        <v>0</v>
      </c>
      <c r="V439" s="86">
        <v>1200000</v>
      </c>
      <c r="W439" s="86">
        <v>0</v>
      </c>
      <c r="X439" s="86">
        <v>0</v>
      </c>
      <c r="Y439" s="86">
        <v>1200000</v>
      </c>
    </row>
    <row r="440" spans="1:25" hidden="1" outlineLevel="4" x14ac:dyDescent="0.3">
      <c r="A440" s="85" t="s">
        <v>176</v>
      </c>
      <c r="B440" s="85" t="s">
        <v>192</v>
      </c>
      <c r="C440" t="s">
        <v>718</v>
      </c>
      <c r="D440" s="86">
        <v>0</v>
      </c>
      <c r="E440" s="86">
        <v>0</v>
      </c>
      <c r="F440" s="86">
        <v>0</v>
      </c>
      <c r="G440" s="86">
        <v>0</v>
      </c>
      <c r="H440" s="86">
        <v>0</v>
      </c>
      <c r="I440" s="86">
        <v>0</v>
      </c>
      <c r="J440" s="86">
        <v>0</v>
      </c>
      <c r="K440" s="86">
        <v>0</v>
      </c>
      <c r="L440" s="86">
        <v>0</v>
      </c>
      <c r="M440" s="86">
        <v>0</v>
      </c>
      <c r="N440" s="86">
        <v>0</v>
      </c>
      <c r="O440" s="86">
        <v>0</v>
      </c>
      <c r="P440" s="86">
        <v>0</v>
      </c>
      <c r="Q440" s="86">
        <v>0</v>
      </c>
      <c r="R440" s="86">
        <v>0</v>
      </c>
      <c r="S440" s="86">
        <v>0</v>
      </c>
      <c r="T440" s="86">
        <v>0</v>
      </c>
      <c r="U440" s="86">
        <v>0</v>
      </c>
      <c r="V440" s="86">
        <v>1000000</v>
      </c>
      <c r="W440" s="86">
        <v>0</v>
      </c>
      <c r="X440" s="86">
        <v>0</v>
      </c>
      <c r="Y440" s="86">
        <v>1000000</v>
      </c>
    </row>
    <row r="441" spans="1:25" hidden="1" outlineLevel="4" x14ac:dyDescent="0.3">
      <c r="A441" s="85" t="s">
        <v>176</v>
      </c>
      <c r="B441" s="85" t="s">
        <v>192</v>
      </c>
      <c r="C441" t="s">
        <v>719</v>
      </c>
      <c r="D441" s="86">
        <v>0</v>
      </c>
      <c r="E441" s="86">
        <v>0</v>
      </c>
      <c r="F441" s="86">
        <v>0</v>
      </c>
      <c r="G441" s="86">
        <v>0</v>
      </c>
      <c r="H441" s="86">
        <v>0</v>
      </c>
      <c r="I441" s="86">
        <v>0</v>
      </c>
      <c r="J441" s="86">
        <v>0</v>
      </c>
      <c r="K441" s="86">
        <v>0</v>
      </c>
      <c r="L441" s="86">
        <v>0</v>
      </c>
      <c r="M441" s="86">
        <v>0</v>
      </c>
      <c r="N441" s="86">
        <v>0</v>
      </c>
      <c r="O441" s="86">
        <v>0</v>
      </c>
      <c r="P441" s="86">
        <v>0</v>
      </c>
      <c r="Q441" s="86">
        <v>0</v>
      </c>
      <c r="R441" s="86">
        <v>0</v>
      </c>
      <c r="S441" s="86">
        <v>0</v>
      </c>
      <c r="T441" s="86">
        <v>0</v>
      </c>
      <c r="U441" s="86">
        <v>0</v>
      </c>
      <c r="V441" s="86">
        <v>843000</v>
      </c>
      <c r="W441" s="86">
        <v>0</v>
      </c>
      <c r="X441" s="86">
        <v>0</v>
      </c>
      <c r="Y441" s="86">
        <v>843000</v>
      </c>
    </row>
    <row r="442" spans="1:25" hidden="1" outlineLevel="4" x14ac:dyDescent="0.3">
      <c r="A442" s="85" t="s">
        <v>176</v>
      </c>
      <c r="B442" s="85" t="s">
        <v>192</v>
      </c>
      <c r="C442" t="s">
        <v>720</v>
      </c>
      <c r="D442" s="86">
        <v>0</v>
      </c>
      <c r="E442" s="86">
        <v>0</v>
      </c>
      <c r="F442" s="86">
        <v>0</v>
      </c>
      <c r="G442" s="86">
        <v>321919.2874941912</v>
      </c>
      <c r="H442" s="86">
        <v>0</v>
      </c>
      <c r="I442" s="86">
        <v>0</v>
      </c>
      <c r="J442" s="86">
        <v>0</v>
      </c>
      <c r="K442" s="86">
        <v>0</v>
      </c>
      <c r="L442" s="86">
        <v>0</v>
      </c>
      <c r="M442" s="86">
        <v>0</v>
      </c>
      <c r="N442" s="86">
        <v>0</v>
      </c>
      <c r="O442" s="86">
        <v>0</v>
      </c>
      <c r="P442" s="86">
        <v>0</v>
      </c>
      <c r="Q442" s="86">
        <v>0</v>
      </c>
      <c r="R442" s="86">
        <v>0</v>
      </c>
      <c r="S442" s="86">
        <v>0</v>
      </c>
      <c r="T442" s="86">
        <v>0</v>
      </c>
      <c r="U442" s="86">
        <v>0</v>
      </c>
      <c r="V442" s="86">
        <v>0</v>
      </c>
      <c r="W442" s="86">
        <v>0</v>
      </c>
      <c r="X442" s="86">
        <v>0</v>
      </c>
      <c r="Y442" s="86">
        <v>321919.2874941912</v>
      </c>
    </row>
    <row r="443" spans="1:25" hidden="1" outlineLevel="4" x14ac:dyDescent="0.3">
      <c r="A443" s="85" t="s">
        <v>176</v>
      </c>
      <c r="B443" s="85" t="s">
        <v>192</v>
      </c>
      <c r="C443" t="s">
        <v>721</v>
      </c>
      <c r="D443" s="86">
        <v>0</v>
      </c>
      <c r="E443" s="86">
        <v>0</v>
      </c>
      <c r="F443" s="86">
        <v>0</v>
      </c>
      <c r="G443" s="86">
        <v>0</v>
      </c>
      <c r="H443" s="86">
        <v>0</v>
      </c>
      <c r="I443" s="86">
        <v>0</v>
      </c>
      <c r="J443" s="86">
        <v>0</v>
      </c>
      <c r="K443" s="86">
        <v>0</v>
      </c>
      <c r="L443" s="86">
        <v>0</v>
      </c>
      <c r="M443" s="86">
        <v>0</v>
      </c>
      <c r="N443" s="86">
        <v>0</v>
      </c>
      <c r="O443" s="86">
        <v>0</v>
      </c>
      <c r="P443" s="86">
        <v>250000</v>
      </c>
      <c r="Q443" s="86">
        <v>0</v>
      </c>
      <c r="R443" s="86">
        <v>0</v>
      </c>
      <c r="S443" s="86">
        <v>0</v>
      </c>
      <c r="T443" s="86">
        <v>0</v>
      </c>
      <c r="U443" s="86">
        <v>0</v>
      </c>
      <c r="V443" s="86">
        <v>0</v>
      </c>
      <c r="W443" s="86">
        <v>0</v>
      </c>
      <c r="X443" s="86">
        <v>0</v>
      </c>
      <c r="Y443" s="86">
        <v>250000</v>
      </c>
    </row>
    <row r="444" spans="1:25" hidden="1" outlineLevel="4" x14ac:dyDescent="0.3">
      <c r="A444" s="85" t="s">
        <v>176</v>
      </c>
      <c r="B444" s="85" t="s">
        <v>192</v>
      </c>
      <c r="C444" t="s">
        <v>722</v>
      </c>
      <c r="D444" s="86">
        <v>0</v>
      </c>
      <c r="E444" s="86">
        <v>0</v>
      </c>
      <c r="F444" s="86">
        <v>0</v>
      </c>
      <c r="G444" s="86">
        <v>0</v>
      </c>
      <c r="H444" s="86">
        <v>0</v>
      </c>
      <c r="I444" s="86">
        <v>0</v>
      </c>
      <c r="J444" s="86">
        <v>0</v>
      </c>
      <c r="K444" s="86">
        <v>0</v>
      </c>
      <c r="L444" s="86">
        <v>0</v>
      </c>
      <c r="M444" s="86">
        <v>0</v>
      </c>
      <c r="N444" s="86">
        <v>0</v>
      </c>
      <c r="O444" s="86">
        <v>0</v>
      </c>
      <c r="P444" s="86">
        <v>2743451</v>
      </c>
      <c r="Q444" s="86">
        <v>0</v>
      </c>
      <c r="R444" s="86">
        <v>0</v>
      </c>
      <c r="S444" s="86">
        <v>0</v>
      </c>
      <c r="T444" s="86">
        <v>0</v>
      </c>
      <c r="U444" s="86">
        <v>0</v>
      </c>
      <c r="V444" s="86">
        <v>0</v>
      </c>
      <c r="W444" s="86">
        <v>0</v>
      </c>
      <c r="X444" s="86">
        <v>0</v>
      </c>
      <c r="Y444" s="86">
        <v>2743451</v>
      </c>
    </row>
    <row r="445" spans="1:25" hidden="1" outlineLevel="4" x14ac:dyDescent="0.3">
      <c r="A445" s="85" t="s">
        <v>176</v>
      </c>
      <c r="B445" s="85" t="s">
        <v>192</v>
      </c>
      <c r="C445" t="s">
        <v>723</v>
      </c>
      <c r="D445" s="86">
        <v>0</v>
      </c>
      <c r="E445" s="86">
        <v>0</v>
      </c>
      <c r="F445" s="86">
        <v>0</v>
      </c>
      <c r="G445" s="86">
        <v>0</v>
      </c>
      <c r="H445" s="86">
        <v>0</v>
      </c>
      <c r="I445" s="86">
        <v>0</v>
      </c>
      <c r="J445" s="86">
        <v>0</v>
      </c>
      <c r="K445" s="86">
        <v>0</v>
      </c>
      <c r="L445" s="86">
        <v>0</v>
      </c>
      <c r="M445" s="86">
        <v>0</v>
      </c>
      <c r="N445" s="86">
        <v>0</v>
      </c>
      <c r="O445" s="86">
        <v>0</v>
      </c>
      <c r="P445" s="86">
        <v>0</v>
      </c>
      <c r="Q445" s="86">
        <v>0</v>
      </c>
      <c r="R445" s="86">
        <v>0</v>
      </c>
      <c r="S445" s="86">
        <v>0</v>
      </c>
      <c r="T445" s="86">
        <v>0</v>
      </c>
      <c r="U445" s="86">
        <v>0</v>
      </c>
      <c r="V445" s="86">
        <v>2000000</v>
      </c>
      <c r="W445" s="86">
        <v>0</v>
      </c>
      <c r="X445" s="86">
        <v>0</v>
      </c>
      <c r="Y445" s="86">
        <v>2000000</v>
      </c>
    </row>
    <row r="446" spans="1:25" hidden="1" outlineLevel="4" x14ac:dyDescent="0.3">
      <c r="A446" s="85" t="s">
        <v>176</v>
      </c>
      <c r="B446" s="85" t="s">
        <v>192</v>
      </c>
      <c r="C446" t="s">
        <v>425</v>
      </c>
      <c r="D446" s="86">
        <v>0</v>
      </c>
      <c r="E446" s="86">
        <v>0</v>
      </c>
      <c r="F446" s="86">
        <v>0</v>
      </c>
      <c r="G446" s="86">
        <v>0</v>
      </c>
      <c r="H446" s="86">
        <v>0</v>
      </c>
      <c r="I446" s="86">
        <v>0</v>
      </c>
      <c r="J446" s="86">
        <v>0</v>
      </c>
      <c r="K446" s="86">
        <v>0</v>
      </c>
      <c r="L446" s="86">
        <v>0</v>
      </c>
      <c r="M446" s="86">
        <v>0</v>
      </c>
      <c r="N446" s="86">
        <v>0</v>
      </c>
      <c r="O446" s="86">
        <v>0</v>
      </c>
      <c r="P446" s="86">
        <v>300000</v>
      </c>
      <c r="Q446" s="86">
        <v>0</v>
      </c>
      <c r="R446" s="86">
        <v>0</v>
      </c>
      <c r="S446" s="86">
        <v>0</v>
      </c>
      <c r="T446" s="86">
        <v>0</v>
      </c>
      <c r="U446" s="86">
        <v>0</v>
      </c>
      <c r="V446" s="86">
        <v>0</v>
      </c>
      <c r="W446" s="86">
        <v>0</v>
      </c>
      <c r="X446" s="86">
        <v>0</v>
      </c>
      <c r="Y446" s="86">
        <v>300000</v>
      </c>
    </row>
    <row r="447" spans="1:25" hidden="1" outlineLevel="4" x14ac:dyDescent="0.3">
      <c r="A447" s="85" t="s">
        <v>176</v>
      </c>
      <c r="B447" s="85" t="s">
        <v>192</v>
      </c>
      <c r="C447" t="s">
        <v>724</v>
      </c>
      <c r="D447" s="86">
        <v>0</v>
      </c>
      <c r="E447" s="86">
        <v>0</v>
      </c>
      <c r="F447" s="86">
        <v>0</v>
      </c>
      <c r="G447" s="86">
        <v>0</v>
      </c>
      <c r="H447" s="86">
        <v>0</v>
      </c>
      <c r="I447" s="86">
        <v>0</v>
      </c>
      <c r="J447" s="86">
        <v>0</v>
      </c>
      <c r="K447" s="86">
        <v>0</v>
      </c>
      <c r="L447" s="86">
        <v>0</v>
      </c>
      <c r="M447" s="86">
        <v>0</v>
      </c>
      <c r="N447" s="86">
        <v>0</v>
      </c>
      <c r="O447" s="86">
        <v>0</v>
      </c>
      <c r="P447" s="86">
        <v>0</v>
      </c>
      <c r="Q447" s="86">
        <v>0</v>
      </c>
      <c r="R447" s="86">
        <v>0</v>
      </c>
      <c r="S447" s="86">
        <v>0</v>
      </c>
      <c r="T447" s="86">
        <v>0</v>
      </c>
      <c r="U447" s="86">
        <v>0</v>
      </c>
      <c r="V447" s="86">
        <v>2310000</v>
      </c>
      <c r="W447" s="86">
        <v>0</v>
      </c>
      <c r="X447" s="86">
        <v>0</v>
      </c>
      <c r="Y447" s="86">
        <v>2310000</v>
      </c>
    </row>
    <row r="448" spans="1:25" hidden="1" outlineLevel="4" x14ac:dyDescent="0.3">
      <c r="A448" s="85" t="s">
        <v>176</v>
      </c>
      <c r="B448" s="85" t="s">
        <v>192</v>
      </c>
      <c r="C448" t="s">
        <v>725</v>
      </c>
      <c r="D448" s="86">
        <v>0</v>
      </c>
      <c r="E448" s="86">
        <v>0</v>
      </c>
      <c r="F448" s="86">
        <v>0</v>
      </c>
      <c r="G448" s="86">
        <v>0</v>
      </c>
      <c r="H448" s="86">
        <v>0</v>
      </c>
      <c r="I448" s="86">
        <v>0</v>
      </c>
      <c r="J448" s="86">
        <v>0</v>
      </c>
      <c r="K448" s="86">
        <v>50000</v>
      </c>
      <c r="L448" s="86">
        <v>0</v>
      </c>
      <c r="M448" s="86">
        <v>0</v>
      </c>
      <c r="N448" s="86">
        <v>0</v>
      </c>
      <c r="O448" s="86">
        <v>0</v>
      </c>
      <c r="P448" s="86">
        <v>0</v>
      </c>
      <c r="Q448" s="86">
        <v>0</v>
      </c>
      <c r="R448" s="86">
        <v>0</v>
      </c>
      <c r="S448" s="86">
        <v>0</v>
      </c>
      <c r="T448" s="86">
        <v>0</v>
      </c>
      <c r="U448" s="86">
        <v>0</v>
      </c>
      <c r="V448" s="86">
        <v>0</v>
      </c>
      <c r="W448" s="86">
        <v>0</v>
      </c>
      <c r="X448" s="86">
        <v>0</v>
      </c>
      <c r="Y448" s="86">
        <v>50000</v>
      </c>
    </row>
    <row r="449" spans="1:25" hidden="1" outlineLevel="4" x14ac:dyDescent="0.3">
      <c r="A449" s="85" t="s">
        <v>176</v>
      </c>
      <c r="B449" s="85" t="s">
        <v>192</v>
      </c>
      <c r="C449" t="s">
        <v>726</v>
      </c>
      <c r="D449" s="86">
        <v>0</v>
      </c>
      <c r="E449" s="86">
        <v>0</v>
      </c>
      <c r="F449" s="86">
        <v>0</v>
      </c>
      <c r="G449" s="86">
        <v>0</v>
      </c>
      <c r="H449" s="86">
        <v>0</v>
      </c>
      <c r="I449" s="86">
        <v>0</v>
      </c>
      <c r="J449" s="86">
        <v>0</v>
      </c>
      <c r="K449" s="86">
        <v>0</v>
      </c>
      <c r="L449" s="86">
        <v>0</v>
      </c>
      <c r="M449" s="86">
        <v>0</v>
      </c>
      <c r="N449" s="86">
        <v>0</v>
      </c>
      <c r="O449" s="86">
        <v>0</v>
      </c>
      <c r="P449" s="86">
        <v>0</v>
      </c>
      <c r="Q449" s="86">
        <v>0</v>
      </c>
      <c r="R449" s="86">
        <v>0</v>
      </c>
      <c r="S449" s="86">
        <v>0</v>
      </c>
      <c r="T449" s="86">
        <v>0</v>
      </c>
      <c r="U449" s="86">
        <v>0</v>
      </c>
      <c r="V449" s="86">
        <v>250000</v>
      </c>
      <c r="W449" s="86">
        <v>500000</v>
      </c>
      <c r="X449" s="86">
        <v>500000</v>
      </c>
      <c r="Y449" s="86">
        <v>1250000</v>
      </c>
    </row>
    <row r="450" spans="1:25" hidden="1" outlineLevel="4" x14ac:dyDescent="0.3">
      <c r="A450" s="85" t="s">
        <v>176</v>
      </c>
      <c r="B450" s="85" t="s">
        <v>192</v>
      </c>
      <c r="C450" t="s">
        <v>727</v>
      </c>
      <c r="D450" s="86">
        <v>0</v>
      </c>
      <c r="E450" s="86">
        <v>0</v>
      </c>
      <c r="F450" s="86">
        <v>0</v>
      </c>
      <c r="G450" s="86">
        <v>0</v>
      </c>
      <c r="H450" s="86">
        <v>0</v>
      </c>
      <c r="I450" s="86">
        <v>0</v>
      </c>
      <c r="J450" s="86">
        <v>0</v>
      </c>
      <c r="K450" s="86">
        <v>0</v>
      </c>
      <c r="L450" s="86">
        <v>0</v>
      </c>
      <c r="M450" s="86">
        <v>0</v>
      </c>
      <c r="N450" s="86">
        <v>0</v>
      </c>
      <c r="O450" s="86">
        <v>0</v>
      </c>
      <c r="P450" s="86">
        <v>250000</v>
      </c>
      <c r="Q450" s="86">
        <v>0</v>
      </c>
      <c r="R450" s="86">
        <v>0</v>
      </c>
      <c r="S450" s="86">
        <v>0</v>
      </c>
      <c r="T450" s="86">
        <v>0</v>
      </c>
      <c r="U450" s="86">
        <v>0</v>
      </c>
      <c r="V450" s="86">
        <v>0</v>
      </c>
      <c r="W450" s="86">
        <v>0</v>
      </c>
      <c r="X450" s="86">
        <v>0</v>
      </c>
      <c r="Y450" s="86">
        <v>250000</v>
      </c>
    </row>
    <row r="451" spans="1:25" hidden="1" outlineLevel="4" x14ac:dyDescent="0.3">
      <c r="A451" s="85" t="s">
        <v>176</v>
      </c>
      <c r="B451" s="85" t="s">
        <v>192</v>
      </c>
      <c r="C451" t="s">
        <v>728</v>
      </c>
      <c r="D451" s="86">
        <v>0</v>
      </c>
      <c r="E451" s="86">
        <v>0</v>
      </c>
      <c r="F451" s="86">
        <v>0</v>
      </c>
      <c r="G451" s="86">
        <v>0</v>
      </c>
      <c r="H451" s="86">
        <v>0</v>
      </c>
      <c r="I451" s="86">
        <v>0</v>
      </c>
      <c r="J451" s="86">
        <v>90000</v>
      </c>
      <c r="K451" s="86">
        <v>0</v>
      </c>
      <c r="L451" s="86">
        <v>0</v>
      </c>
      <c r="M451" s="86">
        <v>0</v>
      </c>
      <c r="N451" s="86">
        <v>0</v>
      </c>
      <c r="O451" s="86">
        <v>0</v>
      </c>
      <c r="P451" s="86">
        <v>0</v>
      </c>
      <c r="Q451" s="86">
        <v>0</v>
      </c>
      <c r="R451" s="86">
        <v>0</v>
      </c>
      <c r="S451" s="86">
        <v>0</v>
      </c>
      <c r="T451" s="86">
        <v>0</v>
      </c>
      <c r="U451" s="86">
        <v>0</v>
      </c>
      <c r="V451" s="86">
        <v>0</v>
      </c>
      <c r="W451" s="86">
        <v>0</v>
      </c>
      <c r="X451" s="86">
        <v>0</v>
      </c>
      <c r="Y451" s="86">
        <v>90000</v>
      </c>
    </row>
    <row r="452" spans="1:25" hidden="1" outlineLevel="4" x14ac:dyDescent="0.3">
      <c r="A452" s="85" t="s">
        <v>176</v>
      </c>
      <c r="B452" s="85" t="s">
        <v>192</v>
      </c>
      <c r="C452" t="s">
        <v>729</v>
      </c>
      <c r="D452" s="86">
        <v>0</v>
      </c>
      <c r="E452" s="86">
        <v>0</v>
      </c>
      <c r="F452" s="86">
        <v>0</v>
      </c>
      <c r="G452" s="86">
        <v>0</v>
      </c>
      <c r="H452" s="86">
        <v>0</v>
      </c>
      <c r="I452" s="86">
        <v>0</v>
      </c>
      <c r="J452" s="86">
        <v>0</v>
      </c>
      <c r="K452" s="86">
        <v>0</v>
      </c>
      <c r="L452" s="86">
        <v>0</v>
      </c>
      <c r="M452" s="86">
        <v>0</v>
      </c>
      <c r="N452" s="86">
        <v>0</v>
      </c>
      <c r="O452" s="86">
        <v>0</v>
      </c>
      <c r="P452" s="86">
        <v>0</v>
      </c>
      <c r="Q452" s="86">
        <v>0</v>
      </c>
      <c r="R452" s="86">
        <v>0</v>
      </c>
      <c r="S452" s="86">
        <v>0</v>
      </c>
      <c r="T452" s="86">
        <v>0</v>
      </c>
      <c r="U452" s="86">
        <v>0</v>
      </c>
      <c r="V452" s="86">
        <v>0</v>
      </c>
      <c r="W452" s="86">
        <v>0</v>
      </c>
      <c r="X452" s="86">
        <v>500000</v>
      </c>
      <c r="Y452" s="86">
        <v>500000</v>
      </c>
    </row>
    <row r="453" spans="1:25" hidden="1" outlineLevel="4" x14ac:dyDescent="0.3">
      <c r="A453" s="85" t="s">
        <v>176</v>
      </c>
      <c r="B453" s="85" t="s">
        <v>192</v>
      </c>
      <c r="C453" t="s">
        <v>730</v>
      </c>
      <c r="D453" s="86">
        <v>0</v>
      </c>
      <c r="E453" s="86">
        <v>0</v>
      </c>
      <c r="F453" s="86">
        <v>0</v>
      </c>
      <c r="G453" s="86">
        <v>0</v>
      </c>
      <c r="H453" s="86">
        <v>0</v>
      </c>
      <c r="I453" s="86">
        <v>0</v>
      </c>
      <c r="J453" s="86">
        <v>4400000</v>
      </c>
      <c r="K453" s="86">
        <v>0</v>
      </c>
      <c r="L453" s="86">
        <v>0</v>
      </c>
      <c r="M453" s="86">
        <v>0</v>
      </c>
      <c r="N453" s="86">
        <v>0</v>
      </c>
      <c r="O453" s="86">
        <v>0</v>
      </c>
      <c r="P453" s="86">
        <v>0</v>
      </c>
      <c r="Q453" s="86">
        <v>0</v>
      </c>
      <c r="R453" s="86">
        <v>0</v>
      </c>
      <c r="S453" s="86">
        <v>0</v>
      </c>
      <c r="T453" s="86">
        <v>0</v>
      </c>
      <c r="U453" s="86">
        <v>0</v>
      </c>
      <c r="V453" s="86">
        <v>0</v>
      </c>
      <c r="W453" s="86">
        <v>0</v>
      </c>
      <c r="X453" s="86">
        <v>0</v>
      </c>
      <c r="Y453" s="86">
        <v>4400000</v>
      </c>
    </row>
    <row r="454" spans="1:25" hidden="1" outlineLevel="4" x14ac:dyDescent="0.3">
      <c r="A454" s="85" t="s">
        <v>176</v>
      </c>
      <c r="B454" s="85" t="s">
        <v>192</v>
      </c>
      <c r="C454" t="s">
        <v>731</v>
      </c>
      <c r="D454" s="86">
        <v>0</v>
      </c>
      <c r="E454" s="86">
        <v>0</v>
      </c>
      <c r="F454" s="86">
        <v>0</v>
      </c>
      <c r="G454" s="86">
        <v>0</v>
      </c>
      <c r="H454" s="86">
        <v>0</v>
      </c>
      <c r="I454" s="86">
        <v>0</v>
      </c>
      <c r="J454" s="86">
        <v>0</v>
      </c>
      <c r="K454" s="86">
        <v>0</v>
      </c>
      <c r="L454" s="86">
        <v>0</v>
      </c>
      <c r="M454" s="86">
        <v>0</v>
      </c>
      <c r="N454" s="86">
        <v>0</v>
      </c>
      <c r="O454" s="86">
        <v>0</v>
      </c>
      <c r="P454" s="86">
        <v>0</v>
      </c>
      <c r="Q454" s="86">
        <v>0</v>
      </c>
      <c r="R454" s="86">
        <v>0</v>
      </c>
      <c r="S454" s="86">
        <v>0</v>
      </c>
      <c r="T454" s="86">
        <v>0</v>
      </c>
      <c r="U454" s="86">
        <v>0</v>
      </c>
      <c r="V454" s="86">
        <v>0</v>
      </c>
      <c r="W454" s="86">
        <v>0</v>
      </c>
      <c r="X454" s="86">
        <v>500000</v>
      </c>
      <c r="Y454" s="86">
        <v>500000</v>
      </c>
    </row>
    <row r="455" spans="1:25" hidden="1" outlineLevel="4" x14ac:dyDescent="0.3">
      <c r="A455" s="85" t="s">
        <v>176</v>
      </c>
      <c r="B455" s="85" t="s">
        <v>192</v>
      </c>
      <c r="C455" t="s">
        <v>732</v>
      </c>
      <c r="D455" s="86">
        <v>0</v>
      </c>
      <c r="E455" s="86">
        <v>0</v>
      </c>
      <c r="F455" s="86">
        <v>0</v>
      </c>
      <c r="G455" s="86">
        <v>0</v>
      </c>
      <c r="H455" s="86">
        <v>0</v>
      </c>
      <c r="I455" s="86">
        <v>0</v>
      </c>
      <c r="J455" s="86">
        <v>0</v>
      </c>
      <c r="K455" s="86">
        <v>0</v>
      </c>
      <c r="L455" s="86">
        <v>0</v>
      </c>
      <c r="M455" s="86">
        <v>0</v>
      </c>
      <c r="N455" s="86">
        <v>0</v>
      </c>
      <c r="O455" s="86">
        <v>0</v>
      </c>
      <c r="P455" s="86">
        <v>0</v>
      </c>
      <c r="Q455" s="86">
        <v>0</v>
      </c>
      <c r="R455" s="86">
        <v>0</v>
      </c>
      <c r="S455" s="86">
        <v>0</v>
      </c>
      <c r="T455" s="86">
        <v>0</v>
      </c>
      <c r="U455" s="86">
        <v>0</v>
      </c>
      <c r="V455" s="86">
        <v>0</v>
      </c>
      <c r="W455" s="86">
        <v>2000000</v>
      </c>
      <c r="X455" s="86">
        <v>0</v>
      </c>
      <c r="Y455" s="86">
        <v>2000000</v>
      </c>
    </row>
    <row r="456" spans="1:25" hidden="1" outlineLevel="4" x14ac:dyDescent="0.3">
      <c r="A456" s="85" t="s">
        <v>176</v>
      </c>
      <c r="B456" s="85" t="s">
        <v>192</v>
      </c>
      <c r="C456" t="s">
        <v>733</v>
      </c>
      <c r="D456" s="86">
        <v>0</v>
      </c>
      <c r="E456" s="86">
        <v>0</v>
      </c>
      <c r="F456" s="86">
        <v>0</v>
      </c>
      <c r="G456" s="86">
        <v>0</v>
      </c>
      <c r="H456" s="86">
        <v>0</v>
      </c>
      <c r="I456" s="86">
        <v>0</v>
      </c>
      <c r="J456" s="86">
        <v>0</v>
      </c>
      <c r="K456" s="86">
        <v>0</v>
      </c>
      <c r="L456" s="86">
        <v>0</v>
      </c>
      <c r="M456" s="86">
        <v>0</v>
      </c>
      <c r="N456" s="86">
        <v>0</v>
      </c>
      <c r="O456" s="86">
        <v>0</v>
      </c>
      <c r="P456" s="86">
        <v>349127</v>
      </c>
      <c r="Q456" s="86">
        <v>0</v>
      </c>
      <c r="R456" s="86">
        <v>0</v>
      </c>
      <c r="S456" s="86">
        <v>0</v>
      </c>
      <c r="T456" s="86">
        <v>0</v>
      </c>
      <c r="U456" s="86">
        <v>0</v>
      </c>
      <c r="V456" s="86">
        <v>0</v>
      </c>
      <c r="W456" s="86">
        <v>0</v>
      </c>
      <c r="X456" s="86">
        <v>0</v>
      </c>
      <c r="Y456" s="86">
        <v>349127</v>
      </c>
    </row>
    <row r="457" spans="1:25" hidden="1" outlineLevel="4" x14ac:dyDescent="0.3">
      <c r="A457" s="85" t="s">
        <v>176</v>
      </c>
      <c r="B457" s="85" t="s">
        <v>192</v>
      </c>
      <c r="C457" t="s">
        <v>734</v>
      </c>
      <c r="D457" s="86">
        <v>0</v>
      </c>
      <c r="E457" s="86">
        <v>0</v>
      </c>
      <c r="F457" s="86">
        <v>0</v>
      </c>
      <c r="G457" s="86">
        <v>0</v>
      </c>
      <c r="H457" s="86">
        <v>0</v>
      </c>
      <c r="I457" s="86">
        <v>0</v>
      </c>
      <c r="J457" s="86">
        <v>0</v>
      </c>
      <c r="K457" s="86">
        <v>0</v>
      </c>
      <c r="L457" s="86">
        <v>0</v>
      </c>
      <c r="M457" s="86">
        <v>0</v>
      </c>
      <c r="N457" s="86">
        <v>0</v>
      </c>
      <c r="O457" s="86">
        <v>0</v>
      </c>
      <c r="P457" s="86">
        <v>0</v>
      </c>
      <c r="Q457" s="86">
        <v>0</v>
      </c>
      <c r="R457" s="86">
        <v>0</v>
      </c>
      <c r="S457" s="86">
        <v>0</v>
      </c>
      <c r="T457" s="86">
        <v>0</v>
      </c>
      <c r="U457" s="86">
        <v>0</v>
      </c>
      <c r="V457" s="86">
        <v>0</v>
      </c>
      <c r="W457" s="86">
        <v>0</v>
      </c>
      <c r="X457" s="86">
        <v>500000</v>
      </c>
      <c r="Y457" s="86">
        <v>500000</v>
      </c>
    </row>
    <row r="458" spans="1:25" hidden="1" outlineLevel="4" x14ac:dyDescent="0.3">
      <c r="A458" s="85" t="s">
        <v>176</v>
      </c>
      <c r="B458" s="85" t="s">
        <v>192</v>
      </c>
      <c r="C458" t="s">
        <v>735</v>
      </c>
      <c r="D458" s="86">
        <v>0</v>
      </c>
      <c r="E458" s="86">
        <v>0</v>
      </c>
      <c r="F458" s="86">
        <v>0</v>
      </c>
      <c r="G458" s="86">
        <v>113618.57205677337</v>
      </c>
      <c r="H458" s="86">
        <v>0</v>
      </c>
      <c r="I458" s="86">
        <v>0</v>
      </c>
      <c r="J458" s="86">
        <v>0</v>
      </c>
      <c r="K458" s="86">
        <v>0</v>
      </c>
      <c r="L458" s="86">
        <v>0</v>
      </c>
      <c r="M458" s="86">
        <v>0</v>
      </c>
      <c r="N458" s="86">
        <v>0</v>
      </c>
      <c r="O458" s="86">
        <v>0</v>
      </c>
      <c r="P458" s="86">
        <v>0</v>
      </c>
      <c r="Q458" s="86">
        <v>0</v>
      </c>
      <c r="R458" s="86">
        <v>0</v>
      </c>
      <c r="S458" s="86">
        <v>0</v>
      </c>
      <c r="T458" s="86">
        <v>0</v>
      </c>
      <c r="U458" s="86">
        <v>0</v>
      </c>
      <c r="V458" s="86">
        <v>0</v>
      </c>
      <c r="W458" s="86">
        <v>0</v>
      </c>
      <c r="X458" s="86">
        <v>0</v>
      </c>
      <c r="Y458" s="86">
        <v>113618.57205677337</v>
      </c>
    </row>
    <row r="459" spans="1:25" hidden="1" outlineLevel="4" x14ac:dyDescent="0.3">
      <c r="A459" s="85" t="s">
        <v>176</v>
      </c>
      <c r="B459" s="85" t="s">
        <v>192</v>
      </c>
      <c r="C459" t="s">
        <v>736</v>
      </c>
      <c r="D459" s="86">
        <v>0</v>
      </c>
      <c r="E459" s="86">
        <v>0</v>
      </c>
      <c r="F459" s="86">
        <v>0</v>
      </c>
      <c r="G459" s="86">
        <v>0</v>
      </c>
      <c r="H459" s="86">
        <v>0</v>
      </c>
      <c r="I459" s="86">
        <v>0</v>
      </c>
      <c r="J459" s="86">
        <v>0</v>
      </c>
      <c r="K459" s="86">
        <v>0</v>
      </c>
      <c r="L459" s="86">
        <v>0</v>
      </c>
      <c r="M459" s="86">
        <v>0</v>
      </c>
      <c r="N459" s="86">
        <v>0</v>
      </c>
      <c r="O459" s="86">
        <v>0</v>
      </c>
      <c r="P459" s="86">
        <v>0</v>
      </c>
      <c r="Q459" s="86">
        <v>0</v>
      </c>
      <c r="R459" s="86">
        <v>0</v>
      </c>
      <c r="S459" s="86">
        <v>0</v>
      </c>
      <c r="T459" s="86">
        <v>0</v>
      </c>
      <c r="U459" s="86">
        <v>0</v>
      </c>
      <c r="V459" s="86">
        <v>49788352</v>
      </c>
      <c r="W459" s="86">
        <v>30600000</v>
      </c>
      <c r="X459" s="86">
        <v>0</v>
      </c>
      <c r="Y459" s="86">
        <v>80388352</v>
      </c>
    </row>
    <row r="460" spans="1:25" hidden="1" outlineLevel="4" x14ac:dyDescent="0.3">
      <c r="A460" s="85" t="s">
        <v>176</v>
      </c>
      <c r="B460" s="85" t="s">
        <v>192</v>
      </c>
      <c r="C460" t="s">
        <v>737</v>
      </c>
      <c r="D460" s="86">
        <v>0</v>
      </c>
      <c r="E460" s="86">
        <v>0</v>
      </c>
      <c r="F460" s="86">
        <v>0</v>
      </c>
      <c r="G460" s="86">
        <v>0</v>
      </c>
      <c r="H460" s="86">
        <v>0</v>
      </c>
      <c r="I460" s="86">
        <v>0</v>
      </c>
      <c r="J460" s="86">
        <v>0</v>
      </c>
      <c r="K460" s="86">
        <v>0</v>
      </c>
      <c r="L460" s="86">
        <v>0</v>
      </c>
      <c r="M460" s="86">
        <v>0</v>
      </c>
      <c r="N460" s="86">
        <v>0</v>
      </c>
      <c r="O460" s="86">
        <v>0</v>
      </c>
      <c r="P460" s="86">
        <v>0</v>
      </c>
      <c r="Q460" s="86">
        <v>0</v>
      </c>
      <c r="R460" s="86">
        <v>0</v>
      </c>
      <c r="S460" s="86">
        <v>0</v>
      </c>
      <c r="T460" s="86">
        <v>0</v>
      </c>
      <c r="U460" s="86">
        <v>0</v>
      </c>
      <c r="V460" s="86">
        <v>0</v>
      </c>
      <c r="W460" s="86">
        <v>0</v>
      </c>
      <c r="X460" s="86">
        <v>900000</v>
      </c>
      <c r="Y460" s="86">
        <v>900000</v>
      </c>
    </row>
    <row r="461" spans="1:25" hidden="1" outlineLevel="4" x14ac:dyDescent="0.3">
      <c r="A461" s="85" t="s">
        <v>176</v>
      </c>
      <c r="B461" s="85" t="s">
        <v>192</v>
      </c>
      <c r="C461" t="s">
        <v>738</v>
      </c>
      <c r="D461" s="86">
        <v>0</v>
      </c>
      <c r="E461" s="86">
        <v>0</v>
      </c>
      <c r="F461" s="86">
        <v>0</v>
      </c>
      <c r="G461" s="86">
        <v>0</v>
      </c>
      <c r="H461" s="86">
        <v>0</v>
      </c>
      <c r="I461" s="86">
        <v>0</v>
      </c>
      <c r="J461" s="86">
        <v>2400000</v>
      </c>
      <c r="K461" s="86">
        <v>0</v>
      </c>
      <c r="L461" s="86">
        <v>0</v>
      </c>
      <c r="M461" s="86">
        <v>0</v>
      </c>
      <c r="N461" s="86">
        <v>0</v>
      </c>
      <c r="O461" s="86">
        <v>0</v>
      </c>
      <c r="P461" s="86">
        <v>0</v>
      </c>
      <c r="Q461" s="86">
        <v>0</v>
      </c>
      <c r="R461" s="86">
        <v>0</v>
      </c>
      <c r="S461" s="86">
        <v>0</v>
      </c>
      <c r="T461" s="86">
        <v>0</v>
      </c>
      <c r="U461" s="86">
        <v>0</v>
      </c>
      <c r="V461" s="86">
        <v>0</v>
      </c>
      <c r="W461" s="86">
        <v>0</v>
      </c>
      <c r="X461" s="86">
        <v>0</v>
      </c>
      <c r="Y461" s="86">
        <v>2400000</v>
      </c>
    </row>
    <row r="462" spans="1:25" hidden="1" outlineLevel="4" x14ac:dyDescent="0.3">
      <c r="A462" s="85" t="s">
        <v>176</v>
      </c>
      <c r="B462" s="85" t="s">
        <v>192</v>
      </c>
      <c r="C462" t="s">
        <v>739</v>
      </c>
      <c r="D462" s="86">
        <v>0</v>
      </c>
      <c r="E462" s="86">
        <v>0</v>
      </c>
      <c r="F462" s="86">
        <v>0</v>
      </c>
      <c r="G462" s="86">
        <v>0</v>
      </c>
      <c r="H462" s="86">
        <v>0</v>
      </c>
      <c r="I462" s="86">
        <v>0</v>
      </c>
      <c r="J462" s="86">
        <v>0</v>
      </c>
      <c r="K462" s="86">
        <v>0</v>
      </c>
      <c r="L462" s="86">
        <v>0</v>
      </c>
      <c r="M462" s="86">
        <v>0</v>
      </c>
      <c r="N462" s="86">
        <v>0</v>
      </c>
      <c r="O462" s="86">
        <v>167000</v>
      </c>
      <c r="P462" s="86">
        <v>0</v>
      </c>
      <c r="Q462" s="86">
        <v>0</v>
      </c>
      <c r="R462" s="86">
        <v>0</v>
      </c>
      <c r="S462" s="86">
        <v>0</v>
      </c>
      <c r="T462" s="86">
        <v>0</v>
      </c>
      <c r="U462" s="86">
        <v>0</v>
      </c>
      <c r="V462" s="86">
        <v>0</v>
      </c>
      <c r="W462" s="86">
        <v>0</v>
      </c>
      <c r="X462" s="86">
        <v>0</v>
      </c>
      <c r="Y462" s="86">
        <v>167000</v>
      </c>
    </row>
    <row r="463" spans="1:25" hidden="1" outlineLevel="4" x14ac:dyDescent="0.3">
      <c r="A463" s="85" t="s">
        <v>176</v>
      </c>
      <c r="B463" s="85" t="s">
        <v>192</v>
      </c>
      <c r="C463" t="s">
        <v>740</v>
      </c>
      <c r="D463" s="86">
        <v>0</v>
      </c>
      <c r="E463" s="86">
        <v>0</v>
      </c>
      <c r="F463" s="86">
        <v>0</v>
      </c>
      <c r="G463" s="86">
        <v>0</v>
      </c>
      <c r="H463" s="86">
        <v>0</v>
      </c>
      <c r="I463" s="86">
        <v>0</v>
      </c>
      <c r="J463" s="86">
        <v>0</v>
      </c>
      <c r="K463" s="86">
        <v>0</v>
      </c>
      <c r="L463" s="86">
        <v>0</v>
      </c>
      <c r="M463" s="86">
        <v>0</v>
      </c>
      <c r="N463" s="86">
        <v>0</v>
      </c>
      <c r="O463" s="86">
        <v>0</v>
      </c>
      <c r="P463" s="86">
        <v>167000</v>
      </c>
      <c r="Q463" s="86">
        <v>0</v>
      </c>
      <c r="R463" s="86">
        <v>0</v>
      </c>
      <c r="S463" s="86">
        <v>0</v>
      </c>
      <c r="T463" s="86">
        <v>0</v>
      </c>
      <c r="U463" s="86">
        <v>0</v>
      </c>
      <c r="V463" s="86">
        <v>0</v>
      </c>
      <c r="W463" s="86">
        <v>0</v>
      </c>
      <c r="X463" s="86">
        <v>0</v>
      </c>
      <c r="Y463" s="86">
        <v>167000</v>
      </c>
    </row>
    <row r="464" spans="1:25" hidden="1" outlineLevel="4" x14ac:dyDescent="0.3">
      <c r="A464" s="85" t="s">
        <v>176</v>
      </c>
      <c r="B464" s="85" t="s">
        <v>192</v>
      </c>
      <c r="C464" t="s">
        <v>741</v>
      </c>
      <c r="D464" s="86">
        <v>0</v>
      </c>
      <c r="E464" s="86">
        <v>0</v>
      </c>
      <c r="F464" s="86">
        <v>0</v>
      </c>
      <c r="G464" s="86">
        <v>0</v>
      </c>
      <c r="H464" s="86">
        <v>0</v>
      </c>
      <c r="I464" s="86">
        <v>0</v>
      </c>
      <c r="J464" s="86">
        <v>0</v>
      </c>
      <c r="K464" s="86">
        <v>0</v>
      </c>
      <c r="L464" s="86">
        <v>0</v>
      </c>
      <c r="M464" s="86">
        <v>0</v>
      </c>
      <c r="N464" s="86">
        <v>0</v>
      </c>
      <c r="O464" s="86">
        <v>0</v>
      </c>
      <c r="P464" s="86">
        <v>0</v>
      </c>
      <c r="Q464" s="86">
        <v>0</v>
      </c>
      <c r="R464" s="86">
        <v>0</v>
      </c>
      <c r="S464" s="86">
        <v>0</v>
      </c>
      <c r="T464" s="86">
        <v>0</v>
      </c>
      <c r="U464" s="86">
        <v>0</v>
      </c>
      <c r="V464" s="86">
        <v>1600000</v>
      </c>
      <c r="W464" s="86">
        <v>0</v>
      </c>
      <c r="X464" s="86">
        <v>0</v>
      </c>
      <c r="Y464" s="86">
        <v>1600000</v>
      </c>
    </row>
    <row r="465" spans="1:25" s="284" customFormat="1" hidden="1" outlineLevel="3" collapsed="1" x14ac:dyDescent="0.3">
      <c r="A465" s="85"/>
      <c r="B465" s="290" t="s">
        <v>2786</v>
      </c>
      <c r="C465" s="291"/>
      <c r="D465" s="292"/>
      <c r="E465" s="292">
        <f t="shared" ref="E465:Y465" si="14">SUBTOTAL(9,E420:E464)</f>
        <v>0</v>
      </c>
      <c r="F465" s="292">
        <f t="shared" si="14"/>
        <v>0</v>
      </c>
      <c r="G465" s="292">
        <f t="shared" si="14"/>
        <v>738520.7183690269</v>
      </c>
      <c r="H465" s="292">
        <f t="shared" si="14"/>
        <v>0</v>
      </c>
      <c r="I465" s="292">
        <f t="shared" si="14"/>
        <v>0</v>
      </c>
      <c r="J465" s="292">
        <f t="shared" si="14"/>
        <v>12700000</v>
      </c>
      <c r="K465" s="292">
        <f t="shared" si="14"/>
        <v>4880000</v>
      </c>
      <c r="L465" s="292">
        <f t="shared" si="14"/>
        <v>0</v>
      </c>
      <c r="M465" s="292">
        <f t="shared" si="14"/>
        <v>0</v>
      </c>
      <c r="N465" s="292">
        <f t="shared" si="14"/>
        <v>0</v>
      </c>
      <c r="O465" s="292">
        <f t="shared" si="14"/>
        <v>167000</v>
      </c>
      <c r="P465" s="292">
        <f t="shared" si="14"/>
        <v>6359578</v>
      </c>
      <c r="Q465" s="292">
        <f t="shared" si="14"/>
        <v>0</v>
      </c>
      <c r="R465" s="292">
        <f t="shared" si="14"/>
        <v>0</v>
      </c>
      <c r="S465" s="292">
        <f t="shared" si="14"/>
        <v>0</v>
      </c>
      <c r="T465" s="292">
        <f t="shared" si="14"/>
        <v>37065450</v>
      </c>
      <c r="U465" s="292">
        <f t="shared" si="14"/>
        <v>0</v>
      </c>
      <c r="V465" s="292">
        <f t="shared" si="14"/>
        <v>62791352</v>
      </c>
      <c r="W465" s="292">
        <f t="shared" si="14"/>
        <v>34400000</v>
      </c>
      <c r="X465" s="292">
        <f t="shared" si="14"/>
        <v>10750000</v>
      </c>
      <c r="Y465" s="292">
        <f t="shared" si="14"/>
        <v>169851900.71836901</v>
      </c>
    </row>
    <row r="466" spans="1:25" hidden="1" outlineLevel="4" x14ac:dyDescent="0.3">
      <c r="A466" s="85" t="s">
        <v>176</v>
      </c>
      <c r="B466" s="85" t="s">
        <v>194</v>
      </c>
      <c r="C466" t="s">
        <v>742</v>
      </c>
      <c r="D466" s="86">
        <v>0</v>
      </c>
      <c r="E466" s="86">
        <v>0</v>
      </c>
      <c r="F466" s="86">
        <v>0</v>
      </c>
      <c r="G466" s="86">
        <v>0</v>
      </c>
      <c r="H466" s="86">
        <v>0</v>
      </c>
      <c r="I466" s="86">
        <v>0</v>
      </c>
      <c r="J466" s="86">
        <v>0</v>
      </c>
      <c r="K466" s="86">
        <v>2000000</v>
      </c>
      <c r="L466" s="86">
        <v>0</v>
      </c>
      <c r="M466" s="86">
        <v>0</v>
      </c>
      <c r="N466" s="86">
        <v>0</v>
      </c>
      <c r="O466" s="86">
        <v>0</v>
      </c>
      <c r="P466" s="86">
        <v>0</v>
      </c>
      <c r="Q466" s="86">
        <v>0</v>
      </c>
      <c r="R466" s="86">
        <v>0</v>
      </c>
      <c r="S466" s="86">
        <v>0</v>
      </c>
      <c r="T466" s="86">
        <v>0</v>
      </c>
      <c r="U466" s="86">
        <v>0</v>
      </c>
      <c r="V466" s="86">
        <v>0</v>
      </c>
      <c r="W466" s="86">
        <v>0</v>
      </c>
      <c r="X466" s="86">
        <v>0</v>
      </c>
      <c r="Y466" s="86">
        <v>2000000</v>
      </c>
    </row>
    <row r="467" spans="1:25" hidden="1" outlineLevel="4" x14ac:dyDescent="0.3">
      <c r="A467" s="85" t="s">
        <v>176</v>
      </c>
      <c r="B467" s="85" t="s">
        <v>194</v>
      </c>
      <c r="C467" t="s">
        <v>743</v>
      </c>
      <c r="D467" s="86">
        <v>0</v>
      </c>
      <c r="E467" s="86">
        <v>0</v>
      </c>
      <c r="F467" s="86">
        <v>0</v>
      </c>
      <c r="G467" s="86">
        <v>0</v>
      </c>
      <c r="H467" s="86">
        <v>0</v>
      </c>
      <c r="I467" s="86">
        <v>0</v>
      </c>
      <c r="J467" s="86">
        <v>0</v>
      </c>
      <c r="K467" s="86">
        <v>0</v>
      </c>
      <c r="L467" s="86">
        <v>0</v>
      </c>
      <c r="M467" s="86">
        <v>0</v>
      </c>
      <c r="N467" s="86">
        <v>0</v>
      </c>
      <c r="O467" s="86">
        <v>0</v>
      </c>
      <c r="P467" s="86">
        <v>0</v>
      </c>
      <c r="Q467" s="86">
        <v>500000</v>
      </c>
      <c r="R467" s="86">
        <v>0</v>
      </c>
      <c r="S467" s="86">
        <v>0</v>
      </c>
      <c r="T467" s="86">
        <v>0</v>
      </c>
      <c r="U467" s="86">
        <v>0</v>
      </c>
      <c r="V467" s="86">
        <v>0</v>
      </c>
      <c r="W467" s="86">
        <v>0</v>
      </c>
      <c r="X467" s="86">
        <v>0</v>
      </c>
      <c r="Y467" s="86">
        <v>500000</v>
      </c>
    </row>
    <row r="468" spans="1:25" hidden="1" outlineLevel="4" x14ac:dyDescent="0.3">
      <c r="A468" s="85" t="s">
        <v>176</v>
      </c>
      <c r="B468" s="85" t="s">
        <v>194</v>
      </c>
      <c r="C468" t="s">
        <v>744</v>
      </c>
      <c r="D468" s="86">
        <v>0</v>
      </c>
      <c r="E468" s="86">
        <v>0</v>
      </c>
      <c r="F468" s="86">
        <v>0</v>
      </c>
      <c r="G468" s="86">
        <v>0</v>
      </c>
      <c r="H468" s="86">
        <v>0</v>
      </c>
      <c r="I468" s="86">
        <v>0</v>
      </c>
      <c r="J468" s="86">
        <v>0</v>
      </c>
      <c r="K468" s="86">
        <v>500000</v>
      </c>
      <c r="L468" s="86">
        <v>0</v>
      </c>
      <c r="M468" s="86">
        <v>0</v>
      </c>
      <c r="N468" s="86">
        <v>0</v>
      </c>
      <c r="O468" s="86">
        <v>0</v>
      </c>
      <c r="P468" s="86">
        <v>0</v>
      </c>
      <c r="Q468" s="86">
        <v>0</v>
      </c>
      <c r="R468" s="86">
        <v>0</v>
      </c>
      <c r="S468" s="86">
        <v>0</v>
      </c>
      <c r="T468" s="86">
        <v>0</v>
      </c>
      <c r="U468" s="86">
        <v>0</v>
      </c>
      <c r="V468" s="86">
        <v>0</v>
      </c>
      <c r="W468" s="86">
        <v>0</v>
      </c>
      <c r="X468" s="86">
        <v>0</v>
      </c>
      <c r="Y468" s="86">
        <v>500000</v>
      </c>
    </row>
    <row r="469" spans="1:25" hidden="1" outlineLevel="4" x14ac:dyDescent="0.3">
      <c r="A469" s="85" t="s">
        <v>176</v>
      </c>
      <c r="B469" s="85" t="s">
        <v>194</v>
      </c>
      <c r="C469" t="s">
        <v>745</v>
      </c>
      <c r="D469" s="86">
        <v>0</v>
      </c>
      <c r="E469" s="86">
        <v>0</v>
      </c>
      <c r="F469" s="86">
        <v>0</v>
      </c>
      <c r="G469" s="86">
        <v>0</v>
      </c>
      <c r="H469" s="86">
        <v>0</v>
      </c>
      <c r="I469" s="86">
        <v>0</v>
      </c>
      <c r="J469" s="86">
        <v>0</v>
      </c>
      <c r="K469" s="86">
        <v>0</v>
      </c>
      <c r="L469" s="86">
        <v>0</v>
      </c>
      <c r="M469" s="86">
        <v>0</v>
      </c>
      <c r="N469" s="86">
        <v>0</v>
      </c>
      <c r="O469" s="86">
        <v>0</v>
      </c>
      <c r="P469" s="86">
        <v>0</v>
      </c>
      <c r="Q469" s="86">
        <v>0</v>
      </c>
      <c r="R469" s="86">
        <v>0</v>
      </c>
      <c r="S469" s="86">
        <v>0</v>
      </c>
      <c r="T469" s="86">
        <v>0</v>
      </c>
      <c r="U469" s="86">
        <v>0</v>
      </c>
      <c r="V469" s="86">
        <v>0</v>
      </c>
      <c r="W469" s="86">
        <v>0</v>
      </c>
      <c r="X469" s="86">
        <v>100000</v>
      </c>
      <c r="Y469" s="86">
        <v>100000</v>
      </c>
    </row>
    <row r="470" spans="1:25" hidden="1" outlineLevel="4" x14ac:dyDescent="0.3">
      <c r="A470" s="85" t="s">
        <v>176</v>
      </c>
      <c r="B470" s="85" t="s">
        <v>194</v>
      </c>
      <c r="C470" t="s">
        <v>580</v>
      </c>
      <c r="D470" s="86">
        <v>0</v>
      </c>
      <c r="E470" s="86">
        <v>0</v>
      </c>
      <c r="F470" s="86">
        <v>0</v>
      </c>
      <c r="G470" s="86">
        <v>0</v>
      </c>
      <c r="H470" s="86">
        <v>0</v>
      </c>
      <c r="I470" s="86">
        <v>0</v>
      </c>
      <c r="J470" s="86">
        <v>0</v>
      </c>
      <c r="K470" s="86">
        <v>0</v>
      </c>
      <c r="L470" s="86">
        <v>0</v>
      </c>
      <c r="M470" s="86">
        <v>0</v>
      </c>
      <c r="N470" s="86">
        <v>0</v>
      </c>
      <c r="O470" s="86">
        <v>150000</v>
      </c>
      <c r="P470" s="86">
        <v>150000</v>
      </c>
      <c r="Q470" s="86">
        <v>100000</v>
      </c>
      <c r="R470" s="86">
        <v>0</v>
      </c>
      <c r="S470" s="86">
        <v>0</v>
      </c>
      <c r="T470" s="86">
        <v>0</v>
      </c>
      <c r="U470" s="86">
        <v>0</v>
      </c>
      <c r="V470" s="86">
        <v>0</v>
      </c>
      <c r="W470" s="86">
        <v>0</v>
      </c>
      <c r="X470" s="86">
        <v>0</v>
      </c>
      <c r="Y470" s="86">
        <v>400000</v>
      </c>
    </row>
    <row r="471" spans="1:25" hidden="1" outlineLevel="4" x14ac:dyDescent="0.3">
      <c r="A471" s="85" t="s">
        <v>176</v>
      </c>
      <c r="B471" s="85" t="s">
        <v>194</v>
      </c>
      <c r="C471" t="s">
        <v>746</v>
      </c>
      <c r="D471" s="86">
        <v>0</v>
      </c>
      <c r="E471" s="86">
        <v>0</v>
      </c>
      <c r="F471" s="86">
        <v>0</v>
      </c>
      <c r="G471" s="86">
        <v>0</v>
      </c>
      <c r="H471" s="86">
        <v>0</v>
      </c>
      <c r="I471" s="86">
        <v>0</v>
      </c>
      <c r="J471" s="86">
        <v>0</v>
      </c>
      <c r="K471" s="86">
        <v>0</v>
      </c>
      <c r="L471" s="86">
        <v>0</v>
      </c>
      <c r="M471" s="86">
        <v>0</v>
      </c>
      <c r="N471" s="86">
        <v>0</v>
      </c>
      <c r="O471" s="86">
        <v>0</v>
      </c>
      <c r="P471" s="86">
        <v>0</v>
      </c>
      <c r="Q471" s="86">
        <v>0</v>
      </c>
      <c r="R471" s="86">
        <v>0</v>
      </c>
      <c r="S471" s="86">
        <v>0</v>
      </c>
      <c r="T471" s="86">
        <v>0</v>
      </c>
      <c r="U471" s="86">
        <v>0</v>
      </c>
      <c r="V471" s="86">
        <v>0</v>
      </c>
      <c r="W471" s="86">
        <v>0</v>
      </c>
      <c r="X471" s="86">
        <v>600000</v>
      </c>
      <c r="Y471" s="86">
        <v>600000</v>
      </c>
    </row>
    <row r="472" spans="1:25" hidden="1" outlineLevel="4" x14ac:dyDescent="0.3">
      <c r="A472" s="85" t="s">
        <v>176</v>
      </c>
      <c r="B472" s="85" t="s">
        <v>194</v>
      </c>
      <c r="C472" t="s">
        <v>747</v>
      </c>
      <c r="D472" s="86">
        <v>0</v>
      </c>
      <c r="E472" s="86">
        <v>0</v>
      </c>
      <c r="F472" s="86">
        <v>0</v>
      </c>
      <c r="G472" s="86">
        <v>0</v>
      </c>
      <c r="H472" s="86">
        <v>0</v>
      </c>
      <c r="I472" s="86">
        <v>0</v>
      </c>
      <c r="J472" s="86">
        <v>1000000</v>
      </c>
      <c r="K472" s="86">
        <v>0</v>
      </c>
      <c r="L472" s="86">
        <v>0</v>
      </c>
      <c r="M472" s="86">
        <v>0</v>
      </c>
      <c r="N472" s="86">
        <v>0</v>
      </c>
      <c r="O472" s="86">
        <v>0</v>
      </c>
      <c r="P472" s="86">
        <v>0</v>
      </c>
      <c r="Q472" s="86">
        <v>0</v>
      </c>
      <c r="R472" s="86">
        <v>0</v>
      </c>
      <c r="S472" s="86">
        <v>0</v>
      </c>
      <c r="T472" s="86">
        <v>0</v>
      </c>
      <c r="U472" s="86">
        <v>0</v>
      </c>
      <c r="V472" s="86">
        <v>0</v>
      </c>
      <c r="W472" s="86">
        <v>0</v>
      </c>
      <c r="X472" s="86">
        <v>0</v>
      </c>
      <c r="Y472" s="86">
        <v>1000000</v>
      </c>
    </row>
    <row r="473" spans="1:25" hidden="1" outlineLevel="4" x14ac:dyDescent="0.3">
      <c r="A473" s="85" t="s">
        <v>176</v>
      </c>
      <c r="B473" s="85" t="s">
        <v>194</v>
      </c>
      <c r="C473" t="s">
        <v>748</v>
      </c>
      <c r="D473" s="86">
        <v>0</v>
      </c>
      <c r="E473" s="86">
        <v>0</v>
      </c>
      <c r="F473" s="86">
        <v>0</v>
      </c>
      <c r="G473" s="86">
        <v>0</v>
      </c>
      <c r="H473" s="86">
        <v>0</v>
      </c>
      <c r="I473" s="86">
        <v>200000</v>
      </c>
      <c r="J473" s="86">
        <v>0</v>
      </c>
      <c r="K473" s="86">
        <v>200000</v>
      </c>
      <c r="L473" s="86">
        <v>0</v>
      </c>
      <c r="M473" s="86">
        <v>0</v>
      </c>
      <c r="N473" s="86">
        <v>0</v>
      </c>
      <c r="O473" s="86">
        <v>0</v>
      </c>
      <c r="P473" s="86">
        <v>0</v>
      </c>
      <c r="Q473" s="86">
        <v>0</v>
      </c>
      <c r="R473" s="86">
        <v>0</v>
      </c>
      <c r="S473" s="86">
        <v>0</v>
      </c>
      <c r="T473" s="86">
        <v>0</v>
      </c>
      <c r="U473" s="86">
        <v>0</v>
      </c>
      <c r="V473" s="86">
        <v>0</v>
      </c>
      <c r="W473" s="86">
        <v>0</v>
      </c>
      <c r="X473" s="86">
        <v>0</v>
      </c>
      <c r="Y473" s="86">
        <v>400000</v>
      </c>
    </row>
    <row r="474" spans="1:25" hidden="1" outlineLevel="4" x14ac:dyDescent="0.3">
      <c r="A474" s="85" t="s">
        <v>176</v>
      </c>
      <c r="B474" s="85" t="s">
        <v>194</v>
      </c>
      <c r="C474" t="s">
        <v>749</v>
      </c>
      <c r="D474" s="86">
        <v>0</v>
      </c>
      <c r="E474" s="86">
        <v>0</v>
      </c>
      <c r="F474" s="86">
        <v>0</v>
      </c>
      <c r="G474" s="86">
        <v>0</v>
      </c>
      <c r="H474" s="86">
        <v>0</v>
      </c>
      <c r="I474" s="86">
        <v>0</v>
      </c>
      <c r="J474" s="86">
        <v>0</v>
      </c>
      <c r="K474" s="86">
        <v>0</v>
      </c>
      <c r="L474" s="86">
        <v>0</v>
      </c>
      <c r="M474" s="86">
        <v>0</v>
      </c>
      <c r="N474" s="86">
        <v>0</v>
      </c>
      <c r="O474" s="86">
        <v>0</v>
      </c>
      <c r="P474" s="86">
        <v>0</v>
      </c>
      <c r="Q474" s="86">
        <v>0</v>
      </c>
      <c r="R474" s="86">
        <v>0</v>
      </c>
      <c r="S474" s="86">
        <v>0</v>
      </c>
      <c r="T474" s="86">
        <v>0</v>
      </c>
      <c r="U474" s="86">
        <v>0</v>
      </c>
      <c r="V474" s="86">
        <v>0</v>
      </c>
      <c r="W474" s="86">
        <v>0</v>
      </c>
      <c r="X474" s="86">
        <v>54000</v>
      </c>
      <c r="Y474" s="86">
        <v>54000</v>
      </c>
    </row>
    <row r="475" spans="1:25" hidden="1" outlineLevel="4" x14ac:dyDescent="0.3">
      <c r="A475" s="85" t="s">
        <v>176</v>
      </c>
      <c r="B475" s="85" t="s">
        <v>194</v>
      </c>
      <c r="C475" t="s">
        <v>750</v>
      </c>
      <c r="D475" s="86">
        <v>0</v>
      </c>
      <c r="E475" s="86">
        <v>0</v>
      </c>
      <c r="F475" s="86">
        <v>0</v>
      </c>
      <c r="G475" s="86">
        <v>0</v>
      </c>
      <c r="H475" s="86">
        <v>0</v>
      </c>
      <c r="I475" s="86">
        <v>0</v>
      </c>
      <c r="J475" s="86">
        <v>0</v>
      </c>
      <c r="K475" s="86">
        <v>5609474</v>
      </c>
      <c r="L475" s="86">
        <v>0</v>
      </c>
      <c r="M475" s="86">
        <v>0</v>
      </c>
      <c r="N475" s="86">
        <v>0</v>
      </c>
      <c r="O475" s="86">
        <v>0</v>
      </c>
      <c r="P475" s="86">
        <v>0</v>
      </c>
      <c r="Q475" s="86">
        <v>0</v>
      </c>
      <c r="R475" s="86">
        <v>0</v>
      </c>
      <c r="S475" s="86">
        <v>0</v>
      </c>
      <c r="T475" s="86">
        <v>0</v>
      </c>
      <c r="U475" s="86">
        <v>0</v>
      </c>
      <c r="V475" s="86">
        <v>0</v>
      </c>
      <c r="W475" s="86">
        <v>0</v>
      </c>
      <c r="X475" s="86">
        <v>0</v>
      </c>
      <c r="Y475" s="86">
        <v>5609474</v>
      </c>
    </row>
    <row r="476" spans="1:25" hidden="1" outlineLevel="4" x14ac:dyDescent="0.3">
      <c r="A476" s="85" t="s">
        <v>176</v>
      </c>
      <c r="B476" s="85" t="s">
        <v>194</v>
      </c>
      <c r="C476" t="s">
        <v>751</v>
      </c>
      <c r="D476" s="86">
        <v>0</v>
      </c>
      <c r="E476" s="86">
        <v>0</v>
      </c>
      <c r="F476" s="86">
        <v>0</v>
      </c>
      <c r="G476" s="86">
        <v>0</v>
      </c>
      <c r="H476" s="86">
        <v>0</v>
      </c>
      <c r="I476" s="86">
        <v>0</v>
      </c>
      <c r="J476" s="86">
        <v>0</v>
      </c>
      <c r="K476" s="86">
        <v>5290526</v>
      </c>
      <c r="L476" s="86">
        <v>0</v>
      </c>
      <c r="M476" s="86">
        <v>0</v>
      </c>
      <c r="N476" s="86">
        <v>0</v>
      </c>
      <c r="O476" s="86">
        <v>0</v>
      </c>
      <c r="P476" s="86">
        <v>0</v>
      </c>
      <c r="Q476" s="86">
        <v>0</v>
      </c>
      <c r="R476" s="86">
        <v>0</v>
      </c>
      <c r="S476" s="86">
        <v>0</v>
      </c>
      <c r="T476" s="86">
        <v>0</v>
      </c>
      <c r="U476" s="86">
        <v>0</v>
      </c>
      <c r="V476" s="86">
        <v>0</v>
      </c>
      <c r="W476" s="86">
        <v>0</v>
      </c>
      <c r="X476" s="86">
        <v>0</v>
      </c>
      <c r="Y476" s="86">
        <v>5290526</v>
      </c>
    </row>
    <row r="477" spans="1:25" hidden="1" outlineLevel="4" x14ac:dyDescent="0.3">
      <c r="A477" s="85" t="s">
        <v>176</v>
      </c>
      <c r="B477" s="85" t="s">
        <v>194</v>
      </c>
      <c r="C477" t="s">
        <v>752</v>
      </c>
      <c r="D477" s="86">
        <v>0</v>
      </c>
      <c r="E477" s="86">
        <v>0</v>
      </c>
      <c r="F477" s="86">
        <v>0</v>
      </c>
      <c r="G477" s="86">
        <v>0</v>
      </c>
      <c r="H477" s="86">
        <v>0</v>
      </c>
      <c r="I477" s="86">
        <v>0</v>
      </c>
      <c r="J477" s="86">
        <v>0</v>
      </c>
      <c r="K477" s="86">
        <v>0</v>
      </c>
      <c r="L477" s="86">
        <v>0</v>
      </c>
      <c r="M477" s="86">
        <v>2500000</v>
      </c>
      <c r="N477" s="86">
        <v>0</v>
      </c>
      <c r="O477" s="86">
        <v>0</v>
      </c>
      <c r="P477" s="86">
        <v>0</v>
      </c>
      <c r="Q477" s="86">
        <v>0</v>
      </c>
      <c r="R477" s="86">
        <v>0</v>
      </c>
      <c r="S477" s="86">
        <v>0</v>
      </c>
      <c r="T477" s="86">
        <v>28600000</v>
      </c>
      <c r="U477" s="86">
        <v>0</v>
      </c>
      <c r="V477" s="86">
        <v>0</v>
      </c>
      <c r="W477" s="86">
        <v>0</v>
      </c>
      <c r="X477" s="86">
        <v>0</v>
      </c>
      <c r="Y477" s="86">
        <v>31100000</v>
      </c>
    </row>
    <row r="478" spans="1:25" hidden="1" outlineLevel="4" x14ac:dyDescent="0.3">
      <c r="A478" s="85" t="s">
        <v>176</v>
      </c>
      <c r="B478" s="85" t="s">
        <v>194</v>
      </c>
      <c r="C478" t="s">
        <v>753</v>
      </c>
      <c r="D478" s="86">
        <v>0</v>
      </c>
      <c r="E478" s="86">
        <v>0</v>
      </c>
      <c r="F478" s="86">
        <v>0</v>
      </c>
      <c r="G478" s="86">
        <v>0</v>
      </c>
      <c r="H478" s="86">
        <v>0</v>
      </c>
      <c r="I478" s="86">
        <v>0</v>
      </c>
      <c r="J478" s="86">
        <v>0</v>
      </c>
      <c r="K478" s="86">
        <v>10000000</v>
      </c>
      <c r="L478" s="86">
        <v>0</v>
      </c>
      <c r="M478" s="86">
        <v>0</v>
      </c>
      <c r="N478" s="86">
        <v>0</v>
      </c>
      <c r="O478" s="86">
        <v>0</v>
      </c>
      <c r="P478" s="86">
        <v>0</v>
      </c>
      <c r="Q478" s="86">
        <v>0</v>
      </c>
      <c r="R478" s="86">
        <v>0</v>
      </c>
      <c r="S478" s="86">
        <v>0</v>
      </c>
      <c r="T478" s="86">
        <v>0</v>
      </c>
      <c r="U478" s="86">
        <v>0</v>
      </c>
      <c r="V478" s="86">
        <v>0</v>
      </c>
      <c r="W478" s="86">
        <v>0</v>
      </c>
      <c r="X478" s="86">
        <v>0</v>
      </c>
      <c r="Y478" s="86">
        <v>10000000</v>
      </c>
    </row>
    <row r="479" spans="1:25" hidden="1" outlineLevel="4" x14ac:dyDescent="0.3">
      <c r="A479" s="85" t="s">
        <v>176</v>
      </c>
      <c r="B479" s="85" t="s">
        <v>194</v>
      </c>
      <c r="C479" t="s">
        <v>754</v>
      </c>
      <c r="D479" s="86">
        <v>0</v>
      </c>
      <c r="E479" s="86">
        <v>0</v>
      </c>
      <c r="F479" s="86">
        <v>0</v>
      </c>
      <c r="G479" s="86">
        <v>0</v>
      </c>
      <c r="H479" s="86">
        <v>0</v>
      </c>
      <c r="I479" s="86">
        <v>0</v>
      </c>
      <c r="J479" s="86">
        <v>0</v>
      </c>
      <c r="K479" s="86">
        <v>0</v>
      </c>
      <c r="L479" s="86">
        <v>0</v>
      </c>
      <c r="M479" s="86">
        <v>0</v>
      </c>
      <c r="N479" s="86">
        <v>0</v>
      </c>
      <c r="O479" s="86">
        <v>0</v>
      </c>
      <c r="P479" s="86">
        <v>0</v>
      </c>
      <c r="Q479" s="86">
        <v>1000000</v>
      </c>
      <c r="R479" s="86">
        <v>0</v>
      </c>
      <c r="S479" s="86">
        <v>0</v>
      </c>
      <c r="T479" s="86">
        <v>0</v>
      </c>
      <c r="U479" s="86">
        <v>0</v>
      </c>
      <c r="V479" s="86">
        <v>0</v>
      </c>
      <c r="W479" s="86">
        <v>0</v>
      </c>
      <c r="X479" s="86">
        <v>0</v>
      </c>
      <c r="Y479" s="86">
        <v>1000000</v>
      </c>
    </row>
    <row r="480" spans="1:25" hidden="1" outlineLevel="4" x14ac:dyDescent="0.3">
      <c r="A480" s="85" t="s">
        <v>176</v>
      </c>
      <c r="B480" s="85" t="s">
        <v>194</v>
      </c>
      <c r="C480" t="s">
        <v>755</v>
      </c>
      <c r="D480" s="86">
        <v>0</v>
      </c>
      <c r="E480" s="86">
        <v>0</v>
      </c>
      <c r="F480" s="86">
        <v>0</v>
      </c>
      <c r="G480" s="86">
        <v>0</v>
      </c>
      <c r="H480" s="86">
        <v>0</v>
      </c>
      <c r="I480" s="86">
        <v>500000</v>
      </c>
      <c r="J480" s="86">
        <v>0</v>
      </c>
      <c r="K480" s="86">
        <v>100000</v>
      </c>
      <c r="L480" s="86">
        <v>0</v>
      </c>
      <c r="M480" s="86">
        <v>0</v>
      </c>
      <c r="N480" s="86">
        <v>0</v>
      </c>
      <c r="O480" s="86">
        <v>0</v>
      </c>
      <c r="P480" s="86">
        <v>0</v>
      </c>
      <c r="Q480" s="86">
        <v>0</v>
      </c>
      <c r="R480" s="86">
        <v>0</v>
      </c>
      <c r="S480" s="86">
        <v>0</v>
      </c>
      <c r="T480" s="86">
        <v>0</v>
      </c>
      <c r="U480" s="86">
        <v>0</v>
      </c>
      <c r="V480" s="86">
        <v>0</v>
      </c>
      <c r="W480" s="86">
        <v>0</v>
      </c>
      <c r="X480" s="86">
        <v>0</v>
      </c>
      <c r="Y480" s="86">
        <v>600000</v>
      </c>
    </row>
    <row r="481" spans="1:25" hidden="1" outlineLevel="4" x14ac:dyDescent="0.3">
      <c r="A481" s="85" t="s">
        <v>176</v>
      </c>
      <c r="B481" s="85" t="s">
        <v>194</v>
      </c>
      <c r="C481" t="s">
        <v>406</v>
      </c>
      <c r="D481" s="86">
        <v>0</v>
      </c>
      <c r="E481" s="86">
        <v>0</v>
      </c>
      <c r="F481" s="86">
        <v>0</v>
      </c>
      <c r="G481" s="86">
        <v>0</v>
      </c>
      <c r="H481" s="86">
        <v>0</v>
      </c>
      <c r="I481" s="86">
        <v>0</v>
      </c>
      <c r="J481" s="86">
        <v>0</v>
      </c>
      <c r="K481" s="86">
        <v>700000</v>
      </c>
      <c r="L481" s="86">
        <v>0</v>
      </c>
      <c r="M481" s="86">
        <v>0</v>
      </c>
      <c r="N481" s="86">
        <v>0</v>
      </c>
      <c r="O481" s="86">
        <v>0</v>
      </c>
      <c r="P481" s="86">
        <v>0</v>
      </c>
      <c r="Q481" s="86">
        <v>0</v>
      </c>
      <c r="R481" s="86">
        <v>0</v>
      </c>
      <c r="S481" s="86">
        <v>0</v>
      </c>
      <c r="T481" s="86">
        <v>0</v>
      </c>
      <c r="U481" s="86">
        <v>0</v>
      </c>
      <c r="V481" s="86">
        <v>0</v>
      </c>
      <c r="W481" s="86">
        <v>0</v>
      </c>
      <c r="X481" s="86">
        <v>0</v>
      </c>
      <c r="Y481" s="86">
        <v>700000</v>
      </c>
    </row>
    <row r="482" spans="1:25" hidden="1" outlineLevel="4" x14ac:dyDescent="0.3">
      <c r="A482" s="85" t="s">
        <v>176</v>
      </c>
      <c r="B482" s="85" t="s">
        <v>194</v>
      </c>
      <c r="C482" t="s">
        <v>756</v>
      </c>
      <c r="D482" s="86">
        <v>0</v>
      </c>
      <c r="E482" s="86">
        <v>0</v>
      </c>
      <c r="F482" s="86">
        <v>0</v>
      </c>
      <c r="G482" s="86">
        <v>0</v>
      </c>
      <c r="H482" s="86">
        <v>0</v>
      </c>
      <c r="I482" s="86">
        <v>0</v>
      </c>
      <c r="J482" s="86">
        <v>0</v>
      </c>
      <c r="K482" s="86">
        <v>0</v>
      </c>
      <c r="L482" s="86">
        <v>0</v>
      </c>
      <c r="M482" s="86">
        <v>0</v>
      </c>
      <c r="N482" s="86">
        <v>0</v>
      </c>
      <c r="O482" s="86">
        <v>0</v>
      </c>
      <c r="P482" s="86">
        <v>0</v>
      </c>
      <c r="Q482" s="86">
        <v>0</v>
      </c>
      <c r="R482" s="86">
        <v>0</v>
      </c>
      <c r="S482" s="86">
        <v>0</v>
      </c>
      <c r="T482" s="86">
        <v>0</v>
      </c>
      <c r="U482" s="86">
        <v>0</v>
      </c>
      <c r="V482" s="86">
        <v>1500000</v>
      </c>
      <c r="W482" s="86">
        <v>0</v>
      </c>
      <c r="X482" s="86">
        <v>0</v>
      </c>
      <c r="Y482" s="86">
        <v>1500000</v>
      </c>
    </row>
    <row r="483" spans="1:25" hidden="1" outlineLevel="4" x14ac:dyDescent="0.3">
      <c r="A483" s="85" t="s">
        <v>176</v>
      </c>
      <c r="B483" s="85" t="s">
        <v>194</v>
      </c>
      <c r="C483" t="s">
        <v>757</v>
      </c>
      <c r="D483" s="86">
        <v>0</v>
      </c>
      <c r="E483" s="86">
        <v>0</v>
      </c>
      <c r="F483" s="86">
        <v>0</v>
      </c>
      <c r="G483" s="86">
        <v>0</v>
      </c>
      <c r="H483" s="86">
        <v>0</v>
      </c>
      <c r="I483" s="86">
        <v>0</v>
      </c>
      <c r="J483" s="86">
        <v>0</v>
      </c>
      <c r="K483" s="86">
        <v>0</v>
      </c>
      <c r="L483" s="86">
        <v>0</v>
      </c>
      <c r="M483" s="86">
        <v>0</v>
      </c>
      <c r="N483" s="86">
        <v>0</v>
      </c>
      <c r="O483" s="86">
        <v>0</v>
      </c>
      <c r="P483" s="86">
        <v>310234</v>
      </c>
      <c r="Q483" s="86">
        <v>0</v>
      </c>
      <c r="R483" s="86">
        <v>0</v>
      </c>
      <c r="S483" s="86">
        <v>0</v>
      </c>
      <c r="T483" s="86">
        <v>0</v>
      </c>
      <c r="U483" s="86">
        <v>0</v>
      </c>
      <c r="V483" s="86">
        <v>0</v>
      </c>
      <c r="W483" s="86">
        <v>0</v>
      </c>
      <c r="X483" s="86">
        <v>0</v>
      </c>
      <c r="Y483" s="86">
        <v>310234</v>
      </c>
    </row>
    <row r="484" spans="1:25" hidden="1" outlineLevel="4" x14ac:dyDescent="0.3">
      <c r="A484" s="85" t="s">
        <v>176</v>
      </c>
      <c r="B484" s="85" t="s">
        <v>194</v>
      </c>
      <c r="C484" t="s">
        <v>605</v>
      </c>
      <c r="D484" s="86">
        <v>0</v>
      </c>
      <c r="E484" s="86">
        <v>0</v>
      </c>
      <c r="F484" s="86">
        <v>0</v>
      </c>
      <c r="G484" s="86">
        <v>0</v>
      </c>
      <c r="H484" s="86">
        <v>0</v>
      </c>
      <c r="I484" s="86">
        <v>0</v>
      </c>
      <c r="J484" s="86">
        <v>0</v>
      </c>
      <c r="K484" s="86">
        <v>0</v>
      </c>
      <c r="L484" s="86">
        <v>0</v>
      </c>
      <c r="M484" s="86">
        <v>0</v>
      </c>
      <c r="N484" s="86">
        <v>0</v>
      </c>
      <c r="O484" s="86">
        <v>100000</v>
      </c>
      <c r="P484" s="86">
        <v>150000</v>
      </c>
      <c r="Q484" s="86">
        <v>100000</v>
      </c>
      <c r="R484" s="86">
        <v>0</v>
      </c>
      <c r="S484" s="86">
        <v>0</v>
      </c>
      <c r="T484" s="86">
        <v>0</v>
      </c>
      <c r="U484" s="86">
        <v>0</v>
      </c>
      <c r="V484" s="86">
        <v>0</v>
      </c>
      <c r="W484" s="86">
        <v>0</v>
      </c>
      <c r="X484" s="86">
        <v>0</v>
      </c>
      <c r="Y484" s="86">
        <v>350000</v>
      </c>
    </row>
    <row r="485" spans="1:25" hidden="1" outlineLevel="4" x14ac:dyDescent="0.3">
      <c r="A485" s="85" t="s">
        <v>176</v>
      </c>
      <c r="B485" s="85" t="s">
        <v>194</v>
      </c>
      <c r="C485" t="s">
        <v>758</v>
      </c>
      <c r="D485" s="86">
        <v>0</v>
      </c>
      <c r="E485" s="86">
        <v>0</v>
      </c>
      <c r="F485" s="86">
        <v>0</v>
      </c>
      <c r="G485" s="86">
        <v>0</v>
      </c>
      <c r="H485" s="86">
        <v>0</v>
      </c>
      <c r="I485" s="86">
        <v>0</v>
      </c>
      <c r="J485" s="86">
        <v>0</v>
      </c>
      <c r="K485" s="86">
        <v>0</v>
      </c>
      <c r="L485" s="86">
        <v>0</v>
      </c>
      <c r="M485" s="86">
        <v>0</v>
      </c>
      <c r="N485" s="86">
        <v>0</v>
      </c>
      <c r="O485" s="86">
        <v>0</v>
      </c>
      <c r="P485" s="86">
        <v>0</v>
      </c>
      <c r="Q485" s="86">
        <v>0</v>
      </c>
      <c r="R485" s="86">
        <v>0</v>
      </c>
      <c r="S485" s="86">
        <v>0</v>
      </c>
      <c r="T485" s="86">
        <v>0</v>
      </c>
      <c r="U485" s="86">
        <v>0</v>
      </c>
      <c r="V485" s="86">
        <v>0</v>
      </c>
      <c r="W485" s="86">
        <v>0</v>
      </c>
      <c r="X485" s="86">
        <v>200000</v>
      </c>
      <c r="Y485" s="86">
        <v>200000</v>
      </c>
    </row>
    <row r="486" spans="1:25" hidden="1" outlineLevel="4" x14ac:dyDescent="0.3">
      <c r="A486" s="85" t="s">
        <v>176</v>
      </c>
      <c r="B486" s="85" t="s">
        <v>194</v>
      </c>
      <c r="C486" t="s">
        <v>759</v>
      </c>
      <c r="D486" s="86">
        <v>0</v>
      </c>
      <c r="E486" s="86">
        <v>0</v>
      </c>
      <c r="F486" s="86">
        <v>0</v>
      </c>
      <c r="G486" s="86">
        <v>0</v>
      </c>
      <c r="H486" s="86">
        <v>0</v>
      </c>
      <c r="I486" s="86">
        <v>0</v>
      </c>
      <c r="J486" s="86">
        <v>0</v>
      </c>
      <c r="K486" s="86">
        <v>0</v>
      </c>
      <c r="L486" s="86">
        <v>0</v>
      </c>
      <c r="M486" s="86">
        <v>0</v>
      </c>
      <c r="N486" s="86">
        <v>0</v>
      </c>
      <c r="O486" s="86">
        <v>0</v>
      </c>
      <c r="P486" s="86">
        <v>0</v>
      </c>
      <c r="Q486" s="86">
        <v>0</v>
      </c>
      <c r="R486" s="86">
        <v>0</v>
      </c>
      <c r="S486" s="86">
        <v>0</v>
      </c>
      <c r="T486" s="86">
        <v>0</v>
      </c>
      <c r="U486" s="86">
        <v>0</v>
      </c>
      <c r="V486" s="86">
        <v>0</v>
      </c>
      <c r="W486" s="86">
        <v>0</v>
      </c>
      <c r="X486" s="86">
        <v>250000</v>
      </c>
      <c r="Y486" s="86">
        <v>250000</v>
      </c>
    </row>
    <row r="487" spans="1:25" hidden="1" outlineLevel="4" x14ac:dyDescent="0.3">
      <c r="A487" s="85" t="s">
        <v>176</v>
      </c>
      <c r="B487" s="85" t="s">
        <v>194</v>
      </c>
      <c r="C487" t="s">
        <v>337</v>
      </c>
      <c r="D487" s="86">
        <v>0</v>
      </c>
      <c r="E487" s="86">
        <v>0</v>
      </c>
      <c r="F487" s="86">
        <v>0</v>
      </c>
      <c r="G487" s="86">
        <v>0</v>
      </c>
      <c r="H487" s="86">
        <v>0</v>
      </c>
      <c r="I487" s="86">
        <v>0</v>
      </c>
      <c r="J487" s="86">
        <v>0</v>
      </c>
      <c r="K487" s="86">
        <v>0</v>
      </c>
      <c r="L487" s="86">
        <v>0</v>
      </c>
      <c r="M487" s="86">
        <v>0</v>
      </c>
      <c r="N487" s="86">
        <v>0</v>
      </c>
      <c r="O487" s="86">
        <v>0</v>
      </c>
      <c r="P487" s="86">
        <v>0</v>
      </c>
      <c r="Q487" s="86">
        <v>0</v>
      </c>
      <c r="R487" s="86">
        <v>0</v>
      </c>
      <c r="S487" s="86">
        <v>0</v>
      </c>
      <c r="T487" s="86">
        <v>0</v>
      </c>
      <c r="U487" s="86">
        <v>0</v>
      </c>
      <c r="V487" s="86">
        <v>0</v>
      </c>
      <c r="W487" s="86">
        <v>0</v>
      </c>
      <c r="X487" s="86">
        <v>250000</v>
      </c>
      <c r="Y487" s="86">
        <v>250000</v>
      </c>
    </row>
    <row r="488" spans="1:25" hidden="1" outlineLevel="4" x14ac:dyDescent="0.3">
      <c r="A488" s="85" t="s">
        <v>176</v>
      </c>
      <c r="B488" s="85" t="s">
        <v>194</v>
      </c>
      <c r="C488" t="s">
        <v>407</v>
      </c>
      <c r="D488" s="86">
        <v>0</v>
      </c>
      <c r="E488" s="86">
        <v>0</v>
      </c>
      <c r="F488" s="86">
        <v>0</v>
      </c>
      <c r="G488" s="86">
        <v>0</v>
      </c>
      <c r="H488" s="86">
        <v>0</v>
      </c>
      <c r="I488" s="86">
        <v>0</v>
      </c>
      <c r="J488" s="86">
        <v>0</v>
      </c>
      <c r="K488" s="86">
        <v>0</v>
      </c>
      <c r="L488" s="86">
        <v>0</v>
      </c>
      <c r="M488" s="86">
        <v>0</v>
      </c>
      <c r="N488" s="86">
        <v>0</v>
      </c>
      <c r="O488" s="86">
        <v>0</v>
      </c>
      <c r="P488" s="86">
        <v>0</v>
      </c>
      <c r="Q488" s="86">
        <v>0</v>
      </c>
      <c r="R488" s="86">
        <v>0</v>
      </c>
      <c r="S488" s="86">
        <v>0</v>
      </c>
      <c r="T488" s="86">
        <v>0</v>
      </c>
      <c r="U488" s="86">
        <v>0</v>
      </c>
      <c r="V488" s="86">
        <v>250000</v>
      </c>
      <c r="W488" s="86">
        <v>0</v>
      </c>
      <c r="X488" s="86">
        <v>0</v>
      </c>
      <c r="Y488" s="86">
        <v>250000</v>
      </c>
    </row>
    <row r="489" spans="1:25" hidden="1" outlineLevel="4" x14ac:dyDescent="0.3">
      <c r="A489" s="85" t="s">
        <v>176</v>
      </c>
      <c r="B489" s="85" t="s">
        <v>194</v>
      </c>
      <c r="C489" t="s">
        <v>760</v>
      </c>
      <c r="D489" s="86">
        <v>0</v>
      </c>
      <c r="E489" s="86">
        <v>0</v>
      </c>
      <c r="F489" s="86">
        <v>0</v>
      </c>
      <c r="G489" s="86">
        <v>0</v>
      </c>
      <c r="H489" s="86">
        <v>0</v>
      </c>
      <c r="I489" s="86">
        <v>0</v>
      </c>
      <c r="J489" s="86">
        <v>0</v>
      </c>
      <c r="K489" s="86">
        <v>50000</v>
      </c>
      <c r="L489" s="86">
        <v>0</v>
      </c>
      <c r="M489" s="86">
        <v>0</v>
      </c>
      <c r="N489" s="86">
        <v>0</v>
      </c>
      <c r="O489" s="86">
        <v>0</v>
      </c>
      <c r="P489" s="86">
        <v>0</v>
      </c>
      <c r="Q489" s="86">
        <v>0</v>
      </c>
      <c r="R489" s="86">
        <v>0</v>
      </c>
      <c r="S489" s="86">
        <v>0</v>
      </c>
      <c r="T489" s="86">
        <v>0</v>
      </c>
      <c r="U489" s="86">
        <v>0</v>
      </c>
      <c r="V489" s="86">
        <v>0</v>
      </c>
      <c r="W489" s="86">
        <v>0</v>
      </c>
      <c r="X489" s="86">
        <v>0</v>
      </c>
      <c r="Y489" s="86">
        <v>50000</v>
      </c>
    </row>
    <row r="490" spans="1:25" hidden="1" outlineLevel="4" x14ac:dyDescent="0.3">
      <c r="A490" s="85" t="s">
        <v>176</v>
      </c>
      <c r="B490" s="85" t="s">
        <v>194</v>
      </c>
      <c r="C490" t="s">
        <v>761</v>
      </c>
      <c r="D490" s="86">
        <v>0</v>
      </c>
      <c r="E490" s="86">
        <v>0</v>
      </c>
      <c r="F490" s="86">
        <v>0</v>
      </c>
      <c r="G490" s="86">
        <v>0</v>
      </c>
      <c r="H490" s="86">
        <v>0</v>
      </c>
      <c r="I490" s="86">
        <v>0</v>
      </c>
      <c r="J490" s="86">
        <v>0</v>
      </c>
      <c r="K490" s="86">
        <v>3000000</v>
      </c>
      <c r="L490" s="86">
        <v>0</v>
      </c>
      <c r="M490" s="86">
        <v>0</v>
      </c>
      <c r="N490" s="86">
        <v>0</v>
      </c>
      <c r="O490" s="86">
        <v>0</v>
      </c>
      <c r="P490" s="86">
        <v>0</v>
      </c>
      <c r="Q490" s="86">
        <v>0</v>
      </c>
      <c r="R490" s="86">
        <v>0</v>
      </c>
      <c r="S490" s="86">
        <v>0</v>
      </c>
      <c r="T490" s="86">
        <v>0</v>
      </c>
      <c r="U490" s="86">
        <v>0</v>
      </c>
      <c r="V490" s="86">
        <v>0</v>
      </c>
      <c r="W490" s="86">
        <v>0</v>
      </c>
      <c r="X490" s="86">
        <v>0</v>
      </c>
      <c r="Y490" s="86">
        <v>3000000</v>
      </c>
    </row>
    <row r="491" spans="1:25" hidden="1" outlineLevel="4" x14ac:dyDescent="0.3">
      <c r="A491" s="85" t="s">
        <v>176</v>
      </c>
      <c r="B491" s="85" t="s">
        <v>194</v>
      </c>
      <c r="C491" t="s">
        <v>762</v>
      </c>
      <c r="D491" s="86">
        <v>0</v>
      </c>
      <c r="E491" s="86">
        <v>0</v>
      </c>
      <c r="F491" s="86">
        <v>0</v>
      </c>
      <c r="G491" s="86">
        <v>0</v>
      </c>
      <c r="H491" s="86">
        <v>0</v>
      </c>
      <c r="I491" s="86">
        <v>0</v>
      </c>
      <c r="J491" s="86">
        <v>0</v>
      </c>
      <c r="K491" s="86">
        <v>0</v>
      </c>
      <c r="L491" s="86">
        <v>0</v>
      </c>
      <c r="M491" s="86">
        <v>0</v>
      </c>
      <c r="N491" s="86">
        <v>0</v>
      </c>
      <c r="O491" s="86">
        <v>0</v>
      </c>
      <c r="P491" s="86">
        <v>50000</v>
      </c>
      <c r="Q491" s="86">
        <v>0</v>
      </c>
      <c r="R491" s="86">
        <v>0</v>
      </c>
      <c r="S491" s="86">
        <v>0</v>
      </c>
      <c r="T491" s="86">
        <v>0</v>
      </c>
      <c r="U491" s="86">
        <v>0</v>
      </c>
      <c r="V491" s="86">
        <v>0</v>
      </c>
      <c r="W491" s="86">
        <v>0</v>
      </c>
      <c r="X491" s="86">
        <v>0</v>
      </c>
      <c r="Y491" s="86">
        <v>50000</v>
      </c>
    </row>
    <row r="492" spans="1:25" hidden="1" outlineLevel="4" x14ac:dyDescent="0.3">
      <c r="A492" s="85" t="s">
        <v>176</v>
      </c>
      <c r="B492" s="85" t="s">
        <v>194</v>
      </c>
      <c r="C492" t="s">
        <v>763</v>
      </c>
      <c r="D492" s="86">
        <v>0</v>
      </c>
      <c r="E492" s="86">
        <v>0</v>
      </c>
      <c r="F492" s="86">
        <v>0</v>
      </c>
      <c r="G492" s="86">
        <v>0</v>
      </c>
      <c r="H492" s="86">
        <v>0</v>
      </c>
      <c r="I492" s="86">
        <v>0</v>
      </c>
      <c r="J492" s="86">
        <v>0</v>
      </c>
      <c r="K492" s="86">
        <v>100000</v>
      </c>
      <c r="L492" s="86">
        <v>0</v>
      </c>
      <c r="M492" s="86">
        <v>0</v>
      </c>
      <c r="N492" s="86">
        <v>0</v>
      </c>
      <c r="O492" s="86">
        <v>0</v>
      </c>
      <c r="P492" s="86">
        <v>0</v>
      </c>
      <c r="Q492" s="86">
        <v>0</v>
      </c>
      <c r="R492" s="86">
        <v>0</v>
      </c>
      <c r="S492" s="86">
        <v>0</v>
      </c>
      <c r="T492" s="86">
        <v>0</v>
      </c>
      <c r="U492" s="86">
        <v>0</v>
      </c>
      <c r="V492" s="86">
        <v>0</v>
      </c>
      <c r="W492" s="86">
        <v>0</v>
      </c>
      <c r="X492" s="86">
        <v>0</v>
      </c>
      <c r="Y492" s="86">
        <v>100000</v>
      </c>
    </row>
    <row r="493" spans="1:25" hidden="1" outlineLevel="4" x14ac:dyDescent="0.3">
      <c r="A493" s="85" t="s">
        <v>176</v>
      </c>
      <c r="B493" s="85" t="s">
        <v>194</v>
      </c>
      <c r="C493" t="s">
        <v>764</v>
      </c>
      <c r="D493" s="86">
        <v>0</v>
      </c>
      <c r="E493" s="86">
        <v>0</v>
      </c>
      <c r="F493" s="86">
        <v>0</v>
      </c>
      <c r="G493" s="86">
        <v>0</v>
      </c>
      <c r="H493" s="86">
        <v>0</v>
      </c>
      <c r="I493" s="86">
        <v>0</v>
      </c>
      <c r="J493" s="86">
        <v>0</v>
      </c>
      <c r="K493" s="86">
        <v>0</v>
      </c>
      <c r="L493" s="86">
        <v>0</v>
      </c>
      <c r="M493" s="86">
        <v>0</v>
      </c>
      <c r="N493" s="86">
        <v>0</v>
      </c>
      <c r="O493" s="86">
        <v>0</v>
      </c>
      <c r="P493" s="86">
        <v>100000</v>
      </c>
      <c r="Q493" s="86">
        <v>0</v>
      </c>
      <c r="R493" s="86">
        <v>0</v>
      </c>
      <c r="S493" s="86">
        <v>0</v>
      </c>
      <c r="T493" s="86">
        <v>350000</v>
      </c>
      <c r="U493" s="86">
        <v>0</v>
      </c>
      <c r="V493" s="86">
        <v>350000</v>
      </c>
      <c r="W493" s="86">
        <v>0</v>
      </c>
      <c r="X493" s="86">
        <v>600000</v>
      </c>
      <c r="Y493" s="86">
        <v>1400000</v>
      </c>
    </row>
    <row r="494" spans="1:25" hidden="1" outlineLevel="4" x14ac:dyDescent="0.3">
      <c r="A494" s="85" t="s">
        <v>176</v>
      </c>
      <c r="B494" s="85" t="s">
        <v>194</v>
      </c>
      <c r="C494" t="s">
        <v>765</v>
      </c>
      <c r="D494" s="86">
        <v>0</v>
      </c>
      <c r="E494" s="86">
        <v>0</v>
      </c>
      <c r="F494" s="86">
        <v>0</v>
      </c>
      <c r="G494" s="86">
        <v>0</v>
      </c>
      <c r="H494" s="86">
        <v>0</v>
      </c>
      <c r="I494" s="86">
        <v>0</v>
      </c>
      <c r="J494" s="86">
        <v>0</v>
      </c>
      <c r="K494" s="86">
        <v>0</v>
      </c>
      <c r="L494" s="86">
        <v>0</v>
      </c>
      <c r="M494" s="86">
        <v>0</v>
      </c>
      <c r="N494" s="86">
        <v>0</v>
      </c>
      <c r="O494" s="86">
        <v>0</v>
      </c>
      <c r="P494" s="86">
        <v>0</v>
      </c>
      <c r="Q494" s="86">
        <v>0</v>
      </c>
      <c r="R494" s="86">
        <v>0</v>
      </c>
      <c r="S494" s="86">
        <v>0</v>
      </c>
      <c r="T494" s="86">
        <v>0</v>
      </c>
      <c r="U494" s="86">
        <v>0</v>
      </c>
      <c r="V494" s="86">
        <v>1500000</v>
      </c>
      <c r="W494" s="86">
        <v>0</v>
      </c>
      <c r="X494" s="86">
        <v>0</v>
      </c>
      <c r="Y494" s="86">
        <v>1500000</v>
      </c>
    </row>
    <row r="495" spans="1:25" hidden="1" outlineLevel="4" x14ac:dyDescent="0.3">
      <c r="A495" s="85" t="s">
        <v>176</v>
      </c>
      <c r="B495" s="85" t="s">
        <v>194</v>
      </c>
      <c r="C495" t="s">
        <v>766</v>
      </c>
      <c r="D495" s="86">
        <v>0</v>
      </c>
      <c r="E495" s="86">
        <v>0</v>
      </c>
      <c r="F495" s="86">
        <v>0</v>
      </c>
      <c r="G495" s="86">
        <v>0</v>
      </c>
      <c r="H495" s="86">
        <v>0</v>
      </c>
      <c r="I495" s="86">
        <v>0</v>
      </c>
      <c r="J495" s="86">
        <v>0</v>
      </c>
      <c r="K495" s="86">
        <v>100000</v>
      </c>
      <c r="L495" s="86">
        <v>0</v>
      </c>
      <c r="M495" s="86">
        <v>0</v>
      </c>
      <c r="N495" s="86">
        <v>0</v>
      </c>
      <c r="O495" s="86">
        <v>0</v>
      </c>
      <c r="P495" s="86">
        <v>0</v>
      </c>
      <c r="Q495" s="86">
        <v>0</v>
      </c>
      <c r="R495" s="86">
        <v>0</v>
      </c>
      <c r="S495" s="86">
        <v>0</v>
      </c>
      <c r="T495" s="86">
        <v>0</v>
      </c>
      <c r="U495" s="86">
        <v>0</v>
      </c>
      <c r="V495" s="86">
        <v>0</v>
      </c>
      <c r="W495" s="86">
        <v>0</v>
      </c>
      <c r="X495" s="86">
        <v>0</v>
      </c>
      <c r="Y495" s="86">
        <v>100000</v>
      </c>
    </row>
    <row r="496" spans="1:25" hidden="1" outlineLevel="4" x14ac:dyDescent="0.3">
      <c r="A496" s="85" t="s">
        <v>176</v>
      </c>
      <c r="B496" s="85" t="s">
        <v>194</v>
      </c>
      <c r="C496" t="s">
        <v>767</v>
      </c>
      <c r="D496" s="86">
        <v>0</v>
      </c>
      <c r="E496" s="86">
        <v>0</v>
      </c>
      <c r="F496" s="86">
        <v>0</v>
      </c>
      <c r="G496" s="86">
        <v>0</v>
      </c>
      <c r="H496" s="86">
        <v>0</v>
      </c>
      <c r="I496" s="86">
        <v>0</v>
      </c>
      <c r="J496" s="86">
        <v>0</v>
      </c>
      <c r="K496" s="86">
        <v>0</v>
      </c>
      <c r="L496" s="86">
        <v>0</v>
      </c>
      <c r="M496" s="86">
        <v>0</v>
      </c>
      <c r="N496" s="86">
        <v>0</v>
      </c>
      <c r="O496" s="86">
        <v>0</v>
      </c>
      <c r="P496" s="86">
        <v>0</v>
      </c>
      <c r="Q496" s="86">
        <v>0</v>
      </c>
      <c r="R496" s="86">
        <v>0</v>
      </c>
      <c r="S496" s="86">
        <v>150000</v>
      </c>
      <c r="T496" s="86">
        <v>150000</v>
      </c>
      <c r="U496" s="86">
        <v>0</v>
      </c>
      <c r="V496" s="86">
        <v>100000</v>
      </c>
      <c r="W496" s="86">
        <v>500000</v>
      </c>
      <c r="X496" s="86">
        <v>0</v>
      </c>
      <c r="Y496" s="86">
        <v>900000</v>
      </c>
    </row>
    <row r="497" spans="1:25" hidden="1" outlineLevel="4" x14ac:dyDescent="0.3">
      <c r="A497" s="85" t="s">
        <v>176</v>
      </c>
      <c r="B497" s="85" t="s">
        <v>194</v>
      </c>
      <c r="C497" t="s">
        <v>768</v>
      </c>
      <c r="D497" s="86">
        <v>0</v>
      </c>
      <c r="E497" s="86">
        <v>400000</v>
      </c>
      <c r="F497" s="86">
        <v>0</v>
      </c>
      <c r="G497" s="86">
        <v>0</v>
      </c>
      <c r="H497" s="86">
        <v>0</v>
      </c>
      <c r="I497" s="86">
        <v>0</v>
      </c>
      <c r="J497" s="86">
        <v>0</v>
      </c>
      <c r="K497" s="86">
        <v>0</v>
      </c>
      <c r="L497" s="86">
        <v>0</v>
      </c>
      <c r="M497" s="86">
        <v>0</v>
      </c>
      <c r="N497" s="86">
        <v>0</v>
      </c>
      <c r="O497" s="86">
        <v>0</v>
      </c>
      <c r="P497" s="86">
        <v>0</v>
      </c>
      <c r="Q497" s="86">
        <v>0</v>
      </c>
      <c r="R497" s="86">
        <v>0</v>
      </c>
      <c r="S497" s="86">
        <v>0</v>
      </c>
      <c r="T497" s="86">
        <v>0</v>
      </c>
      <c r="U497" s="86">
        <v>0</v>
      </c>
      <c r="V497" s="86">
        <v>0</v>
      </c>
      <c r="W497" s="86">
        <v>0</v>
      </c>
      <c r="X497" s="86">
        <v>0</v>
      </c>
      <c r="Y497" s="86">
        <v>400000</v>
      </c>
    </row>
    <row r="498" spans="1:25" hidden="1" outlineLevel="4" x14ac:dyDescent="0.3">
      <c r="A498" s="85" t="s">
        <v>176</v>
      </c>
      <c r="B498" s="85" t="s">
        <v>194</v>
      </c>
      <c r="C498" t="s">
        <v>769</v>
      </c>
      <c r="D498" s="86">
        <v>0</v>
      </c>
      <c r="E498" s="86">
        <v>0</v>
      </c>
      <c r="F498" s="86">
        <v>0</v>
      </c>
      <c r="G498" s="86">
        <v>0</v>
      </c>
      <c r="H498" s="86">
        <v>0</v>
      </c>
      <c r="I498" s="86">
        <v>0</v>
      </c>
      <c r="J498" s="86">
        <v>0</v>
      </c>
      <c r="K498" s="86">
        <v>0</v>
      </c>
      <c r="L498" s="86">
        <v>0</v>
      </c>
      <c r="M498" s="86">
        <v>0</v>
      </c>
      <c r="N498" s="86">
        <v>0</v>
      </c>
      <c r="O498" s="86">
        <v>0</v>
      </c>
      <c r="P498" s="86">
        <v>0</v>
      </c>
      <c r="Q498" s="86">
        <v>0</v>
      </c>
      <c r="R498" s="86">
        <v>0</v>
      </c>
      <c r="S498" s="86">
        <v>0</v>
      </c>
      <c r="T498" s="86">
        <v>0</v>
      </c>
      <c r="U498" s="86">
        <v>0</v>
      </c>
      <c r="V498" s="86">
        <v>0</v>
      </c>
      <c r="W498" s="86">
        <v>0</v>
      </c>
      <c r="X498" s="86">
        <v>5000000</v>
      </c>
      <c r="Y498" s="86">
        <v>5000000</v>
      </c>
    </row>
    <row r="499" spans="1:25" hidden="1" outlineLevel="4" x14ac:dyDescent="0.3">
      <c r="A499" s="85" t="s">
        <v>176</v>
      </c>
      <c r="B499" s="85" t="s">
        <v>194</v>
      </c>
      <c r="C499" t="s">
        <v>770</v>
      </c>
      <c r="D499" s="86">
        <v>0</v>
      </c>
      <c r="E499" s="86">
        <v>0</v>
      </c>
      <c r="F499" s="86">
        <v>0</v>
      </c>
      <c r="G499" s="86">
        <v>0</v>
      </c>
      <c r="H499" s="86">
        <v>0</v>
      </c>
      <c r="I499" s="86">
        <v>0</v>
      </c>
      <c r="J499" s="86">
        <v>0</v>
      </c>
      <c r="K499" s="86">
        <v>0</v>
      </c>
      <c r="L499" s="86">
        <v>0</v>
      </c>
      <c r="M499" s="86">
        <v>0</v>
      </c>
      <c r="N499" s="86">
        <v>0</v>
      </c>
      <c r="O499" s="86">
        <v>0</v>
      </c>
      <c r="P499" s="86">
        <v>0</v>
      </c>
      <c r="Q499" s="86">
        <v>0</v>
      </c>
      <c r="R499" s="86">
        <v>0</v>
      </c>
      <c r="S499" s="86">
        <v>0</v>
      </c>
      <c r="T499" s="86">
        <v>0</v>
      </c>
      <c r="U499" s="86">
        <v>0</v>
      </c>
      <c r="V499" s="86">
        <v>0</v>
      </c>
      <c r="W499" s="86">
        <v>0</v>
      </c>
      <c r="X499" s="86">
        <v>100000</v>
      </c>
      <c r="Y499" s="86">
        <v>100000</v>
      </c>
    </row>
    <row r="500" spans="1:25" hidden="1" outlineLevel="4" x14ac:dyDescent="0.3">
      <c r="A500" s="85" t="s">
        <v>176</v>
      </c>
      <c r="B500" s="85" t="s">
        <v>194</v>
      </c>
      <c r="C500" t="s">
        <v>771</v>
      </c>
      <c r="D500" s="86">
        <v>0</v>
      </c>
      <c r="E500" s="86">
        <v>0</v>
      </c>
      <c r="F500" s="86">
        <v>0</v>
      </c>
      <c r="G500" s="86">
        <v>69686.057528154328</v>
      </c>
      <c r="H500" s="86">
        <v>0</v>
      </c>
      <c r="I500" s="86">
        <v>0</v>
      </c>
      <c r="J500" s="86">
        <v>0</v>
      </c>
      <c r="K500" s="86">
        <v>0</v>
      </c>
      <c r="L500" s="86">
        <v>0</v>
      </c>
      <c r="M500" s="86">
        <v>0</v>
      </c>
      <c r="N500" s="86">
        <v>0</v>
      </c>
      <c r="O500" s="86">
        <v>0</v>
      </c>
      <c r="P500" s="86">
        <v>0</v>
      </c>
      <c r="Q500" s="86">
        <v>0</v>
      </c>
      <c r="R500" s="86">
        <v>0</v>
      </c>
      <c r="S500" s="86">
        <v>0</v>
      </c>
      <c r="T500" s="86">
        <v>0</v>
      </c>
      <c r="U500" s="86">
        <v>0</v>
      </c>
      <c r="V500" s="86">
        <v>0</v>
      </c>
      <c r="W500" s="86">
        <v>0</v>
      </c>
      <c r="X500" s="86">
        <v>0</v>
      </c>
      <c r="Y500" s="86">
        <v>69686.057528154328</v>
      </c>
    </row>
    <row r="501" spans="1:25" hidden="1" outlineLevel="4" x14ac:dyDescent="0.3">
      <c r="A501" s="85" t="s">
        <v>176</v>
      </c>
      <c r="B501" s="85" t="s">
        <v>194</v>
      </c>
      <c r="C501" t="s">
        <v>772</v>
      </c>
      <c r="D501" s="86">
        <v>0</v>
      </c>
      <c r="E501" s="86">
        <v>0</v>
      </c>
      <c r="F501" s="86">
        <v>0</v>
      </c>
      <c r="G501" s="86">
        <v>0</v>
      </c>
      <c r="H501" s="86">
        <v>0</v>
      </c>
      <c r="I501" s="86">
        <v>0</v>
      </c>
      <c r="J501" s="86">
        <v>0</v>
      </c>
      <c r="K501" s="86">
        <v>0</v>
      </c>
      <c r="L501" s="86">
        <v>0</v>
      </c>
      <c r="M501" s="86">
        <v>0</v>
      </c>
      <c r="N501" s="86">
        <v>0</v>
      </c>
      <c r="O501" s="86">
        <v>0</v>
      </c>
      <c r="P501" s="86">
        <v>922991</v>
      </c>
      <c r="Q501" s="86">
        <v>0</v>
      </c>
      <c r="R501" s="86">
        <v>0</v>
      </c>
      <c r="S501" s="86">
        <v>0</v>
      </c>
      <c r="T501" s="86">
        <v>0</v>
      </c>
      <c r="U501" s="86">
        <v>0</v>
      </c>
      <c r="V501" s="86">
        <v>0</v>
      </c>
      <c r="W501" s="86">
        <v>0</v>
      </c>
      <c r="X501" s="86">
        <v>0</v>
      </c>
      <c r="Y501" s="86">
        <v>922991</v>
      </c>
    </row>
    <row r="502" spans="1:25" hidden="1" outlineLevel="4" x14ac:dyDescent="0.3">
      <c r="A502" s="85" t="s">
        <v>176</v>
      </c>
      <c r="B502" s="85" t="s">
        <v>194</v>
      </c>
      <c r="C502" t="s">
        <v>773</v>
      </c>
      <c r="D502" s="86">
        <v>0</v>
      </c>
      <c r="E502" s="86">
        <v>0</v>
      </c>
      <c r="F502" s="86">
        <v>0</v>
      </c>
      <c r="G502" s="86">
        <v>0</v>
      </c>
      <c r="H502" s="86">
        <v>0</v>
      </c>
      <c r="I502" s="86">
        <v>0</v>
      </c>
      <c r="J502" s="86">
        <v>0</v>
      </c>
      <c r="K502" s="86">
        <v>0</v>
      </c>
      <c r="L502" s="86">
        <v>0</v>
      </c>
      <c r="M502" s="86">
        <v>0</v>
      </c>
      <c r="N502" s="86">
        <v>0</v>
      </c>
      <c r="O502" s="86">
        <v>0</v>
      </c>
      <c r="P502" s="86">
        <v>0</v>
      </c>
      <c r="Q502" s="86">
        <v>0</v>
      </c>
      <c r="R502" s="86">
        <v>0</v>
      </c>
      <c r="S502" s="86">
        <v>0</v>
      </c>
      <c r="T502" s="86">
        <v>0</v>
      </c>
      <c r="U502" s="86">
        <v>0</v>
      </c>
      <c r="V502" s="86">
        <v>11713430</v>
      </c>
      <c r="W502" s="86">
        <v>0</v>
      </c>
      <c r="X502" s="86">
        <v>0</v>
      </c>
      <c r="Y502" s="86">
        <v>11713430</v>
      </c>
    </row>
    <row r="503" spans="1:25" hidden="1" outlineLevel="4" x14ac:dyDescent="0.3">
      <c r="A503" s="85" t="s">
        <v>176</v>
      </c>
      <c r="B503" s="85" t="s">
        <v>194</v>
      </c>
      <c r="C503" t="s">
        <v>774</v>
      </c>
      <c r="D503" s="86">
        <v>0</v>
      </c>
      <c r="E503" s="86">
        <v>0</v>
      </c>
      <c r="F503" s="86">
        <v>0</v>
      </c>
      <c r="G503" s="86">
        <v>0</v>
      </c>
      <c r="H503" s="86">
        <v>0</v>
      </c>
      <c r="I503" s="86">
        <v>0</v>
      </c>
      <c r="J503" s="86">
        <v>0</v>
      </c>
      <c r="K503" s="86">
        <v>0</v>
      </c>
      <c r="L503" s="86">
        <v>0</v>
      </c>
      <c r="M503" s="86">
        <v>0</v>
      </c>
      <c r="N503" s="86">
        <v>0</v>
      </c>
      <c r="O503" s="86">
        <v>0</v>
      </c>
      <c r="P503" s="86">
        <v>0</v>
      </c>
      <c r="Q503" s="86">
        <v>0</v>
      </c>
      <c r="R503" s="86">
        <v>0</v>
      </c>
      <c r="S503" s="86">
        <v>0</v>
      </c>
      <c r="T503" s="86">
        <v>0</v>
      </c>
      <c r="U503" s="86">
        <v>0</v>
      </c>
      <c r="V503" s="86">
        <v>0</v>
      </c>
      <c r="W503" s="86">
        <v>0</v>
      </c>
      <c r="X503" s="86">
        <v>14222574</v>
      </c>
      <c r="Y503" s="86">
        <v>14222574</v>
      </c>
    </row>
    <row r="504" spans="1:25" hidden="1" outlineLevel="4" x14ac:dyDescent="0.3">
      <c r="A504" s="85" t="s">
        <v>176</v>
      </c>
      <c r="B504" s="85" t="s">
        <v>194</v>
      </c>
      <c r="C504" t="s">
        <v>775</v>
      </c>
      <c r="D504" s="86">
        <v>0</v>
      </c>
      <c r="E504" s="86">
        <v>0</v>
      </c>
      <c r="F504" s="86">
        <v>0</v>
      </c>
      <c r="G504" s="86">
        <v>0</v>
      </c>
      <c r="H504" s="86">
        <v>0</v>
      </c>
      <c r="I504" s="86">
        <v>0</v>
      </c>
      <c r="J504" s="86">
        <v>0</v>
      </c>
      <c r="K504" s="86">
        <v>0</v>
      </c>
      <c r="L504" s="86">
        <v>0</v>
      </c>
      <c r="M504" s="86">
        <v>0</v>
      </c>
      <c r="N504" s="86">
        <v>0</v>
      </c>
      <c r="O504" s="86">
        <v>0</v>
      </c>
      <c r="P504" s="86">
        <v>0</v>
      </c>
      <c r="Q504" s="86">
        <v>0</v>
      </c>
      <c r="R504" s="86">
        <v>0</v>
      </c>
      <c r="S504" s="86">
        <v>0</v>
      </c>
      <c r="T504" s="86">
        <v>0</v>
      </c>
      <c r="U504" s="86">
        <v>0</v>
      </c>
      <c r="V504" s="86">
        <v>0</v>
      </c>
      <c r="W504" s="86">
        <v>0</v>
      </c>
      <c r="X504" s="86">
        <v>1494742</v>
      </c>
      <c r="Y504" s="86">
        <v>1494742</v>
      </c>
    </row>
    <row r="505" spans="1:25" hidden="1" outlineLevel="4" x14ac:dyDescent="0.3">
      <c r="A505" s="85" t="s">
        <v>176</v>
      </c>
      <c r="B505" s="85" t="s">
        <v>194</v>
      </c>
      <c r="C505" t="s">
        <v>776</v>
      </c>
      <c r="D505" s="86">
        <v>0</v>
      </c>
      <c r="E505" s="86">
        <v>0</v>
      </c>
      <c r="F505" s="86">
        <v>0</v>
      </c>
      <c r="G505" s="86">
        <v>0</v>
      </c>
      <c r="H505" s="86">
        <v>0</v>
      </c>
      <c r="I505" s="86">
        <v>0</v>
      </c>
      <c r="J505" s="86">
        <v>0</v>
      </c>
      <c r="K505" s="86">
        <v>0</v>
      </c>
      <c r="L505" s="86">
        <v>0</v>
      </c>
      <c r="M505" s="86">
        <v>0</v>
      </c>
      <c r="N505" s="86">
        <v>0</v>
      </c>
      <c r="O505" s="86">
        <v>0</v>
      </c>
      <c r="P505" s="86">
        <v>0</v>
      </c>
      <c r="Q505" s="86">
        <v>0</v>
      </c>
      <c r="R505" s="86">
        <v>0</v>
      </c>
      <c r="S505" s="86">
        <v>0</v>
      </c>
      <c r="T505" s="86">
        <v>0</v>
      </c>
      <c r="U505" s="86">
        <v>0</v>
      </c>
      <c r="V505" s="86">
        <v>0</v>
      </c>
      <c r="W505" s="86">
        <v>0</v>
      </c>
      <c r="X505" s="86">
        <v>284239</v>
      </c>
      <c r="Y505" s="86">
        <v>284239</v>
      </c>
    </row>
    <row r="506" spans="1:25" hidden="1" outlineLevel="4" x14ac:dyDescent="0.3">
      <c r="A506" s="85" t="s">
        <v>176</v>
      </c>
      <c r="B506" s="85" t="s">
        <v>194</v>
      </c>
      <c r="C506" t="s">
        <v>511</v>
      </c>
      <c r="D506" s="86">
        <v>0</v>
      </c>
      <c r="E506" s="86">
        <v>0</v>
      </c>
      <c r="F506" s="86">
        <v>0</v>
      </c>
      <c r="G506" s="86">
        <v>0</v>
      </c>
      <c r="H506" s="86">
        <v>0</v>
      </c>
      <c r="I506" s="86">
        <v>0</v>
      </c>
      <c r="J506" s="86">
        <v>0</v>
      </c>
      <c r="K506" s="86">
        <v>0</v>
      </c>
      <c r="L506" s="86">
        <v>0</v>
      </c>
      <c r="M506" s="86">
        <v>0</v>
      </c>
      <c r="N506" s="86">
        <v>0</v>
      </c>
      <c r="O506" s="86">
        <v>0</v>
      </c>
      <c r="P506" s="86">
        <v>0</v>
      </c>
      <c r="Q506" s="86">
        <v>0</v>
      </c>
      <c r="R506" s="86">
        <v>0</v>
      </c>
      <c r="S506" s="86">
        <v>0</v>
      </c>
      <c r="T506" s="86">
        <v>0</v>
      </c>
      <c r="U506" s="86">
        <v>0</v>
      </c>
      <c r="V506" s="86">
        <v>0</v>
      </c>
      <c r="W506" s="86">
        <v>0</v>
      </c>
      <c r="X506" s="86">
        <v>350400</v>
      </c>
      <c r="Y506" s="86">
        <v>350400</v>
      </c>
    </row>
    <row r="507" spans="1:25" hidden="1" outlineLevel="4" x14ac:dyDescent="0.3">
      <c r="A507" s="85" t="s">
        <v>176</v>
      </c>
      <c r="B507" s="85" t="s">
        <v>194</v>
      </c>
      <c r="C507" t="s">
        <v>777</v>
      </c>
      <c r="D507" s="86">
        <v>0</v>
      </c>
      <c r="E507" s="86">
        <v>0</v>
      </c>
      <c r="F507" s="86">
        <v>0</v>
      </c>
      <c r="G507" s="86">
        <v>0</v>
      </c>
      <c r="H507" s="86">
        <v>0</v>
      </c>
      <c r="I507" s="86">
        <v>0</v>
      </c>
      <c r="J507" s="86">
        <v>0</v>
      </c>
      <c r="K507" s="86">
        <v>0</v>
      </c>
      <c r="L507" s="86">
        <v>0</v>
      </c>
      <c r="M507" s="86">
        <v>0</v>
      </c>
      <c r="N507" s="86">
        <v>0</v>
      </c>
      <c r="O507" s="86">
        <v>0</v>
      </c>
      <c r="P507" s="86">
        <v>0</v>
      </c>
      <c r="Q507" s="86">
        <v>0</v>
      </c>
      <c r="R507" s="86">
        <v>0</v>
      </c>
      <c r="S507" s="86">
        <v>0</v>
      </c>
      <c r="T507" s="86">
        <v>0</v>
      </c>
      <c r="U507" s="86">
        <v>0</v>
      </c>
      <c r="V507" s="86">
        <v>0</v>
      </c>
      <c r="W507" s="86">
        <v>0</v>
      </c>
      <c r="X507" s="86">
        <v>100000</v>
      </c>
      <c r="Y507" s="86">
        <v>100000</v>
      </c>
    </row>
    <row r="508" spans="1:25" hidden="1" outlineLevel="4" x14ac:dyDescent="0.3">
      <c r="A508" s="85" t="s">
        <v>176</v>
      </c>
      <c r="B508" s="85" t="s">
        <v>194</v>
      </c>
      <c r="C508" t="s">
        <v>728</v>
      </c>
      <c r="D508" s="86">
        <v>0</v>
      </c>
      <c r="E508" s="86">
        <v>0</v>
      </c>
      <c r="F508" s="86">
        <v>0</v>
      </c>
      <c r="G508" s="86">
        <v>0</v>
      </c>
      <c r="H508" s="86">
        <v>0</v>
      </c>
      <c r="I508" s="86">
        <v>0</v>
      </c>
      <c r="J508" s="86">
        <v>0</v>
      </c>
      <c r="K508" s="86">
        <v>100000</v>
      </c>
      <c r="L508" s="86">
        <v>0</v>
      </c>
      <c r="M508" s="86">
        <v>0</v>
      </c>
      <c r="N508" s="86">
        <v>0</v>
      </c>
      <c r="O508" s="86">
        <v>0</v>
      </c>
      <c r="P508" s="86">
        <v>0</v>
      </c>
      <c r="Q508" s="86">
        <v>0</v>
      </c>
      <c r="R508" s="86">
        <v>0</v>
      </c>
      <c r="S508" s="86">
        <v>0</v>
      </c>
      <c r="T508" s="86">
        <v>0</v>
      </c>
      <c r="U508" s="86">
        <v>0</v>
      </c>
      <c r="V508" s="86">
        <v>0</v>
      </c>
      <c r="W508" s="86">
        <v>0</v>
      </c>
      <c r="X508" s="86">
        <v>0</v>
      </c>
      <c r="Y508" s="86">
        <v>100000</v>
      </c>
    </row>
    <row r="509" spans="1:25" hidden="1" outlineLevel="4" x14ac:dyDescent="0.3">
      <c r="A509" s="85" t="s">
        <v>176</v>
      </c>
      <c r="B509" s="85" t="s">
        <v>194</v>
      </c>
      <c r="C509" t="s">
        <v>778</v>
      </c>
      <c r="D509" s="86">
        <v>0</v>
      </c>
      <c r="E509" s="86">
        <v>0</v>
      </c>
      <c r="F509" s="86">
        <v>0</v>
      </c>
      <c r="G509" s="86">
        <v>605965.71763612458</v>
      </c>
      <c r="H509" s="86">
        <v>0</v>
      </c>
      <c r="I509" s="86">
        <v>0</v>
      </c>
      <c r="J509" s="86">
        <v>0</v>
      </c>
      <c r="K509" s="86">
        <v>0</v>
      </c>
      <c r="L509" s="86">
        <v>0</v>
      </c>
      <c r="M509" s="86">
        <v>0</v>
      </c>
      <c r="N509" s="86">
        <v>0</v>
      </c>
      <c r="O509" s="86">
        <v>0</v>
      </c>
      <c r="P509" s="86">
        <v>0</v>
      </c>
      <c r="Q509" s="86">
        <v>0</v>
      </c>
      <c r="R509" s="86">
        <v>0</v>
      </c>
      <c r="S509" s="86">
        <v>0</v>
      </c>
      <c r="T509" s="86">
        <v>0</v>
      </c>
      <c r="U509" s="86">
        <v>0</v>
      </c>
      <c r="V509" s="86">
        <v>0</v>
      </c>
      <c r="W509" s="86">
        <v>0</v>
      </c>
      <c r="X509" s="86">
        <v>0</v>
      </c>
      <c r="Y509" s="86">
        <v>605965.71763612458</v>
      </c>
    </row>
    <row r="510" spans="1:25" hidden="1" outlineLevel="4" x14ac:dyDescent="0.3">
      <c r="A510" s="85" t="s">
        <v>176</v>
      </c>
      <c r="B510" s="85" t="s">
        <v>194</v>
      </c>
      <c r="C510" t="s">
        <v>779</v>
      </c>
      <c r="D510" s="86">
        <v>0</v>
      </c>
      <c r="E510" s="86">
        <v>0</v>
      </c>
      <c r="F510" s="86">
        <v>0</v>
      </c>
      <c r="G510" s="86">
        <v>0</v>
      </c>
      <c r="H510" s="86">
        <v>0</v>
      </c>
      <c r="I510" s="86">
        <v>0</v>
      </c>
      <c r="J510" s="86">
        <v>0</v>
      </c>
      <c r="K510" s="86">
        <v>0</v>
      </c>
      <c r="L510" s="86">
        <v>0</v>
      </c>
      <c r="M510" s="86">
        <v>0</v>
      </c>
      <c r="N510" s="86">
        <v>0</v>
      </c>
      <c r="O510" s="86">
        <v>0</v>
      </c>
      <c r="P510" s="86">
        <v>0</v>
      </c>
      <c r="Q510" s="86">
        <v>0</v>
      </c>
      <c r="R510" s="86">
        <v>0</v>
      </c>
      <c r="S510" s="86">
        <v>0</v>
      </c>
      <c r="T510" s="86">
        <v>0</v>
      </c>
      <c r="U510" s="86">
        <v>0</v>
      </c>
      <c r="V510" s="86">
        <v>1500000</v>
      </c>
      <c r="W510" s="86">
        <v>0</v>
      </c>
      <c r="X510" s="86">
        <v>0</v>
      </c>
      <c r="Y510" s="86">
        <v>1500000</v>
      </c>
    </row>
    <row r="511" spans="1:25" hidden="1" outlineLevel="4" x14ac:dyDescent="0.3">
      <c r="A511" s="85" t="s">
        <v>176</v>
      </c>
      <c r="B511" s="85" t="s">
        <v>194</v>
      </c>
      <c r="C511" t="s">
        <v>780</v>
      </c>
      <c r="D511" s="86">
        <v>0</v>
      </c>
      <c r="E511" s="86">
        <v>0</v>
      </c>
      <c r="F511" s="86">
        <v>0</v>
      </c>
      <c r="G511" s="86">
        <v>0</v>
      </c>
      <c r="H511" s="86">
        <v>0</v>
      </c>
      <c r="I511" s="86">
        <v>0</v>
      </c>
      <c r="J511" s="86">
        <v>0</v>
      </c>
      <c r="K511" s="86">
        <v>0</v>
      </c>
      <c r="L511" s="86">
        <v>0</v>
      </c>
      <c r="M511" s="86">
        <v>0</v>
      </c>
      <c r="N511" s="86">
        <v>0</v>
      </c>
      <c r="O511" s="86">
        <v>50000</v>
      </c>
      <c r="P511" s="86">
        <v>0</v>
      </c>
      <c r="Q511" s="86">
        <v>0</v>
      </c>
      <c r="R511" s="86">
        <v>0</v>
      </c>
      <c r="S511" s="86">
        <v>0</v>
      </c>
      <c r="T511" s="86">
        <v>0</v>
      </c>
      <c r="U511" s="86">
        <v>0</v>
      </c>
      <c r="V511" s="86">
        <v>0</v>
      </c>
      <c r="W511" s="86">
        <v>0</v>
      </c>
      <c r="X511" s="86">
        <v>0</v>
      </c>
      <c r="Y511" s="86">
        <v>50000</v>
      </c>
    </row>
    <row r="512" spans="1:25" hidden="1" outlineLevel="4" x14ac:dyDescent="0.3">
      <c r="A512" s="85" t="s">
        <v>176</v>
      </c>
      <c r="B512" s="85" t="s">
        <v>194</v>
      </c>
      <c r="C512" t="s">
        <v>656</v>
      </c>
      <c r="D512" s="86">
        <v>0</v>
      </c>
      <c r="E512" s="86">
        <v>0</v>
      </c>
      <c r="F512" s="86">
        <v>0</v>
      </c>
      <c r="G512" s="86">
        <v>0</v>
      </c>
      <c r="H512" s="86">
        <v>0</v>
      </c>
      <c r="I512" s="86">
        <v>0</v>
      </c>
      <c r="J512" s="86">
        <v>0</v>
      </c>
      <c r="K512" s="86">
        <v>200000</v>
      </c>
      <c r="L512" s="86">
        <v>0</v>
      </c>
      <c r="M512" s="86">
        <v>0</v>
      </c>
      <c r="N512" s="86">
        <v>150000</v>
      </c>
      <c r="O512" s="86">
        <v>100000</v>
      </c>
      <c r="P512" s="86">
        <v>100000</v>
      </c>
      <c r="Q512" s="86">
        <v>0</v>
      </c>
      <c r="R512" s="86">
        <v>0</v>
      </c>
      <c r="S512" s="86">
        <v>0</v>
      </c>
      <c r="T512" s="86">
        <v>0</v>
      </c>
      <c r="U512" s="86">
        <v>0</v>
      </c>
      <c r="V512" s="86">
        <v>0</v>
      </c>
      <c r="W512" s="86">
        <v>0</v>
      </c>
      <c r="X512" s="86">
        <v>0</v>
      </c>
      <c r="Y512" s="86">
        <v>550000</v>
      </c>
    </row>
    <row r="513" spans="1:25" hidden="1" outlineLevel="4" x14ac:dyDescent="0.3">
      <c r="A513" s="85" t="s">
        <v>176</v>
      </c>
      <c r="B513" s="85" t="s">
        <v>194</v>
      </c>
      <c r="C513" t="s">
        <v>658</v>
      </c>
      <c r="D513" s="86">
        <v>0</v>
      </c>
      <c r="E513" s="86">
        <v>0</v>
      </c>
      <c r="F513" s="86">
        <v>0</v>
      </c>
      <c r="G513" s="86">
        <v>0</v>
      </c>
      <c r="H513" s="86">
        <v>0</v>
      </c>
      <c r="I513" s="86">
        <v>0</v>
      </c>
      <c r="J513" s="86">
        <v>0</v>
      </c>
      <c r="K513" s="86">
        <v>0</v>
      </c>
      <c r="L513" s="86">
        <v>0</v>
      </c>
      <c r="M513" s="86">
        <v>0</v>
      </c>
      <c r="N513" s="86">
        <v>0</v>
      </c>
      <c r="O513" s="86">
        <v>25000</v>
      </c>
      <c r="P513" s="86">
        <v>25000</v>
      </c>
      <c r="Q513" s="86">
        <v>0</v>
      </c>
      <c r="R513" s="86">
        <v>0</v>
      </c>
      <c r="S513" s="86">
        <v>0</v>
      </c>
      <c r="T513" s="86">
        <v>0</v>
      </c>
      <c r="U513" s="86">
        <v>0</v>
      </c>
      <c r="V513" s="86">
        <v>0</v>
      </c>
      <c r="W513" s="86">
        <v>0</v>
      </c>
      <c r="X513" s="86">
        <v>0</v>
      </c>
      <c r="Y513" s="86">
        <v>50000</v>
      </c>
    </row>
    <row r="514" spans="1:25" hidden="1" outlineLevel="4" x14ac:dyDescent="0.3">
      <c r="A514" s="85" t="s">
        <v>176</v>
      </c>
      <c r="B514" s="85" t="s">
        <v>194</v>
      </c>
      <c r="C514" t="s">
        <v>781</v>
      </c>
      <c r="D514" s="86">
        <v>0</v>
      </c>
      <c r="E514" s="86">
        <v>0</v>
      </c>
      <c r="F514" s="86">
        <v>0</v>
      </c>
      <c r="G514" s="86">
        <v>0</v>
      </c>
      <c r="H514" s="86">
        <v>0</v>
      </c>
      <c r="I514" s="86">
        <v>0</v>
      </c>
      <c r="J514" s="86">
        <v>0</v>
      </c>
      <c r="K514" s="86">
        <v>0</v>
      </c>
      <c r="L514" s="86">
        <v>0</v>
      </c>
      <c r="M514" s="86">
        <v>0</v>
      </c>
      <c r="N514" s="86">
        <v>0</v>
      </c>
      <c r="O514" s="86">
        <v>0</v>
      </c>
      <c r="P514" s="86">
        <v>0</v>
      </c>
      <c r="Q514" s="86">
        <v>0</v>
      </c>
      <c r="R514" s="86">
        <v>0</v>
      </c>
      <c r="S514" s="86">
        <v>0</v>
      </c>
      <c r="T514" s="86">
        <v>0</v>
      </c>
      <c r="U514" s="86">
        <v>0</v>
      </c>
      <c r="V514" s="86">
        <v>0</v>
      </c>
      <c r="W514" s="86">
        <v>500000</v>
      </c>
      <c r="X514" s="86">
        <v>0</v>
      </c>
      <c r="Y514" s="86">
        <v>500000</v>
      </c>
    </row>
    <row r="515" spans="1:25" hidden="1" outlineLevel="4" x14ac:dyDescent="0.3">
      <c r="A515" s="85" t="s">
        <v>176</v>
      </c>
      <c r="B515" s="85" t="s">
        <v>194</v>
      </c>
      <c r="C515" t="s">
        <v>782</v>
      </c>
      <c r="D515" s="86">
        <v>0</v>
      </c>
      <c r="E515" s="86">
        <v>0</v>
      </c>
      <c r="F515" s="86">
        <v>0</v>
      </c>
      <c r="G515" s="86">
        <v>0</v>
      </c>
      <c r="H515" s="86">
        <v>0</v>
      </c>
      <c r="I515" s="86">
        <v>0</v>
      </c>
      <c r="J515" s="86">
        <v>0</v>
      </c>
      <c r="K515" s="86">
        <v>0</v>
      </c>
      <c r="L515" s="86">
        <v>0</v>
      </c>
      <c r="M515" s="86">
        <v>0</v>
      </c>
      <c r="N515" s="86">
        <v>0</v>
      </c>
      <c r="O515" s="86">
        <v>0</v>
      </c>
      <c r="P515" s="86">
        <v>0</v>
      </c>
      <c r="Q515" s="86">
        <v>0</v>
      </c>
      <c r="R515" s="86">
        <v>0</v>
      </c>
      <c r="S515" s="86">
        <v>0</v>
      </c>
      <c r="T515" s="86">
        <v>0</v>
      </c>
      <c r="U515" s="86">
        <v>0</v>
      </c>
      <c r="V515" s="86">
        <v>0</v>
      </c>
      <c r="W515" s="86">
        <v>0</v>
      </c>
      <c r="X515" s="86">
        <v>75000</v>
      </c>
      <c r="Y515" s="86">
        <v>75000</v>
      </c>
    </row>
    <row r="516" spans="1:25" hidden="1" outlineLevel="4" x14ac:dyDescent="0.3">
      <c r="A516" s="85" t="s">
        <v>176</v>
      </c>
      <c r="B516" s="85" t="s">
        <v>194</v>
      </c>
      <c r="C516" t="s">
        <v>783</v>
      </c>
      <c r="D516" s="86">
        <v>0</v>
      </c>
      <c r="E516" s="86">
        <v>0</v>
      </c>
      <c r="F516" s="86">
        <v>0</v>
      </c>
      <c r="G516" s="86">
        <v>0</v>
      </c>
      <c r="H516" s="86">
        <v>0</v>
      </c>
      <c r="I516" s="86">
        <v>0</v>
      </c>
      <c r="J516" s="86">
        <v>0</v>
      </c>
      <c r="K516" s="86">
        <v>0</v>
      </c>
      <c r="L516" s="86">
        <v>0</v>
      </c>
      <c r="M516" s="86">
        <v>0</v>
      </c>
      <c r="N516" s="86">
        <v>0</v>
      </c>
      <c r="O516" s="86">
        <v>0</v>
      </c>
      <c r="P516" s="86">
        <v>0</v>
      </c>
      <c r="Q516" s="86">
        <v>0</v>
      </c>
      <c r="R516" s="86">
        <v>0</v>
      </c>
      <c r="S516" s="86">
        <v>0</v>
      </c>
      <c r="T516" s="86">
        <v>0</v>
      </c>
      <c r="U516" s="86">
        <v>0</v>
      </c>
      <c r="V516" s="86">
        <v>0</v>
      </c>
      <c r="W516" s="86">
        <v>300000</v>
      </c>
      <c r="X516" s="86">
        <v>0</v>
      </c>
      <c r="Y516" s="86">
        <v>300000</v>
      </c>
    </row>
    <row r="517" spans="1:25" hidden="1" outlineLevel="4" x14ac:dyDescent="0.3">
      <c r="A517" s="85" t="s">
        <v>176</v>
      </c>
      <c r="B517" s="85" t="s">
        <v>194</v>
      </c>
      <c r="C517" t="s">
        <v>784</v>
      </c>
      <c r="D517" s="86">
        <v>0</v>
      </c>
      <c r="E517" s="86">
        <v>0</v>
      </c>
      <c r="F517" s="86">
        <v>0</v>
      </c>
      <c r="G517" s="86">
        <v>0</v>
      </c>
      <c r="H517" s="86">
        <v>0</v>
      </c>
      <c r="I517" s="86">
        <v>0</v>
      </c>
      <c r="J517" s="86">
        <v>0</v>
      </c>
      <c r="K517" s="86">
        <v>0</v>
      </c>
      <c r="L517" s="86">
        <v>0</v>
      </c>
      <c r="M517" s="86">
        <v>0</v>
      </c>
      <c r="N517" s="86">
        <v>0</v>
      </c>
      <c r="O517" s="86">
        <v>0</v>
      </c>
      <c r="P517" s="86">
        <v>0</v>
      </c>
      <c r="Q517" s="86">
        <v>0</v>
      </c>
      <c r="R517" s="86">
        <v>0</v>
      </c>
      <c r="S517" s="86">
        <v>0</v>
      </c>
      <c r="T517" s="86">
        <v>0</v>
      </c>
      <c r="U517" s="86">
        <v>0</v>
      </c>
      <c r="V517" s="86">
        <v>25000</v>
      </c>
      <c r="W517" s="86">
        <v>0</v>
      </c>
      <c r="X517" s="86">
        <v>0</v>
      </c>
      <c r="Y517" s="86">
        <v>25000</v>
      </c>
    </row>
    <row r="518" spans="1:25" hidden="1" outlineLevel="4" x14ac:dyDescent="0.3">
      <c r="A518" s="85" t="s">
        <v>176</v>
      </c>
      <c r="B518" s="85" t="s">
        <v>194</v>
      </c>
      <c r="C518" t="s">
        <v>542</v>
      </c>
      <c r="D518" s="86">
        <v>0</v>
      </c>
      <c r="E518" s="86">
        <v>0</v>
      </c>
      <c r="F518" s="86">
        <v>0</v>
      </c>
      <c r="G518" s="86">
        <v>0</v>
      </c>
      <c r="H518" s="86">
        <v>0</v>
      </c>
      <c r="I518" s="86">
        <v>0</v>
      </c>
      <c r="J518" s="86">
        <v>0</v>
      </c>
      <c r="K518" s="86">
        <v>0</v>
      </c>
      <c r="L518" s="86">
        <v>0</v>
      </c>
      <c r="M518" s="86">
        <v>0</v>
      </c>
      <c r="N518" s="86">
        <v>0</v>
      </c>
      <c r="O518" s="86">
        <v>0</v>
      </c>
      <c r="P518" s="86">
        <v>0</v>
      </c>
      <c r="Q518" s="86">
        <v>800000</v>
      </c>
      <c r="R518" s="86">
        <v>0</v>
      </c>
      <c r="S518" s="86">
        <v>0</v>
      </c>
      <c r="T518" s="86">
        <v>800000</v>
      </c>
      <c r="U518" s="86">
        <v>0</v>
      </c>
      <c r="V518" s="86">
        <v>500000</v>
      </c>
      <c r="W518" s="86">
        <v>0</v>
      </c>
      <c r="X518" s="86">
        <v>0</v>
      </c>
      <c r="Y518" s="86">
        <v>2100000</v>
      </c>
    </row>
    <row r="519" spans="1:25" hidden="1" outlineLevel="4" x14ac:dyDescent="0.3">
      <c r="A519" s="85" t="s">
        <v>176</v>
      </c>
      <c r="B519" s="85" t="s">
        <v>194</v>
      </c>
      <c r="C519" t="s">
        <v>544</v>
      </c>
      <c r="D519" s="86">
        <v>0</v>
      </c>
      <c r="E519" s="86">
        <v>0</v>
      </c>
      <c r="F519" s="86">
        <v>0</v>
      </c>
      <c r="G519" s="86">
        <v>0</v>
      </c>
      <c r="H519" s="86">
        <v>0</v>
      </c>
      <c r="I519" s="86">
        <v>0</v>
      </c>
      <c r="J519" s="86">
        <v>0</v>
      </c>
      <c r="K519" s="86">
        <v>100000</v>
      </c>
      <c r="L519" s="86">
        <v>0</v>
      </c>
      <c r="M519" s="86">
        <v>0</v>
      </c>
      <c r="N519" s="86">
        <v>0</v>
      </c>
      <c r="O519" s="86">
        <v>0</v>
      </c>
      <c r="P519" s="86">
        <v>0</v>
      </c>
      <c r="Q519" s="86">
        <v>0</v>
      </c>
      <c r="R519" s="86">
        <v>0</v>
      </c>
      <c r="S519" s="86">
        <v>0</v>
      </c>
      <c r="T519" s="86">
        <v>0</v>
      </c>
      <c r="U519" s="86">
        <v>0</v>
      </c>
      <c r="V519" s="86">
        <v>0</v>
      </c>
      <c r="W519" s="86">
        <v>0</v>
      </c>
      <c r="X519" s="86">
        <v>0</v>
      </c>
      <c r="Y519" s="86">
        <v>100000</v>
      </c>
    </row>
    <row r="520" spans="1:25" hidden="1" outlineLevel="4" x14ac:dyDescent="0.3">
      <c r="A520" s="85" t="s">
        <v>176</v>
      </c>
      <c r="B520" s="85" t="s">
        <v>194</v>
      </c>
      <c r="C520" t="s">
        <v>785</v>
      </c>
      <c r="D520" s="86">
        <v>0</v>
      </c>
      <c r="E520" s="86">
        <v>0</v>
      </c>
      <c r="F520" s="86">
        <v>0</v>
      </c>
      <c r="G520" s="86">
        <v>0</v>
      </c>
      <c r="H520" s="86">
        <v>0</v>
      </c>
      <c r="I520" s="86">
        <v>0</v>
      </c>
      <c r="J520" s="86">
        <v>0</v>
      </c>
      <c r="K520" s="86">
        <v>0</v>
      </c>
      <c r="L520" s="86">
        <v>0</v>
      </c>
      <c r="M520" s="86">
        <v>0</v>
      </c>
      <c r="N520" s="86">
        <v>0</v>
      </c>
      <c r="O520" s="86">
        <v>0</v>
      </c>
      <c r="P520" s="86">
        <v>0</v>
      </c>
      <c r="Q520" s="86">
        <v>0</v>
      </c>
      <c r="R520" s="86">
        <v>0</v>
      </c>
      <c r="S520" s="86">
        <v>0</v>
      </c>
      <c r="T520" s="86">
        <v>0</v>
      </c>
      <c r="U520" s="86">
        <v>0</v>
      </c>
      <c r="V520" s="86">
        <v>1000000</v>
      </c>
      <c r="W520" s="86">
        <v>0</v>
      </c>
      <c r="X520" s="86">
        <v>0</v>
      </c>
      <c r="Y520" s="86">
        <v>1000000</v>
      </c>
    </row>
    <row r="521" spans="1:25" hidden="1" outlineLevel="4" x14ac:dyDescent="0.3">
      <c r="A521" s="85" t="s">
        <v>176</v>
      </c>
      <c r="B521" s="85" t="s">
        <v>194</v>
      </c>
      <c r="C521" t="s">
        <v>786</v>
      </c>
      <c r="D521" s="86">
        <v>0</v>
      </c>
      <c r="E521" s="86">
        <v>0</v>
      </c>
      <c r="F521" s="86">
        <v>0</v>
      </c>
      <c r="G521" s="86">
        <v>0</v>
      </c>
      <c r="H521" s="86">
        <v>0</v>
      </c>
      <c r="I521" s="86">
        <v>0</v>
      </c>
      <c r="J521" s="86">
        <v>0</v>
      </c>
      <c r="K521" s="86">
        <v>300000</v>
      </c>
      <c r="L521" s="86">
        <v>0</v>
      </c>
      <c r="M521" s="86">
        <v>0</v>
      </c>
      <c r="N521" s="86">
        <v>0</v>
      </c>
      <c r="O521" s="86">
        <v>0</v>
      </c>
      <c r="P521" s="86">
        <v>0</v>
      </c>
      <c r="Q521" s="86">
        <v>0</v>
      </c>
      <c r="R521" s="86">
        <v>0</v>
      </c>
      <c r="S521" s="86">
        <v>0</v>
      </c>
      <c r="T521" s="86">
        <v>0</v>
      </c>
      <c r="U521" s="86">
        <v>0</v>
      </c>
      <c r="V521" s="86">
        <v>0</v>
      </c>
      <c r="W521" s="86">
        <v>0</v>
      </c>
      <c r="X521" s="86">
        <v>0</v>
      </c>
      <c r="Y521" s="86">
        <v>300000</v>
      </c>
    </row>
    <row r="522" spans="1:25" hidden="1" outlineLevel="4" x14ac:dyDescent="0.3">
      <c r="A522" s="85" t="s">
        <v>176</v>
      </c>
      <c r="B522" s="85" t="s">
        <v>194</v>
      </c>
      <c r="C522" t="s">
        <v>398</v>
      </c>
      <c r="D522" s="86">
        <v>0</v>
      </c>
      <c r="E522" s="86">
        <v>0</v>
      </c>
      <c r="F522" s="86">
        <v>0</v>
      </c>
      <c r="G522" s="86">
        <v>0</v>
      </c>
      <c r="H522" s="86">
        <v>0</v>
      </c>
      <c r="I522" s="86">
        <v>0</v>
      </c>
      <c r="J522" s="86">
        <v>0</v>
      </c>
      <c r="K522" s="86">
        <v>0</v>
      </c>
      <c r="L522" s="86">
        <v>0</v>
      </c>
      <c r="M522" s="86">
        <v>0</v>
      </c>
      <c r="N522" s="86">
        <v>0</v>
      </c>
      <c r="O522" s="86">
        <v>0</v>
      </c>
      <c r="P522" s="86">
        <v>0</v>
      </c>
      <c r="Q522" s="86">
        <v>0</v>
      </c>
      <c r="R522" s="86">
        <v>0</v>
      </c>
      <c r="S522" s="86">
        <v>0</v>
      </c>
      <c r="T522" s="86">
        <v>0</v>
      </c>
      <c r="U522" s="86">
        <v>0</v>
      </c>
      <c r="V522" s="86">
        <v>0</v>
      </c>
      <c r="W522" s="86">
        <v>301461</v>
      </c>
      <c r="X522" s="86">
        <v>0</v>
      </c>
      <c r="Y522" s="86">
        <v>301461</v>
      </c>
    </row>
    <row r="523" spans="1:25" hidden="1" outlineLevel="4" x14ac:dyDescent="0.3">
      <c r="A523" s="85" t="s">
        <v>176</v>
      </c>
      <c r="B523" s="85" t="s">
        <v>194</v>
      </c>
      <c r="C523" t="s">
        <v>787</v>
      </c>
      <c r="D523" s="86">
        <v>0</v>
      </c>
      <c r="E523" s="86">
        <v>0</v>
      </c>
      <c r="F523" s="86">
        <v>0</v>
      </c>
      <c r="G523" s="86">
        <v>0</v>
      </c>
      <c r="H523" s="86">
        <v>0</v>
      </c>
      <c r="I523" s="86">
        <v>0</v>
      </c>
      <c r="J523" s="86">
        <v>0</v>
      </c>
      <c r="K523" s="86">
        <v>0</v>
      </c>
      <c r="L523" s="86">
        <v>0</v>
      </c>
      <c r="M523" s="86">
        <v>0</v>
      </c>
      <c r="N523" s="86">
        <v>0</v>
      </c>
      <c r="O523" s="86">
        <v>0</v>
      </c>
      <c r="P523" s="86">
        <v>0</v>
      </c>
      <c r="Q523" s="86">
        <v>0</v>
      </c>
      <c r="R523" s="86">
        <v>0</v>
      </c>
      <c r="S523" s="86">
        <v>0</v>
      </c>
      <c r="T523" s="86">
        <v>0</v>
      </c>
      <c r="U523" s="86">
        <v>0</v>
      </c>
      <c r="V523" s="86">
        <v>9000000</v>
      </c>
      <c r="W523" s="86">
        <v>9000000</v>
      </c>
      <c r="X523" s="86">
        <v>0</v>
      </c>
      <c r="Y523" s="86">
        <v>18000000</v>
      </c>
    </row>
    <row r="524" spans="1:25" hidden="1" outlineLevel="4" x14ac:dyDescent="0.3">
      <c r="A524" s="85" t="s">
        <v>176</v>
      </c>
      <c r="B524" s="85" t="s">
        <v>194</v>
      </c>
      <c r="C524" t="s">
        <v>788</v>
      </c>
      <c r="D524" s="86">
        <v>0</v>
      </c>
      <c r="E524" s="86">
        <v>0</v>
      </c>
      <c r="F524" s="86">
        <v>0</v>
      </c>
      <c r="G524" s="86">
        <v>0</v>
      </c>
      <c r="H524" s="86">
        <v>0</v>
      </c>
      <c r="I524" s="86">
        <v>0</v>
      </c>
      <c r="J524" s="86">
        <v>0</v>
      </c>
      <c r="K524" s="86">
        <v>0</v>
      </c>
      <c r="L524" s="86">
        <v>0</v>
      </c>
      <c r="M524" s="86">
        <v>0</v>
      </c>
      <c r="N524" s="86">
        <v>0</v>
      </c>
      <c r="O524" s="86">
        <v>0</v>
      </c>
      <c r="P524" s="86">
        <v>200000</v>
      </c>
      <c r="Q524" s="86">
        <v>0</v>
      </c>
      <c r="R524" s="86">
        <v>0</v>
      </c>
      <c r="S524" s="86">
        <v>0</v>
      </c>
      <c r="T524" s="86">
        <v>0</v>
      </c>
      <c r="U524" s="86">
        <v>0</v>
      </c>
      <c r="V524" s="86">
        <v>0</v>
      </c>
      <c r="W524" s="86">
        <v>0</v>
      </c>
      <c r="X524" s="86">
        <v>0</v>
      </c>
      <c r="Y524" s="86">
        <v>200000</v>
      </c>
    </row>
    <row r="525" spans="1:25" hidden="1" outlineLevel="4" x14ac:dyDescent="0.3">
      <c r="A525" s="85" t="s">
        <v>176</v>
      </c>
      <c r="B525" s="85" t="s">
        <v>194</v>
      </c>
      <c r="C525" t="s">
        <v>789</v>
      </c>
      <c r="D525" s="86">
        <v>0</v>
      </c>
      <c r="E525" s="86">
        <v>0</v>
      </c>
      <c r="F525" s="86">
        <v>0</v>
      </c>
      <c r="G525" s="86">
        <v>0</v>
      </c>
      <c r="H525" s="86">
        <v>0</v>
      </c>
      <c r="I525" s="86">
        <v>0</v>
      </c>
      <c r="J525" s="86">
        <v>0</v>
      </c>
      <c r="K525" s="86">
        <v>200000</v>
      </c>
      <c r="L525" s="86">
        <v>0</v>
      </c>
      <c r="M525" s="86">
        <v>0</v>
      </c>
      <c r="N525" s="86">
        <v>0</v>
      </c>
      <c r="O525" s="86">
        <v>0</v>
      </c>
      <c r="P525" s="86">
        <v>0</v>
      </c>
      <c r="Q525" s="86">
        <v>0</v>
      </c>
      <c r="R525" s="86">
        <v>0</v>
      </c>
      <c r="S525" s="86">
        <v>0</v>
      </c>
      <c r="T525" s="86">
        <v>0</v>
      </c>
      <c r="U525" s="86">
        <v>0</v>
      </c>
      <c r="V525" s="86">
        <v>0</v>
      </c>
      <c r="W525" s="86">
        <v>0</v>
      </c>
      <c r="X525" s="86">
        <v>0</v>
      </c>
      <c r="Y525" s="86">
        <v>200000</v>
      </c>
    </row>
    <row r="526" spans="1:25" hidden="1" outlineLevel="4" x14ac:dyDescent="0.3">
      <c r="A526" s="85" t="s">
        <v>176</v>
      </c>
      <c r="B526" s="85" t="s">
        <v>194</v>
      </c>
      <c r="C526" t="s">
        <v>790</v>
      </c>
      <c r="D526" s="86">
        <v>0</v>
      </c>
      <c r="E526" s="86">
        <v>0</v>
      </c>
      <c r="F526" s="86">
        <v>0</v>
      </c>
      <c r="G526" s="86">
        <v>0</v>
      </c>
      <c r="H526" s="86">
        <v>0</v>
      </c>
      <c r="I526" s="86">
        <v>0</v>
      </c>
      <c r="J526" s="86">
        <v>0</v>
      </c>
      <c r="K526" s="86">
        <v>50000</v>
      </c>
      <c r="L526" s="86">
        <v>0</v>
      </c>
      <c r="M526" s="86">
        <v>0</v>
      </c>
      <c r="N526" s="86">
        <v>0</v>
      </c>
      <c r="O526" s="86">
        <v>0</v>
      </c>
      <c r="P526" s="86">
        <v>0</v>
      </c>
      <c r="Q526" s="86">
        <v>0</v>
      </c>
      <c r="R526" s="86">
        <v>0</v>
      </c>
      <c r="S526" s="86">
        <v>0</v>
      </c>
      <c r="T526" s="86">
        <v>0</v>
      </c>
      <c r="U526" s="86">
        <v>0</v>
      </c>
      <c r="V526" s="86">
        <v>200000</v>
      </c>
      <c r="W526" s="86">
        <v>0</v>
      </c>
      <c r="X526" s="86">
        <v>0</v>
      </c>
      <c r="Y526" s="86">
        <v>250000</v>
      </c>
    </row>
    <row r="527" spans="1:25" s="284" customFormat="1" hidden="1" outlineLevel="3" collapsed="1" x14ac:dyDescent="0.3">
      <c r="A527" s="85"/>
      <c r="B527" s="290" t="s">
        <v>2787</v>
      </c>
      <c r="C527" s="291"/>
      <c r="D527" s="292"/>
      <c r="E527" s="292">
        <f t="shared" ref="E527:Y527" si="15">SUBTOTAL(9,E466:E526)</f>
        <v>400000</v>
      </c>
      <c r="F527" s="292">
        <f t="shared" si="15"/>
        <v>0</v>
      </c>
      <c r="G527" s="292">
        <f t="shared" si="15"/>
        <v>675651.77516427892</v>
      </c>
      <c r="H527" s="292">
        <f t="shared" si="15"/>
        <v>0</v>
      </c>
      <c r="I527" s="292">
        <f t="shared" si="15"/>
        <v>700000</v>
      </c>
      <c r="J527" s="292">
        <f t="shared" si="15"/>
        <v>1000000</v>
      </c>
      <c r="K527" s="292">
        <f t="shared" si="15"/>
        <v>28600000</v>
      </c>
      <c r="L527" s="292">
        <f t="shared" si="15"/>
        <v>0</v>
      </c>
      <c r="M527" s="292">
        <f t="shared" si="15"/>
        <v>2500000</v>
      </c>
      <c r="N527" s="292">
        <f t="shared" si="15"/>
        <v>150000</v>
      </c>
      <c r="O527" s="292">
        <f t="shared" si="15"/>
        <v>425000</v>
      </c>
      <c r="P527" s="292">
        <f t="shared" si="15"/>
        <v>2008225</v>
      </c>
      <c r="Q527" s="292">
        <f t="shared" si="15"/>
        <v>2500000</v>
      </c>
      <c r="R527" s="292">
        <f t="shared" si="15"/>
        <v>0</v>
      </c>
      <c r="S527" s="292">
        <f t="shared" si="15"/>
        <v>150000</v>
      </c>
      <c r="T527" s="292">
        <f t="shared" si="15"/>
        <v>29900000</v>
      </c>
      <c r="U527" s="292">
        <f t="shared" si="15"/>
        <v>0</v>
      </c>
      <c r="V527" s="292">
        <f t="shared" si="15"/>
        <v>27638430</v>
      </c>
      <c r="W527" s="292">
        <f t="shared" si="15"/>
        <v>10601461</v>
      </c>
      <c r="X527" s="292">
        <f t="shared" si="15"/>
        <v>23680955</v>
      </c>
      <c r="Y527" s="292">
        <f t="shared" si="15"/>
        <v>130929722.77516428</v>
      </c>
    </row>
    <row r="528" spans="1:25" hidden="1" outlineLevel="4" x14ac:dyDescent="0.3">
      <c r="A528" s="85" t="s">
        <v>176</v>
      </c>
      <c r="B528" s="85" t="s">
        <v>196</v>
      </c>
      <c r="C528" t="s">
        <v>791</v>
      </c>
      <c r="D528" s="86">
        <v>0</v>
      </c>
      <c r="E528" s="86">
        <v>0</v>
      </c>
      <c r="F528" s="86">
        <v>0</v>
      </c>
      <c r="G528" s="86">
        <v>0</v>
      </c>
      <c r="H528" s="86">
        <v>0</v>
      </c>
      <c r="I528" s="86">
        <v>0</v>
      </c>
      <c r="J528" s="86">
        <v>0</v>
      </c>
      <c r="K528" s="86">
        <v>0</v>
      </c>
      <c r="L528" s="86">
        <v>0</v>
      </c>
      <c r="M528" s="86">
        <v>0</v>
      </c>
      <c r="N528" s="86">
        <v>0</v>
      </c>
      <c r="O528" s="86">
        <v>0</v>
      </c>
      <c r="P528" s="86">
        <v>0</v>
      </c>
      <c r="Q528" s="86">
        <v>0</v>
      </c>
      <c r="R528" s="86">
        <v>0</v>
      </c>
      <c r="S528" s="86">
        <v>0</v>
      </c>
      <c r="T528" s="86">
        <v>0</v>
      </c>
      <c r="U528" s="86">
        <v>0</v>
      </c>
      <c r="V528" s="86">
        <v>0</v>
      </c>
      <c r="W528" s="86">
        <v>3553000</v>
      </c>
      <c r="X528" s="86">
        <v>0</v>
      </c>
      <c r="Y528" s="86">
        <v>3553000</v>
      </c>
    </row>
    <row r="529" spans="1:25" hidden="1" outlineLevel="4" x14ac:dyDescent="0.3">
      <c r="A529" s="85" t="s">
        <v>176</v>
      </c>
      <c r="B529" s="85" t="s">
        <v>196</v>
      </c>
      <c r="C529" t="s">
        <v>792</v>
      </c>
      <c r="D529" s="86">
        <v>0</v>
      </c>
      <c r="E529" s="86">
        <v>0</v>
      </c>
      <c r="F529" s="86">
        <v>0</v>
      </c>
      <c r="G529" s="86">
        <v>0</v>
      </c>
      <c r="H529" s="86">
        <v>0</v>
      </c>
      <c r="I529" s="86">
        <v>0</v>
      </c>
      <c r="J529" s="86">
        <v>0</v>
      </c>
      <c r="K529" s="86">
        <v>0</v>
      </c>
      <c r="L529" s="86">
        <v>0</v>
      </c>
      <c r="M529" s="86">
        <v>0</v>
      </c>
      <c r="N529" s="86">
        <v>0</v>
      </c>
      <c r="O529" s="86">
        <v>0</v>
      </c>
      <c r="P529" s="86">
        <v>0</v>
      </c>
      <c r="Q529" s="86">
        <v>0</v>
      </c>
      <c r="R529" s="86">
        <v>0</v>
      </c>
      <c r="S529" s="86">
        <v>0</v>
      </c>
      <c r="T529" s="86">
        <v>0</v>
      </c>
      <c r="U529" s="86">
        <v>0</v>
      </c>
      <c r="V529" s="86">
        <v>0</v>
      </c>
      <c r="W529" s="86">
        <v>0</v>
      </c>
      <c r="X529" s="86">
        <v>500000</v>
      </c>
      <c r="Y529" s="86">
        <v>500000</v>
      </c>
    </row>
    <row r="530" spans="1:25" hidden="1" outlineLevel="4" x14ac:dyDescent="0.3">
      <c r="A530" s="85" t="s">
        <v>176</v>
      </c>
      <c r="B530" s="85" t="s">
        <v>196</v>
      </c>
      <c r="C530" t="s">
        <v>793</v>
      </c>
      <c r="D530" s="86">
        <v>0</v>
      </c>
      <c r="E530" s="86">
        <v>0</v>
      </c>
      <c r="F530" s="86">
        <v>0</v>
      </c>
      <c r="G530" s="86">
        <v>0</v>
      </c>
      <c r="H530" s="86">
        <v>0</v>
      </c>
      <c r="I530" s="86">
        <v>0</v>
      </c>
      <c r="J530" s="86">
        <v>0</v>
      </c>
      <c r="K530" s="86">
        <v>0</v>
      </c>
      <c r="L530" s="86">
        <v>0</v>
      </c>
      <c r="M530" s="86">
        <v>0</v>
      </c>
      <c r="N530" s="86">
        <v>0</v>
      </c>
      <c r="O530" s="86">
        <v>0</v>
      </c>
      <c r="P530" s="86">
        <v>0</v>
      </c>
      <c r="Q530" s="86">
        <v>0</v>
      </c>
      <c r="R530" s="86">
        <v>0</v>
      </c>
      <c r="S530" s="86">
        <v>0</v>
      </c>
      <c r="T530" s="86">
        <v>0</v>
      </c>
      <c r="U530" s="86">
        <v>0</v>
      </c>
      <c r="V530" s="86">
        <v>0</v>
      </c>
      <c r="W530" s="86">
        <v>0</v>
      </c>
      <c r="X530" s="86">
        <v>250000</v>
      </c>
      <c r="Y530" s="86">
        <v>250000</v>
      </c>
    </row>
    <row r="531" spans="1:25" hidden="1" outlineLevel="4" x14ac:dyDescent="0.3">
      <c r="A531" s="85" t="s">
        <v>176</v>
      </c>
      <c r="B531" s="85" t="s">
        <v>196</v>
      </c>
      <c r="C531" t="s">
        <v>794</v>
      </c>
      <c r="D531" s="86">
        <v>0</v>
      </c>
      <c r="E531" s="86">
        <v>0</v>
      </c>
      <c r="F531" s="86">
        <v>0</v>
      </c>
      <c r="G531" s="86">
        <v>0</v>
      </c>
      <c r="H531" s="86">
        <v>0</v>
      </c>
      <c r="I531" s="86">
        <v>0</v>
      </c>
      <c r="J531" s="86">
        <v>0</v>
      </c>
      <c r="K531" s="86">
        <v>0</v>
      </c>
      <c r="L531" s="86">
        <v>0</v>
      </c>
      <c r="M531" s="86">
        <v>0</v>
      </c>
      <c r="N531" s="86">
        <v>0</v>
      </c>
      <c r="O531" s="86">
        <v>0</v>
      </c>
      <c r="P531" s="86">
        <v>0</v>
      </c>
      <c r="Q531" s="86">
        <v>0</v>
      </c>
      <c r="R531" s="86">
        <v>0</v>
      </c>
      <c r="S531" s="86">
        <v>0</v>
      </c>
      <c r="T531" s="86">
        <v>0</v>
      </c>
      <c r="U531" s="86">
        <v>0</v>
      </c>
      <c r="V531" s="86">
        <v>0</v>
      </c>
      <c r="W531" s="86">
        <v>250000</v>
      </c>
      <c r="X531" s="86">
        <v>0</v>
      </c>
      <c r="Y531" s="86">
        <v>250000</v>
      </c>
    </row>
    <row r="532" spans="1:25" hidden="1" outlineLevel="4" x14ac:dyDescent="0.3">
      <c r="A532" s="85" t="s">
        <v>176</v>
      </c>
      <c r="B532" s="85" t="s">
        <v>196</v>
      </c>
      <c r="C532" t="s">
        <v>795</v>
      </c>
      <c r="D532" s="86">
        <v>0</v>
      </c>
      <c r="E532" s="86">
        <v>0</v>
      </c>
      <c r="F532" s="86">
        <v>0</v>
      </c>
      <c r="G532" s="86">
        <v>0</v>
      </c>
      <c r="H532" s="86">
        <v>0</v>
      </c>
      <c r="I532" s="86">
        <v>0</v>
      </c>
      <c r="J532" s="86">
        <v>0</v>
      </c>
      <c r="K532" s="86">
        <v>0</v>
      </c>
      <c r="L532" s="86">
        <v>0</v>
      </c>
      <c r="M532" s="86">
        <v>0</v>
      </c>
      <c r="N532" s="86">
        <v>0</v>
      </c>
      <c r="O532" s="86">
        <v>0</v>
      </c>
      <c r="P532" s="86">
        <v>0</v>
      </c>
      <c r="Q532" s="86">
        <v>0</v>
      </c>
      <c r="R532" s="86">
        <v>0</v>
      </c>
      <c r="S532" s="86">
        <v>0</v>
      </c>
      <c r="T532" s="86">
        <v>0</v>
      </c>
      <c r="U532" s="86">
        <v>0</v>
      </c>
      <c r="V532" s="86">
        <v>0</v>
      </c>
      <c r="W532" s="86">
        <v>0</v>
      </c>
      <c r="X532" s="86">
        <v>2000000</v>
      </c>
      <c r="Y532" s="86">
        <v>2000000</v>
      </c>
    </row>
    <row r="533" spans="1:25" hidden="1" outlineLevel="4" x14ac:dyDescent="0.3">
      <c r="A533" s="85" t="s">
        <v>176</v>
      </c>
      <c r="B533" s="85" t="s">
        <v>196</v>
      </c>
      <c r="C533" t="s">
        <v>796</v>
      </c>
      <c r="D533" s="86">
        <v>0</v>
      </c>
      <c r="E533" s="86">
        <v>0</v>
      </c>
      <c r="F533" s="86">
        <v>0</v>
      </c>
      <c r="G533" s="86">
        <v>0</v>
      </c>
      <c r="H533" s="86">
        <v>0</v>
      </c>
      <c r="I533" s="86">
        <v>0</v>
      </c>
      <c r="J533" s="86">
        <v>0</v>
      </c>
      <c r="K533" s="86">
        <v>0</v>
      </c>
      <c r="L533" s="86">
        <v>0</v>
      </c>
      <c r="M533" s="86">
        <v>0</v>
      </c>
      <c r="N533" s="86">
        <v>0</v>
      </c>
      <c r="O533" s="86">
        <v>0</v>
      </c>
      <c r="P533" s="86">
        <v>0</v>
      </c>
      <c r="Q533" s="86">
        <v>0</v>
      </c>
      <c r="R533" s="86">
        <v>0</v>
      </c>
      <c r="S533" s="86">
        <v>0</v>
      </c>
      <c r="T533" s="86">
        <v>0</v>
      </c>
      <c r="U533" s="86">
        <v>0</v>
      </c>
      <c r="V533" s="86">
        <v>300000</v>
      </c>
      <c r="W533" s="86">
        <v>0</v>
      </c>
      <c r="X533" s="86">
        <v>0</v>
      </c>
      <c r="Y533" s="86">
        <v>300000</v>
      </c>
    </row>
    <row r="534" spans="1:25" hidden="1" outlineLevel="4" x14ac:dyDescent="0.3">
      <c r="A534" s="85" t="s">
        <v>176</v>
      </c>
      <c r="B534" s="85" t="s">
        <v>196</v>
      </c>
      <c r="C534" t="s">
        <v>797</v>
      </c>
      <c r="D534" s="86">
        <v>0</v>
      </c>
      <c r="E534" s="86">
        <v>0</v>
      </c>
      <c r="F534" s="86">
        <v>0</v>
      </c>
      <c r="G534" s="86">
        <v>0</v>
      </c>
      <c r="H534" s="86">
        <v>0</v>
      </c>
      <c r="I534" s="86">
        <v>0</v>
      </c>
      <c r="J534" s="86">
        <v>0</v>
      </c>
      <c r="K534" s="86">
        <v>0</v>
      </c>
      <c r="L534" s="86">
        <v>0</v>
      </c>
      <c r="M534" s="86">
        <v>0</v>
      </c>
      <c r="N534" s="86">
        <v>0</v>
      </c>
      <c r="O534" s="86">
        <v>0</v>
      </c>
      <c r="P534" s="86">
        <v>0</v>
      </c>
      <c r="Q534" s="86">
        <v>0</v>
      </c>
      <c r="R534" s="86">
        <v>0</v>
      </c>
      <c r="S534" s="86">
        <v>0</v>
      </c>
      <c r="T534" s="86">
        <v>0</v>
      </c>
      <c r="U534" s="86">
        <v>0</v>
      </c>
      <c r="V534" s="86">
        <v>0</v>
      </c>
      <c r="W534" s="86">
        <v>0</v>
      </c>
      <c r="X534" s="86">
        <v>560000</v>
      </c>
      <c r="Y534" s="86">
        <v>560000</v>
      </c>
    </row>
    <row r="535" spans="1:25" hidden="1" outlineLevel="4" x14ac:dyDescent="0.3">
      <c r="A535" s="85" t="s">
        <v>176</v>
      </c>
      <c r="B535" s="85" t="s">
        <v>196</v>
      </c>
      <c r="C535" t="s">
        <v>798</v>
      </c>
      <c r="D535" s="86">
        <v>0</v>
      </c>
      <c r="E535" s="86">
        <v>0</v>
      </c>
      <c r="F535" s="86">
        <v>0</v>
      </c>
      <c r="G535" s="86">
        <v>0</v>
      </c>
      <c r="H535" s="86">
        <v>0</v>
      </c>
      <c r="I535" s="86">
        <v>0</v>
      </c>
      <c r="J535" s="86">
        <v>0</v>
      </c>
      <c r="K535" s="86">
        <v>0</v>
      </c>
      <c r="L535" s="86">
        <v>0</v>
      </c>
      <c r="M535" s="86">
        <v>0</v>
      </c>
      <c r="N535" s="86">
        <v>0</v>
      </c>
      <c r="O535" s="86">
        <v>0</v>
      </c>
      <c r="P535" s="86">
        <v>0</v>
      </c>
      <c r="Q535" s="86">
        <v>0</v>
      </c>
      <c r="R535" s="86">
        <v>0</v>
      </c>
      <c r="S535" s="86">
        <v>0</v>
      </c>
      <c r="T535" s="86">
        <v>0</v>
      </c>
      <c r="U535" s="86">
        <v>0</v>
      </c>
      <c r="V535" s="86">
        <v>0</v>
      </c>
      <c r="W535" s="86">
        <v>0</v>
      </c>
      <c r="X535" s="86">
        <v>60000</v>
      </c>
      <c r="Y535" s="86">
        <v>60000</v>
      </c>
    </row>
    <row r="536" spans="1:25" hidden="1" outlineLevel="4" x14ac:dyDescent="0.3">
      <c r="A536" s="85" t="s">
        <v>176</v>
      </c>
      <c r="B536" s="85" t="s">
        <v>196</v>
      </c>
      <c r="C536" t="s">
        <v>799</v>
      </c>
      <c r="D536" s="86">
        <v>0</v>
      </c>
      <c r="E536" s="86">
        <v>0</v>
      </c>
      <c r="F536" s="86">
        <v>0</v>
      </c>
      <c r="G536" s="86">
        <v>0</v>
      </c>
      <c r="H536" s="86">
        <v>0</v>
      </c>
      <c r="I536" s="86">
        <v>0</v>
      </c>
      <c r="J536" s="86">
        <v>0</v>
      </c>
      <c r="K536" s="86">
        <v>0</v>
      </c>
      <c r="L536" s="86">
        <v>0</v>
      </c>
      <c r="M536" s="86">
        <v>0</v>
      </c>
      <c r="N536" s="86">
        <v>0</v>
      </c>
      <c r="O536" s="86">
        <v>0</v>
      </c>
      <c r="P536" s="86">
        <v>0</v>
      </c>
      <c r="Q536" s="86">
        <v>0</v>
      </c>
      <c r="R536" s="86">
        <v>0</v>
      </c>
      <c r="S536" s="86">
        <v>0</v>
      </c>
      <c r="T536" s="86">
        <v>0</v>
      </c>
      <c r="U536" s="86">
        <v>0</v>
      </c>
      <c r="V536" s="86">
        <v>0</v>
      </c>
      <c r="W536" s="86">
        <v>150000</v>
      </c>
      <c r="X536" s="86">
        <v>0</v>
      </c>
      <c r="Y536" s="86">
        <v>150000</v>
      </c>
    </row>
    <row r="537" spans="1:25" hidden="1" outlineLevel="4" x14ac:dyDescent="0.3">
      <c r="A537" s="85" t="s">
        <v>176</v>
      </c>
      <c r="B537" s="85" t="s">
        <v>196</v>
      </c>
      <c r="C537" t="s">
        <v>800</v>
      </c>
      <c r="D537" s="86">
        <v>0</v>
      </c>
      <c r="E537" s="86">
        <v>0</v>
      </c>
      <c r="F537" s="86">
        <v>0</v>
      </c>
      <c r="G537" s="86">
        <v>0</v>
      </c>
      <c r="H537" s="86">
        <v>0</v>
      </c>
      <c r="I537" s="86">
        <v>0</v>
      </c>
      <c r="J537" s="86">
        <v>0</v>
      </c>
      <c r="K537" s="86">
        <v>0</v>
      </c>
      <c r="L537" s="86">
        <v>0</v>
      </c>
      <c r="M537" s="86">
        <v>0</v>
      </c>
      <c r="N537" s="86">
        <v>0</v>
      </c>
      <c r="O537" s="86">
        <v>0</v>
      </c>
      <c r="P537" s="86">
        <v>0</v>
      </c>
      <c r="Q537" s="86">
        <v>0</v>
      </c>
      <c r="R537" s="86">
        <v>0</v>
      </c>
      <c r="S537" s="86">
        <v>0</v>
      </c>
      <c r="T537" s="86">
        <v>0</v>
      </c>
      <c r="U537" s="86">
        <v>0</v>
      </c>
      <c r="V537" s="86">
        <v>0</v>
      </c>
      <c r="W537" s="86">
        <v>50000</v>
      </c>
      <c r="X537" s="86">
        <v>0</v>
      </c>
      <c r="Y537" s="86">
        <v>50000</v>
      </c>
    </row>
    <row r="538" spans="1:25" hidden="1" outlineLevel="4" x14ac:dyDescent="0.3">
      <c r="A538" s="85" t="s">
        <v>176</v>
      </c>
      <c r="B538" s="85" t="s">
        <v>196</v>
      </c>
      <c r="C538" t="s">
        <v>801</v>
      </c>
      <c r="D538" s="86">
        <v>0</v>
      </c>
      <c r="E538" s="86">
        <v>0</v>
      </c>
      <c r="F538" s="86">
        <v>0</v>
      </c>
      <c r="G538" s="86">
        <v>0</v>
      </c>
      <c r="H538" s="86">
        <v>0</v>
      </c>
      <c r="I538" s="86">
        <v>0</v>
      </c>
      <c r="J538" s="86">
        <v>0</v>
      </c>
      <c r="K538" s="86">
        <v>0</v>
      </c>
      <c r="L538" s="86">
        <v>0</v>
      </c>
      <c r="M538" s="86">
        <v>0</v>
      </c>
      <c r="N538" s="86">
        <v>0</v>
      </c>
      <c r="O538" s="86">
        <v>0</v>
      </c>
      <c r="P538" s="86">
        <v>0</v>
      </c>
      <c r="Q538" s="86">
        <v>0</v>
      </c>
      <c r="R538" s="86">
        <v>0</v>
      </c>
      <c r="S538" s="86">
        <v>0</v>
      </c>
      <c r="T538" s="86">
        <v>0</v>
      </c>
      <c r="U538" s="86">
        <v>0</v>
      </c>
      <c r="V538" s="86">
        <v>0</v>
      </c>
      <c r="W538" s="86">
        <v>150000</v>
      </c>
      <c r="X538" s="86">
        <v>0</v>
      </c>
      <c r="Y538" s="86">
        <v>150000</v>
      </c>
    </row>
    <row r="539" spans="1:25" hidden="1" outlineLevel="4" x14ac:dyDescent="0.3">
      <c r="A539" s="85" t="s">
        <v>176</v>
      </c>
      <c r="B539" s="85" t="s">
        <v>196</v>
      </c>
      <c r="C539" t="s">
        <v>802</v>
      </c>
      <c r="D539" s="86">
        <v>0</v>
      </c>
      <c r="E539" s="86">
        <v>0</v>
      </c>
      <c r="F539" s="86">
        <v>0</v>
      </c>
      <c r="G539" s="86">
        <v>0</v>
      </c>
      <c r="H539" s="86">
        <v>0</v>
      </c>
      <c r="I539" s="86">
        <v>0</v>
      </c>
      <c r="J539" s="86">
        <v>0</v>
      </c>
      <c r="K539" s="86">
        <v>0</v>
      </c>
      <c r="L539" s="86">
        <v>0</v>
      </c>
      <c r="M539" s="86">
        <v>0</v>
      </c>
      <c r="N539" s="86">
        <v>0</v>
      </c>
      <c r="O539" s="86">
        <v>0</v>
      </c>
      <c r="P539" s="86">
        <v>0</v>
      </c>
      <c r="Q539" s="86">
        <v>0</v>
      </c>
      <c r="R539" s="86">
        <v>0</v>
      </c>
      <c r="S539" s="86">
        <v>0</v>
      </c>
      <c r="T539" s="86">
        <v>0</v>
      </c>
      <c r="U539" s="86">
        <v>0</v>
      </c>
      <c r="V539" s="86">
        <v>0</v>
      </c>
      <c r="W539" s="86">
        <v>0</v>
      </c>
      <c r="X539" s="86">
        <v>250000</v>
      </c>
      <c r="Y539" s="86">
        <v>250000</v>
      </c>
    </row>
    <row r="540" spans="1:25" hidden="1" outlineLevel="4" x14ac:dyDescent="0.3">
      <c r="A540" s="85" t="s">
        <v>176</v>
      </c>
      <c r="B540" s="85" t="s">
        <v>196</v>
      </c>
      <c r="C540" t="s">
        <v>803</v>
      </c>
      <c r="D540" s="86">
        <v>0</v>
      </c>
      <c r="E540" s="86">
        <v>0</v>
      </c>
      <c r="F540" s="86">
        <v>0</v>
      </c>
      <c r="G540" s="86">
        <v>0</v>
      </c>
      <c r="H540" s="86">
        <v>0</v>
      </c>
      <c r="I540" s="86">
        <v>0</v>
      </c>
      <c r="J540" s="86">
        <v>0</v>
      </c>
      <c r="K540" s="86">
        <v>0</v>
      </c>
      <c r="L540" s="86">
        <v>0</v>
      </c>
      <c r="M540" s="86">
        <v>0</v>
      </c>
      <c r="N540" s="86">
        <v>0</v>
      </c>
      <c r="O540" s="86">
        <v>0</v>
      </c>
      <c r="P540" s="86">
        <v>0</v>
      </c>
      <c r="Q540" s="86">
        <v>0</v>
      </c>
      <c r="R540" s="86">
        <v>0</v>
      </c>
      <c r="S540" s="86">
        <v>0</v>
      </c>
      <c r="T540" s="86">
        <v>0</v>
      </c>
      <c r="U540" s="86">
        <v>0</v>
      </c>
      <c r="V540" s="86">
        <v>0</v>
      </c>
      <c r="W540" s="86">
        <v>400000</v>
      </c>
      <c r="X540" s="86">
        <v>0</v>
      </c>
      <c r="Y540" s="86">
        <v>400000</v>
      </c>
    </row>
    <row r="541" spans="1:25" hidden="1" outlineLevel="4" x14ac:dyDescent="0.3">
      <c r="A541" s="85" t="s">
        <v>176</v>
      </c>
      <c r="B541" s="85" t="s">
        <v>196</v>
      </c>
      <c r="C541" t="s">
        <v>804</v>
      </c>
      <c r="D541" s="86">
        <v>0</v>
      </c>
      <c r="E541" s="86">
        <v>0</v>
      </c>
      <c r="F541" s="86">
        <v>0</v>
      </c>
      <c r="G541" s="86">
        <v>0</v>
      </c>
      <c r="H541" s="86">
        <v>0</v>
      </c>
      <c r="I541" s="86">
        <v>0</v>
      </c>
      <c r="J541" s="86">
        <v>0</v>
      </c>
      <c r="K541" s="86">
        <v>0</v>
      </c>
      <c r="L541" s="86">
        <v>0</v>
      </c>
      <c r="M541" s="86">
        <v>0</v>
      </c>
      <c r="N541" s="86">
        <v>0</v>
      </c>
      <c r="O541" s="86">
        <v>0</v>
      </c>
      <c r="P541" s="86">
        <v>0</v>
      </c>
      <c r="Q541" s="86">
        <v>0</v>
      </c>
      <c r="R541" s="86">
        <v>0</v>
      </c>
      <c r="S541" s="86">
        <v>0</v>
      </c>
      <c r="T541" s="86">
        <v>0</v>
      </c>
      <c r="U541" s="86">
        <v>0</v>
      </c>
      <c r="V541" s="86">
        <v>0</v>
      </c>
      <c r="W541" s="86">
        <v>7000000</v>
      </c>
      <c r="X541" s="86">
        <v>0</v>
      </c>
      <c r="Y541" s="86">
        <v>7000000</v>
      </c>
    </row>
    <row r="542" spans="1:25" hidden="1" outlineLevel="4" x14ac:dyDescent="0.3">
      <c r="A542" s="85" t="s">
        <v>176</v>
      </c>
      <c r="B542" s="85" t="s">
        <v>196</v>
      </c>
      <c r="C542" t="s">
        <v>805</v>
      </c>
      <c r="D542" s="86">
        <v>0</v>
      </c>
      <c r="E542" s="86">
        <v>0</v>
      </c>
      <c r="F542" s="86">
        <v>0</v>
      </c>
      <c r="G542" s="86">
        <v>0</v>
      </c>
      <c r="H542" s="86">
        <v>0</v>
      </c>
      <c r="I542" s="86">
        <v>0</v>
      </c>
      <c r="J542" s="86">
        <v>0</v>
      </c>
      <c r="K542" s="86">
        <v>0</v>
      </c>
      <c r="L542" s="86">
        <v>0</v>
      </c>
      <c r="M542" s="86">
        <v>0</v>
      </c>
      <c r="N542" s="86">
        <v>0</v>
      </c>
      <c r="O542" s="86">
        <v>0</v>
      </c>
      <c r="P542" s="86">
        <v>0</v>
      </c>
      <c r="Q542" s="86">
        <v>0</v>
      </c>
      <c r="R542" s="86">
        <v>0</v>
      </c>
      <c r="S542" s="86">
        <v>0</v>
      </c>
      <c r="T542" s="86">
        <v>0</v>
      </c>
      <c r="U542" s="86">
        <v>0</v>
      </c>
      <c r="V542" s="86">
        <v>50000</v>
      </c>
      <c r="W542" s="86">
        <v>1000000</v>
      </c>
      <c r="X542" s="86">
        <v>0</v>
      </c>
      <c r="Y542" s="86">
        <v>1050000</v>
      </c>
    </row>
    <row r="543" spans="1:25" hidden="1" outlineLevel="4" x14ac:dyDescent="0.3">
      <c r="A543" s="85" t="s">
        <v>176</v>
      </c>
      <c r="B543" s="85" t="s">
        <v>196</v>
      </c>
      <c r="C543" t="s">
        <v>806</v>
      </c>
      <c r="D543" s="86">
        <v>0</v>
      </c>
      <c r="E543" s="86">
        <v>0</v>
      </c>
      <c r="F543" s="86">
        <v>0</v>
      </c>
      <c r="G543" s="86">
        <v>0</v>
      </c>
      <c r="H543" s="86">
        <v>0</v>
      </c>
      <c r="I543" s="86">
        <v>0</v>
      </c>
      <c r="J543" s="86">
        <v>0</v>
      </c>
      <c r="K543" s="86">
        <v>0</v>
      </c>
      <c r="L543" s="86">
        <v>0</v>
      </c>
      <c r="M543" s="86">
        <v>0</v>
      </c>
      <c r="N543" s="86">
        <v>0</v>
      </c>
      <c r="O543" s="86">
        <v>0</v>
      </c>
      <c r="P543" s="86">
        <v>0</v>
      </c>
      <c r="Q543" s="86">
        <v>0</v>
      </c>
      <c r="R543" s="86">
        <v>0</v>
      </c>
      <c r="S543" s="86">
        <v>0</v>
      </c>
      <c r="T543" s="86">
        <v>0</v>
      </c>
      <c r="U543" s="86">
        <v>0</v>
      </c>
      <c r="V543" s="86">
        <v>0</v>
      </c>
      <c r="W543" s="86">
        <v>0</v>
      </c>
      <c r="X543" s="86">
        <v>250000</v>
      </c>
      <c r="Y543" s="86">
        <v>250000</v>
      </c>
    </row>
    <row r="544" spans="1:25" hidden="1" outlineLevel="4" x14ac:dyDescent="0.3">
      <c r="A544" s="85" t="s">
        <v>176</v>
      </c>
      <c r="B544" s="85" t="s">
        <v>196</v>
      </c>
      <c r="C544" t="s">
        <v>807</v>
      </c>
      <c r="D544" s="86">
        <v>0</v>
      </c>
      <c r="E544" s="86">
        <v>0</v>
      </c>
      <c r="F544" s="86">
        <v>0</v>
      </c>
      <c r="G544" s="86">
        <v>0</v>
      </c>
      <c r="H544" s="86">
        <v>0</v>
      </c>
      <c r="I544" s="86">
        <v>0</v>
      </c>
      <c r="J544" s="86">
        <v>0</v>
      </c>
      <c r="K544" s="86">
        <v>0</v>
      </c>
      <c r="L544" s="86">
        <v>0</v>
      </c>
      <c r="M544" s="86">
        <v>0</v>
      </c>
      <c r="N544" s="86">
        <v>0</v>
      </c>
      <c r="O544" s="86">
        <v>0</v>
      </c>
      <c r="P544" s="86">
        <v>0</v>
      </c>
      <c r="Q544" s="86">
        <v>0</v>
      </c>
      <c r="R544" s="86">
        <v>0</v>
      </c>
      <c r="S544" s="86">
        <v>0</v>
      </c>
      <c r="T544" s="86">
        <v>0</v>
      </c>
      <c r="U544" s="86">
        <v>0</v>
      </c>
      <c r="V544" s="86">
        <v>0</v>
      </c>
      <c r="W544" s="86">
        <v>0</v>
      </c>
      <c r="X544" s="86">
        <v>750000</v>
      </c>
      <c r="Y544" s="86">
        <v>750000</v>
      </c>
    </row>
    <row r="545" spans="1:25" s="284" customFormat="1" hidden="1" outlineLevel="3" collapsed="1" x14ac:dyDescent="0.3">
      <c r="A545" s="85"/>
      <c r="B545" s="290" t="s">
        <v>2788</v>
      </c>
      <c r="C545" s="291"/>
      <c r="D545" s="292"/>
      <c r="E545" s="292">
        <f t="shared" ref="E545:Y545" si="16">SUBTOTAL(9,E528:E544)</f>
        <v>0</v>
      </c>
      <c r="F545" s="292">
        <f t="shared" si="16"/>
        <v>0</v>
      </c>
      <c r="G545" s="292">
        <f t="shared" si="16"/>
        <v>0</v>
      </c>
      <c r="H545" s="292">
        <f t="shared" si="16"/>
        <v>0</v>
      </c>
      <c r="I545" s="292">
        <f t="shared" si="16"/>
        <v>0</v>
      </c>
      <c r="J545" s="292">
        <f t="shared" si="16"/>
        <v>0</v>
      </c>
      <c r="K545" s="292">
        <f t="shared" si="16"/>
        <v>0</v>
      </c>
      <c r="L545" s="292">
        <f t="shared" si="16"/>
        <v>0</v>
      </c>
      <c r="M545" s="292">
        <f t="shared" si="16"/>
        <v>0</v>
      </c>
      <c r="N545" s="292">
        <f t="shared" si="16"/>
        <v>0</v>
      </c>
      <c r="O545" s="292">
        <f t="shared" si="16"/>
        <v>0</v>
      </c>
      <c r="P545" s="292">
        <f t="shared" si="16"/>
        <v>0</v>
      </c>
      <c r="Q545" s="292">
        <f t="shared" si="16"/>
        <v>0</v>
      </c>
      <c r="R545" s="292">
        <f t="shared" si="16"/>
        <v>0</v>
      </c>
      <c r="S545" s="292">
        <f t="shared" si="16"/>
        <v>0</v>
      </c>
      <c r="T545" s="292">
        <f t="shared" si="16"/>
        <v>0</v>
      </c>
      <c r="U545" s="292">
        <f t="shared" si="16"/>
        <v>0</v>
      </c>
      <c r="V545" s="292">
        <f t="shared" si="16"/>
        <v>350000</v>
      </c>
      <c r="W545" s="292">
        <f t="shared" si="16"/>
        <v>12553000</v>
      </c>
      <c r="X545" s="292">
        <f t="shared" si="16"/>
        <v>4620000</v>
      </c>
      <c r="Y545" s="292">
        <f t="shared" si="16"/>
        <v>17523000</v>
      </c>
    </row>
    <row r="546" spans="1:25" hidden="1" outlineLevel="4" x14ac:dyDescent="0.3">
      <c r="A546" s="85" t="s">
        <v>176</v>
      </c>
      <c r="B546" s="85" t="s">
        <v>198</v>
      </c>
      <c r="C546" t="s">
        <v>808</v>
      </c>
      <c r="D546" s="86">
        <v>0</v>
      </c>
      <c r="E546" s="86">
        <v>0</v>
      </c>
      <c r="F546" s="86">
        <v>0</v>
      </c>
      <c r="G546" s="86">
        <v>0</v>
      </c>
      <c r="H546" s="86">
        <v>0</v>
      </c>
      <c r="I546" s="86">
        <v>0</v>
      </c>
      <c r="J546" s="86">
        <v>0</v>
      </c>
      <c r="K546" s="86">
        <v>0</v>
      </c>
      <c r="L546" s="86">
        <v>0</v>
      </c>
      <c r="M546" s="86">
        <v>0</v>
      </c>
      <c r="N546" s="86">
        <v>0</v>
      </c>
      <c r="O546" s="86">
        <v>0</v>
      </c>
      <c r="P546" s="86">
        <v>0</v>
      </c>
      <c r="Q546" s="86">
        <v>0</v>
      </c>
      <c r="R546" s="86">
        <v>0</v>
      </c>
      <c r="S546" s="86">
        <v>0</v>
      </c>
      <c r="T546" s="86">
        <v>0</v>
      </c>
      <c r="U546" s="86">
        <v>0</v>
      </c>
      <c r="V546" s="86">
        <v>0</v>
      </c>
      <c r="W546" s="86">
        <v>0</v>
      </c>
      <c r="X546" s="86">
        <v>3000000</v>
      </c>
      <c r="Y546" s="86">
        <v>3000000</v>
      </c>
    </row>
    <row r="547" spans="1:25" hidden="1" outlineLevel="4" x14ac:dyDescent="0.3">
      <c r="A547" s="85" t="s">
        <v>176</v>
      </c>
      <c r="B547" s="85" t="s">
        <v>198</v>
      </c>
      <c r="C547" t="s">
        <v>809</v>
      </c>
      <c r="D547" s="86">
        <v>0</v>
      </c>
      <c r="E547" s="86">
        <v>0</v>
      </c>
      <c r="F547" s="86">
        <v>0</v>
      </c>
      <c r="G547" s="86">
        <v>0</v>
      </c>
      <c r="H547" s="86">
        <v>0</v>
      </c>
      <c r="I547" s="86">
        <v>0</v>
      </c>
      <c r="J547" s="86">
        <v>0</v>
      </c>
      <c r="K547" s="86">
        <v>0</v>
      </c>
      <c r="L547" s="86">
        <v>0</v>
      </c>
      <c r="M547" s="86">
        <v>0</v>
      </c>
      <c r="N547" s="86">
        <v>0</v>
      </c>
      <c r="O547" s="86">
        <v>0</v>
      </c>
      <c r="P547" s="86">
        <v>0</v>
      </c>
      <c r="Q547" s="86">
        <v>0</v>
      </c>
      <c r="R547" s="86">
        <v>0</v>
      </c>
      <c r="S547" s="86">
        <v>0</v>
      </c>
      <c r="T547" s="86">
        <v>0</v>
      </c>
      <c r="U547" s="86">
        <v>0</v>
      </c>
      <c r="V547" s="86">
        <v>0</v>
      </c>
      <c r="W547" s="86">
        <v>0</v>
      </c>
      <c r="X547" s="86">
        <v>2000000</v>
      </c>
      <c r="Y547" s="86">
        <v>2000000</v>
      </c>
    </row>
    <row r="548" spans="1:25" hidden="1" outlineLevel="4" x14ac:dyDescent="0.3">
      <c r="A548" s="85" t="s">
        <v>176</v>
      </c>
      <c r="B548" s="85" t="s">
        <v>198</v>
      </c>
      <c r="C548" t="s">
        <v>810</v>
      </c>
      <c r="D548" s="86">
        <v>0</v>
      </c>
      <c r="E548" s="86">
        <v>0</v>
      </c>
      <c r="F548" s="86">
        <v>0</v>
      </c>
      <c r="G548" s="86">
        <v>0</v>
      </c>
      <c r="H548" s="86">
        <v>0</v>
      </c>
      <c r="I548" s="86">
        <v>0</v>
      </c>
      <c r="J548" s="86">
        <v>0</v>
      </c>
      <c r="K548" s="86">
        <v>0</v>
      </c>
      <c r="L548" s="86">
        <v>0</v>
      </c>
      <c r="M548" s="86">
        <v>0</v>
      </c>
      <c r="N548" s="86">
        <v>0</v>
      </c>
      <c r="O548" s="86">
        <v>0</v>
      </c>
      <c r="P548" s="86">
        <v>0</v>
      </c>
      <c r="Q548" s="86">
        <v>0</v>
      </c>
      <c r="R548" s="86">
        <v>0</v>
      </c>
      <c r="S548" s="86">
        <v>0</v>
      </c>
      <c r="T548" s="86">
        <v>0</v>
      </c>
      <c r="U548" s="86">
        <v>0</v>
      </c>
      <c r="V548" s="86">
        <v>0</v>
      </c>
      <c r="W548" s="86">
        <v>0</v>
      </c>
      <c r="X548" s="86">
        <v>500000</v>
      </c>
      <c r="Y548" s="86">
        <v>500000</v>
      </c>
    </row>
    <row r="549" spans="1:25" hidden="1" outlineLevel="4" x14ac:dyDescent="0.3">
      <c r="A549" s="85" t="s">
        <v>176</v>
      </c>
      <c r="B549" s="85" t="s">
        <v>198</v>
      </c>
      <c r="C549" t="s">
        <v>811</v>
      </c>
      <c r="D549" s="86">
        <v>0</v>
      </c>
      <c r="E549" s="86">
        <v>0</v>
      </c>
      <c r="F549" s="86">
        <v>0</v>
      </c>
      <c r="G549" s="86">
        <v>0</v>
      </c>
      <c r="H549" s="86">
        <v>0</v>
      </c>
      <c r="I549" s="86">
        <v>0</v>
      </c>
      <c r="J549" s="86">
        <v>0</v>
      </c>
      <c r="K549" s="86">
        <v>0</v>
      </c>
      <c r="L549" s="86">
        <v>0</v>
      </c>
      <c r="M549" s="86">
        <v>0</v>
      </c>
      <c r="N549" s="86">
        <v>0</v>
      </c>
      <c r="O549" s="86">
        <v>0</v>
      </c>
      <c r="P549" s="86">
        <v>0</v>
      </c>
      <c r="Q549" s="86">
        <v>0</v>
      </c>
      <c r="R549" s="86">
        <v>0</v>
      </c>
      <c r="S549" s="86">
        <v>0</v>
      </c>
      <c r="T549" s="86">
        <v>0</v>
      </c>
      <c r="U549" s="86">
        <v>0</v>
      </c>
      <c r="V549" s="86">
        <v>0</v>
      </c>
      <c r="W549" s="86">
        <v>0</v>
      </c>
      <c r="X549" s="86">
        <v>25000</v>
      </c>
      <c r="Y549" s="86">
        <v>25000</v>
      </c>
    </row>
    <row r="550" spans="1:25" hidden="1" outlineLevel="4" x14ac:dyDescent="0.3">
      <c r="A550" s="85" t="s">
        <v>176</v>
      </c>
      <c r="B550" s="85" t="s">
        <v>198</v>
      </c>
      <c r="C550" t="s">
        <v>812</v>
      </c>
      <c r="D550" s="86">
        <v>0</v>
      </c>
      <c r="E550" s="86">
        <v>0</v>
      </c>
      <c r="F550" s="86">
        <v>0</v>
      </c>
      <c r="G550" s="86">
        <v>0</v>
      </c>
      <c r="H550" s="86">
        <v>0</v>
      </c>
      <c r="I550" s="86">
        <v>0</v>
      </c>
      <c r="J550" s="86">
        <v>0</v>
      </c>
      <c r="K550" s="86">
        <v>0</v>
      </c>
      <c r="L550" s="86">
        <v>0</v>
      </c>
      <c r="M550" s="86">
        <v>0</v>
      </c>
      <c r="N550" s="86">
        <v>0</v>
      </c>
      <c r="O550" s="86">
        <v>0</v>
      </c>
      <c r="P550" s="86">
        <v>0</v>
      </c>
      <c r="Q550" s="86">
        <v>0</v>
      </c>
      <c r="R550" s="86">
        <v>0</v>
      </c>
      <c r="S550" s="86">
        <v>0</v>
      </c>
      <c r="T550" s="86">
        <v>0</v>
      </c>
      <c r="U550" s="86">
        <v>0</v>
      </c>
      <c r="V550" s="86">
        <v>0</v>
      </c>
      <c r="W550" s="86">
        <v>100000</v>
      </c>
      <c r="X550" s="86">
        <v>0</v>
      </c>
      <c r="Y550" s="86">
        <v>100000</v>
      </c>
    </row>
    <row r="551" spans="1:25" hidden="1" outlineLevel="4" x14ac:dyDescent="0.3">
      <c r="A551" s="85" t="s">
        <v>176</v>
      </c>
      <c r="B551" s="85" t="s">
        <v>198</v>
      </c>
      <c r="C551" t="s">
        <v>813</v>
      </c>
      <c r="D551" s="86">
        <v>0</v>
      </c>
      <c r="E551" s="86">
        <v>0</v>
      </c>
      <c r="F551" s="86">
        <v>0</v>
      </c>
      <c r="G551" s="86">
        <v>0</v>
      </c>
      <c r="H551" s="86">
        <v>0</v>
      </c>
      <c r="I551" s="86">
        <v>0</v>
      </c>
      <c r="J551" s="86">
        <v>0</v>
      </c>
      <c r="K551" s="86">
        <v>0</v>
      </c>
      <c r="L551" s="86">
        <v>0</v>
      </c>
      <c r="M551" s="86">
        <v>0</v>
      </c>
      <c r="N551" s="86">
        <v>0</v>
      </c>
      <c r="O551" s="86">
        <v>0</v>
      </c>
      <c r="P551" s="86">
        <v>0</v>
      </c>
      <c r="Q551" s="86">
        <v>0</v>
      </c>
      <c r="R551" s="86">
        <v>0</v>
      </c>
      <c r="S551" s="86">
        <v>0</v>
      </c>
      <c r="T551" s="86">
        <v>0</v>
      </c>
      <c r="U551" s="86">
        <v>0</v>
      </c>
      <c r="V551" s="86">
        <v>0</v>
      </c>
      <c r="W551" s="86">
        <v>0</v>
      </c>
      <c r="X551" s="86">
        <v>35353</v>
      </c>
      <c r="Y551" s="86">
        <v>35353</v>
      </c>
    </row>
    <row r="552" spans="1:25" s="284" customFormat="1" hidden="1" outlineLevel="3" collapsed="1" x14ac:dyDescent="0.3">
      <c r="A552" s="85"/>
      <c r="B552" s="290" t="s">
        <v>2789</v>
      </c>
      <c r="C552" s="291"/>
      <c r="D552" s="292"/>
      <c r="E552" s="292">
        <f t="shared" ref="E552:Y552" si="17">SUBTOTAL(9,E546:E551)</f>
        <v>0</v>
      </c>
      <c r="F552" s="292">
        <f t="shared" si="17"/>
        <v>0</v>
      </c>
      <c r="G552" s="292">
        <f t="shared" si="17"/>
        <v>0</v>
      </c>
      <c r="H552" s="292">
        <f t="shared" si="17"/>
        <v>0</v>
      </c>
      <c r="I552" s="292">
        <f t="shared" si="17"/>
        <v>0</v>
      </c>
      <c r="J552" s="292">
        <f t="shared" si="17"/>
        <v>0</v>
      </c>
      <c r="K552" s="292">
        <f t="shared" si="17"/>
        <v>0</v>
      </c>
      <c r="L552" s="292">
        <f t="shared" si="17"/>
        <v>0</v>
      </c>
      <c r="M552" s="292">
        <f t="shared" si="17"/>
        <v>0</v>
      </c>
      <c r="N552" s="292">
        <f t="shared" si="17"/>
        <v>0</v>
      </c>
      <c r="O552" s="292">
        <f t="shared" si="17"/>
        <v>0</v>
      </c>
      <c r="P552" s="292">
        <f t="shared" si="17"/>
        <v>0</v>
      </c>
      <c r="Q552" s="292">
        <f t="shared" si="17"/>
        <v>0</v>
      </c>
      <c r="R552" s="292">
        <f t="shared" si="17"/>
        <v>0</v>
      </c>
      <c r="S552" s="292">
        <f t="shared" si="17"/>
        <v>0</v>
      </c>
      <c r="T552" s="292">
        <f t="shared" si="17"/>
        <v>0</v>
      </c>
      <c r="U552" s="292">
        <f t="shared" si="17"/>
        <v>0</v>
      </c>
      <c r="V552" s="292">
        <f t="shared" si="17"/>
        <v>0</v>
      </c>
      <c r="W552" s="292">
        <f t="shared" si="17"/>
        <v>100000</v>
      </c>
      <c r="X552" s="292">
        <f t="shared" si="17"/>
        <v>5560353</v>
      </c>
      <c r="Y552" s="292">
        <f t="shared" si="17"/>
        <v>5660353</v>
      </c>
    </row>
    <row r="553" spans="1:25" hidden="1" outlineLevel="4" x14ac:dyDescent="0.3">
      <c r="A553" s="85" t="s">
        <v>176</v>
      </c>
      <c r="B553" s="85" t="s">
        <v>200</v>
      </c>
      <c r="C553" t="s">
        <v>814</v>
      </c>
      <c r="D553" s="86">
        <v>0</v>
      </c>
      <c r="E553" s="86">
        <v>0</v>
      </c>
      <c r="F553" s="86">
        <v>0</v>
      </c>
      <c r="G553" s="86">
        <v>0</v>
      </c>
      <c r="H553" s="86">
        <v>0</v>
      </c>
      <c r="I553" s="86">
        <v>0</v>
      </c>
      <c r="J553" s="86">
        <v>0</v>
      </c>
      <c r="K553" s="86">
        <v>0</v>
      </c>
      <c r="L553" s="86">
        <v>0</v>
      </c>
      <c r="M553" s="86">
        <v>0</v>
      </c>
      <c r="N553" s="86">
        <v>0</v>
      </c>
      <c r="O553" s="86">
        <v>0</v>
      </c>
      <c r="P553" s="86">
        <v>0</v>
      </c>
      <c r="Q553" s="86">
        <v>0</v>
      </c>
      <c r="R553" s="86">
        <v>0</v>
      </c>
      <c r="S553" s="86">
        <v>0</v>
      </c>
      <c r="T553" s="86">
        <v>0</v>
      </c>
      <c r="U553" s="86">
        <v>0</v>
      </c>
      <c r="V553" s="86">
        <v>0</v>
      </c>
      <c r="W553" s="86">
        <v>9000</v>
      </c>
      <c r="X553" s="86">
        <v>0</v>
      </c>
      <c r="Y553" s="86">
        <v>9000</v>
      </c>
    </row>
    <row r="554" spans="1:25" hidden="1" outlineLevel="4" x14ac:dyDescent="0.3">
      <c r="A554" s="85" t="s">
        <v>176</v>
      </c>
      <c r="B554" s="85" t="s">
        <v>200</v>
      </c>
      <c r="C554" t="s">
        <v>815</v>
      </c>
      <c r="D554" s="86">
        <v>0</v>
      </c>
      <c r="E554" s="86">
        <v>0</v>
      </c>
      <c r="F554" s="86">
        <v>0</v>
      </c>
      <c r="G554" s="86">
        <v>0</v>
      </c>
      <c r="H554" s="86">
        <v>0</v>
      </c>
      <c r="I554" s="86">
        <v>0</v>
      </c>
      <c r="J554" s="86">
        <v>0</v>
      </c>
      <c r="K554" s="86">
        <v>0</v>
      </c>
      <c r="L554" s="86">
        <v>0</v>
      </c>
      <c r="M554" s="86">
        <v>0</v>
      </c>
      <c r="N554" s="86">
        <v>0</v>
      </c>
      <c r="O554" s="86">
        <v>0</v>
      </c>
      <c r="P554" s="86">
        <v>119000</v>
      </c>
      <c r="Q554" s="86">
        <v>0</v>
      </c>
      <c r="R554" s="86">
        <v>0</v>
      </c>
      <c r="S554" s="86">
        <v>0</v>
      </c>
      <c r="T554" s="86">
        <v>0</v>
      </c>
      <c r="U554" s="86">
        <v>0</v>
      </c>
      <c r="V554" s="86">
        <v>0</v>
      </c>
      <c r="W554" s="86">
        <v>0</v>
      </c>
      <c r="X554" s="86">
        <v>0</v>
      </c>
      <c r="Y554" s="86">
        <v>119000</v>
      </c>
    </row>
    <row r="555" spans="1:25" hidden="1" outlineLevel="4" x14ac:dyDescent="0.3">
      <c r="A555" s="85" t="s">
        <v>176</v>
      </c>
      <c r="B555" s="85" t="s">
        <v>200</v>
      </c>
      <c r="C555" t="s">
        <v>816</v>
      </c>
      <c r="D555" s="86">
        <v>0</v>
      </c>
      <c r="E555" s="86">
        <v>0</v>
      </c>
      <c r="F555" s="86">
        <v>0</v>
      </c>
      <c r="G555" s="86">
        <v>0</v>
      </c>
      <c r="H555" s="86">
        <v>0</v>
      </c>
      <c r="I555" s="86">
        <v>0</v>
      </c>
      <c r="J555" s="86">
        <v>0</v>
      </c>
      <c r="K555" s="86">
        <v>0</v>
      </c>
      <c r="L555" s="86">
        <v>0</v>
      </c>
      <c r="M555" s="86">
        <v>0</v>
      </c>
      <c r="N555" s="86">
        <v>100000</v>
      </c>
      <c r="O555" s="86">
        <v>0</v>
      </c>
      <c r="P555" s="86">
        <v>0</v>
      </c>
      <c r="Q555" s="86">
        <v>0</v>
      </c>
      <c r="R555" s="86">
        <v>0</v>
      </c>
      <c r="S555" s="86">
        <v>0</v>
      </c>
      <c r="T555" s="86">
        <v>0</v>
      </c>
      <c r="U555" s="86">
        <v>0</v>
      </c>
      <c r="V555" s="86">
        <v>0</v>
      </c>
      <c r="W555" s="86">
        <v>0</v>
      </c>
      <c r="X555" s="86">
        <v>0</v>
      </c>
      <c r="Y555" s="86">
        <v>100000</v>
      </c>
    </row>
    <row r="556" spans="1:25" hidden="1" outlineLevel="4" x14ac:dyDescent="0.3">
      <c r="A556" s="85" t="s">
        <v>176</v>
      </c>
      <c r="B556" s="85" t="s">
        <v>200</v>
      </c>
      <c r="C556" t="s">
        <v>817</v>
      </c>
      <c r="D556" s="86">
        <v>0</v>
      </c>
      <c r="E556" s="86">
        <v>0</v>
      </c>
      <c r="F556" s="86">
        <v>0</v>
      </c>
      <c r="G556" s="86">
        <v>0</v>
      </c>
      <c r="H556" s="86">
        <v>0</v>
      </c>
      <c r="I556" s="86">
        <v>0</v>
      </c>
      <c r="J556" s="86">
        <v>9591</v>
      </c>
      <c r="K556" s="86">
        <v>0</v>
      </c>
      <c r="L556" s="86">
        <v>0</v>
      </c>
      <c r="M556" s="86">
        <v>0</v>
      </c>
      <c r="N556" s="86">
        <v>0</v>
      </c>
      <c r="O556" s="86">
        <v>0</v>
      </c>
      <c r="P556" s="86">
        <v>0</v>
      </c>
      <c r="Q556" s="86">
        <v>0</v>
      </c>
      <c r="R556" s="86">
        <v>0</v>
      </c>
      <c r="S556" s="86">
        <v>0</v>
      </c>
      <c r="T556" s="86">
        <v>0</v>
      </c>
      <c r="U556" s="86">
        <v>0</v>
      </c>
      <c r="V556" s="86">
        <v>0</v>
      </c>
      <c r="W556" s="86">
        <v>0</v>
      </c>
      <c r="X556" s="86">
        <v>0</v>
      </c>
      <c r="Y556" s="86">
        <v>9591</v>
      </c>
    </row>
    <row r="557" spans="1:25" hidden="1" outlineLevel="4" x14ac:dyDescent="0.3">
      <c r="A557" s="85" t="s">
        <v>176</v>
      </c>
      <c r="B557" s="85" t="s">
        <v>200</v>
      </c>
      <c r="C557" t="s">
        <v>818</v>
      </c>
      <c r="D557" s="86">
        <v>0</v>
      </c>
      <c r="E557" s="86">
        <v>0</v>
      </c>
      <c r="F557" s="86">
        <v>0</v>
      </c>
      <c r="G557" s="86">
        <v>0</v>
      </c>
      <c r="H557" s="86">
        <v>0</v>
      </c>
      <c r="I557" s="86">
        <v>0</v>
      </c>
      <c r="J557" s="86">
        <v>0</v>
      </c>
      <c r="K557" s="86">
        <v>13075</v>
      </c>
      <c r="L557" s="86">
        <v>0</v>
      </c>
      <c r="M557" s="86">
        <v>0</v>
      </c>
      <c r="N557" s="86">
        <v>0</v>
      </c>
      <c r="O557" s="86">
        <v>0</v>
      </c>
      <c r="P557" s="86">
        <v>0</v>
      </c>
      <c r="Q557" s="86">
        <v>0</v>
      </c>
      <c r="R557" s="86">
        <v>0</v>
      </c>
      <c r="S557" s="86">
        <v>0</v>
      </c>
      <c r="T557" s="86">
        <v>0</v>
      </c>
      <c r="U557" s="86">
        <v>0</v>
      </c>
      <c r="V557" s="86">
        <v>0</v>
      </c>
      <c r="W557" s="86">
        <v>0</v>
      </c>
      <c r="X557" s="86">
        <v>0</v>
      </c>
      <c r="Y557" s="86">
        <v>13075</v>
      </c>
    </row>
    <row r="558" spans="1:25" hidden="1" outlineLevel="4" x14ac:dyDescent="0.3">
      <c r="A558" s="85" t="s">
        <v>176</v>
      </c>
      <c r="B558" s="85" t="s">
        <v>200</v>
      </c>
      <c r="C558" t="s">
        <v>819</v>
      </c>
      <c r="D558" s="86">
        <v>0</v>
      </c>
      <c r="E558" s="86">
        <v>0</v>
      </c>
      <c r="F558" s="86">
        <v>0</v>
      </c>
      <c r="G558" s="86">
        <v>0</v>
      </c>
      <c r="H558" s="86">
        <v>0</v>
      </c>
      <c r="I558" s="86">
        <v>0</v>
      </c>
      <c r="J558" s="86">
        <v>0</v>
      </c>
      <c r="K558" s="86">
        <v>0</v>
      </c>
      <c r="L558" s="86">
        <v>0</v>
      </c>
      <c r="M558" s="86">
        <v>0</v>
      </c>
      <c r="N558" s="86">
        <v>0</v>
      </c>
      <c r="O558" s="86">
        <v>0</v>
      </c>
      <c r="P558" s="86">
        <v>0</v>
      </c>
      <c r="Q558" s="86">
        <v>0</v>
      </c>
      <c r="R558" s="86">
        <v>0</v>
      </c>
      <c r="S558" s="86">
        <v>0</v>
      </c>
      <c r="T558" s="86">
        <v>0</v>
      </c>
      <c r="U558" s="86">
        <v>0</v>
      </c>
      <c r="V558" s="86">
        <v>0</v>
      </c>
      <c r="W558" s="86">
        <v>70000</v>
      </c>
      <c r="X558" s="86">
        <v>0</v>
      </c>
      <c r="Y558" s="86">
        <v>70000</v>
      </c>
    </row>
    <row r="559" spans="1:25" hidden="1" outlineLevel="4" x14ac:dyDescent="0.3">
      <c r="A559" s="85" t="s">
        <v>176</v>
      </c>
      <c r="B559" s="85" t="s">
        <v>200</v>
      </c>
      <c r="C559" t="s">
        <v>820</v>
      </c>
      <c r="D559" s="86">
        <v>0</v>
      </c>
      <c r="E559" s="86">
        <v>0</v>
      </c>
      <c r="F559" s="86">
        <v>0</v>
      </c>
      <c r="G559" s="86">
        <v>0</v>
      </c>
      <c r="H559" s="86">
        <v>0</v>
      </c>
      <c r="I559" s="86">
        <v>0</v>
      </c>
      <c r="J559" s="86">
        <v>0</v>
      </c>
      <c r="K559" s="86">
        <v>0</v>
      </c>
      <c r="L559" s="86">
        <v>0</v>
      </c>
      <c r="M559" s="86">
        <v>0</v>
      </c>
      <c r="N559" s="86">
        <v>0</v>
      </c>
      <c r="O559" s="86">
        <v>0</v>
      </c>
      <c r="P559" s="86">
        <v>0</v>
      </c>
      <c r="Q559" s="86">
        <v>0</v>
      </c>
      <c r="R559" s="86">
        <v>0</v>
      </c>
      <c r="S559" s="86">
        <v>0</v>
      </c>
      <c r="T559" s="86">
        <v>70100</v>
      </c>
      <c r="U559" s="86">
        <v>0</v>
      </c>
      <c r="V559" s="86">
        <v>0</v>
      </c>
      <c r="W559" s="86">
        <v>0</v>
      </c>
      <c r="X559" s="86">
        <v>0</v>
      </c>
      <c r="Y559" s="86">
        <v>70100</v>
      </c>
    </row>
    <row r="560" spans="1:25" hidden="1" outlineLevel="4" x14ac:dyDescent="0.3">
      <c r="A560" s="85" t="s">
        <v>176</v>
      </c>
      <c r="B560" s="85" t="s">
        <v>200</v>
      </c>
      <c r="C560" t="s">
        <v>821</v>
      </c>
      <c r="D560" s="86">
        <v>0</v>
      </c>
      <c r="E560" s="86">
        <v>0</v>
      </c>
      <c r="F560" s="86">
        <v>0</v>
      </c>
      <c r="G560" s="86">
        <v>0</v>
      </c>
      <c r="H560" s="86">
        <v>0</v>
      </c>
      <c r="I560" s="86">
        <v>0</v>
      </c>
      <c r="J560" s="86">
        <v>0</v>
      </c>
      <c r="K560" s="86">
        <v>0</v>
      </c>
      <c r="L560" s="86">
        <v>0</v>
      </c>
      <c r="M560" s="86">
        <v>0</v>
      </c>
      <c r="N560" s="86">
        <v>0</v>
      </c>
      <c r="O560" s="86">
        <v>0</v>
      </c>
      <c r="P560" s="86">
        <v>0</v>
      </c>
      <c r="Q560" s="86">
        <v>0</v>
      </c>
      <c r="R560" s="86">
        <v>0</v>
      </c>
      <c r="S560" s="86">
        <v>0</v>
      </c>
      <c r="T560" s="86">
        <v>0</v>
      </c>
      <c r="U560" s="86">
        <v>0</v>
      </c>
      <c r="V560" s="86">
        <v>0</v>
      </c>
      <c r="W560" s="86">
        <v>60000</v>
      </c>
      <c r="X560" s="86">
        <v>0</v>
      </c>
      <c r="Y560" s="86">
        <v>60000</v>
      </c>
    </row>
    <row r="561" spans="1:25" s="284" customFormat="1" hidden="1" outlineLevel="3" collapsed="1" x14ac:dyDescent="0.3">
      <c r="A561" s="85"/>
      <c r="B561" s="290" t="s">
        <v>2790</v>
      </c>
      <c r="C561" s="291"/>
      <c r="D561" s="292"/>
      <c r="E561" s="292">
        <f t="shared" ref="E561:Y561" si="18">SUBTOTAL(9,E553:E560)</f>
        <v>0</v>
      </c>
      <c r="F561" s="292">
        <f t="shared" si="18"/>
        <v>0</v>
      </c>
      <c r="G561" s="292">
        <f t="shared" si="18"/>
        <v>0</v>
      </c>
      <c r="H561" s="292">
        <f t="shared" si="18"/>
        <v>0</v>
      </c>
      <c r="I561" s="292">
        <f t="shared" si="18"/>
        <v>0</v>
      </c>
      <c r="J561" s="292">
        <f t="shared" si="18"/>
        <v>9591</v>
      </c>
      <c r="K561" s="292">
        <f t="shared" si="18"/>
        <v>13075</v>
      </c>
      <c r="L561" s="292">
        <f t="shared" si="18"/>
        <v>0</v>
      </c>
      <c r="M561" s="292">
        <f t="shared" si="18"/>
        <v>0</v>
      </c>
      <c r="N561" s="292">
        <f t="shared" si="18"/>
        <v>100000</v>
      </c>
      <c r="O561" s="292">
        <f t="shared" si="18"/>
        <v>0</v>
      </c>
      <c r="P561" s="292">
        <f t="shared" si="18"/>
        <v>119000</v>
      </c>
      <c r="Q561" s="292">
        <f t="shared" si="18"/>
        <v>0</v>
      </c>
      <c r="R561" s="292">
        <f t="shared" si="18"/>
        <v>0</v>
      </c>
      <c r="S561" s="292">
        <f t="shared" si="18"/>
        <v>0</v>
      </c>
      <c r="T561" s="292">
        <f t="shared" si="18"/>
        <v>70100</v>
      </c>
      <c r="U561" s="292">
        <f t="shared" si="18"/>
        <v>0</v>
      </c>
      <c r="V561" s="292">
        <f t="shared" si="18"/>
        <v>0</v>
      </c>
      <c r="W561" s="292">
        <f t="shared" si="18"/>
        <v>139000</v>
      </c>
      <c r="X561" s="292">
        <f t="shared" si="18"/>
        <v>0</v>
      </c>
      <c r="Y561" s="292">
        <f t="shared" si="18"/>
        <v>450766</v>
      </c>
    </row>
    <row r="562" spans="1:25" hidden="1" outlineLevel="4" x14ac:dyDescent="0.3">
      <c r="A562" s="85" t="s">
        <v>176</v>
      </c>
      <c r="B562" s="85" t="s">
        <v>202</v>
      </c>
      <c r="C562" t="s">
        <v>822</v>
      </c>
      <c r="D562" s="86">
        <v>0</v>
      </c>
      <c r="E562" s="86">
        <v>0</v>
      </c>
      <c r="F562" s="86">
        <v>0</v>
      </c>
      <c r="G562" s="86">
        <v>0</v>
      </c>
      <c r="H562" s="86">
        <v>0</v>
      </c>
      <c r="I562" s="86">
        <v>0</v>
      </c>
      <c r="J562" s="86">
        <v>0</v>
      </c>
      <c r="K562" s="86">
        <v>0</v>
      </c>
      <c r="L562" s="86">
        <v>0</v>
      </c>
      <c r="M562" s="86">
        <v>0</v>
      </c>
      <c r="N562" s="86">
        <v>0</v>
      </c>
      <c r="O562" s="86">
        <v>0</v>
      </c>
      <c r="P562" s="86">
        <v>0</v>
      </c>
      <c r="Q562" s="86">
        <v>0</v>
      </c>
      <c r="R562" s="86">
        <v>0</v>
      </c>
      <c r="S562" s="86">
        <v>0</v>
      </c>
      <c r="T562" s="86">
        <v>0</v>
      </c>
      <c r="U562" s="86">
        <v>0</v>
      </c>
      <c r="V562" s="86">
        <v>0</v>
      </c>
      <c r="W562" s="86">
        <v>520000</v>
      </c>
      <c r="X562" s="86">
        <v>0</v>
      </c>
      <c r="Y562" s="86">
        <v>520000</v>
      </c>
    </row>
    <row r="563" spans="1:25" hidden="1" outlineLevel="4" x14ac:dyDescent="0.3">
      <c r="A563" s="85" t="s">
        <v>176</v>
      </c>
      <c r="B563" s="85" t="s">
        <v>202</v>
      </c>
      <c r="C563" t="s">
        <v>823</v>
      </c>
      <c r="D563" s="86">
        <v>0</v>
      </c>
      <c r="E563" s="86">
        <v>0</v>
      </c>
      <c r="F563" s="86">
        <v>0</v>
      </c>
      <c r="G563" s="86">
        <v>0</v>
      </c>
      <c r="H563" s="86">
        <v>0</v>
      </c>
      <c r="I563" s="86">
        <v>0</v>
      </c>
      <c r="J563" s="86">
        <v>0</v>
      </c>
      <c r="K563" s="86">
        <v>0</v>
      </c>
      <c r="L563" s="86">
        <v>0</v>
      </c>
      <c r="M563" s="86">
        <v>0</v>
      </c>
      <c r="N563" s="86">
        <v>500000</v>
      </c>
      <c r="O563" s="86">
        <v>0</v>
      </c>
      <c r="P563" s="86">
        <v>0</v>
      </c>
      <c r="Q563" s="86">
        <v>0</v>
      </c>
      <c r="R563" s="86">
        <v>0</v>
      </c>
      <c r="S563" s="86">
        <v>0</v>
      </c>
      <c r="T563" s="86">
        <v>0</v>
      </c>
      <c r="U563" s="86">
        <v>0</v>
      </c>
      <c r="V563" s="86">
        <v>0</v>
      </c>
      <c r="W563" s="86">
        <v>0</v>
      </c>
      <c r="X563" s="86">
        <v>0</v>
      </c>
      <c r="Y563" s="86">
        <v>500000</v>
      </c>
    </row>
    <row r="564" spans="1:25" hidden="1" outlineLevel="4" x14ac:dyDescent="0.3">
      <c r="A564" s="85" t="s">
        <v>176</v>
      </c>
      <c r="B564" s="85" t="s">
        <v>202</v>
      </c>
      <c r="C564" t="s">
        <v>824</v>
      </c>
      <c r="D564" s="86">
        <v>0</v>
      </c>
      <c r="E564" s="86">
        <v>0</v>
      </c>
      <c r="F564" s="86">
        <v>0</v>
      </c>
      <c r="G564" s="86">
        <v>0</v>
      </c>
      <c r="H564" s="86">
        <v>0</v>
      </c>
      <c r="I564" s="86">
        <v>0</v>
      </c>
      <c r="J564" s="86">
        <v>0</v>
      </c>
      <c r="K564" s="86">
        <v>0</v>
      </c>
      <c r="L564" s="86">
        <v>0</v>
      </c>
      <c r="M564" s="86">
        <v>0</v>
      </c>
      <c r="N564" s="86">
        <v>0</v>
      </c>
      <c r="O564" s="86">
        <v>0</v>
      </c>
      <c r="P564" s="86">
        <v>0</v>
      </c>
      <c r="Q564" s="86">
        <v>0</v>
      </c>
      <c r="R564" s="86">
        <v>0</v>
      </c>
      <c r="S564" s="86">
        <v>0</v>
      </c>
      <c r="T564" s="86">
        <v>0</v>
      </c>
      <c r="U564" s="86">
        <v>0</v>
      </c>
      <c r="V564" s="86">
        <v>0</v>
      </c>
      <c r="W564" s="86">
        <v>494000</v>
      </c>
      <c r="X564" s="86">
        <v>0</v>
      </c>
      <c r="Y564" s="86">
        <v>494000</v>
      </c>
    </row>
    <row r="565" spans="1:25" hidden="1" outlineLevel="4" x14ac:dyDescent="0.3">
      <c r="A565" s="85" t="s">
        <v>176</v>
      </c>
      <c r="B565" s="85" t="s">
        <v>202</v>
      </c>
      <c r="C565" t="s">
        <v>825</v>
      </c>
      <c r="D565" s="86">
        <v>0</v>
      </c>
      <c r="E565" s="86">
        <v>0</v>
      </c>
      <c r="F565" s="86">
        <v>0</v>
      </c>
      <c r="G565" s="86">
        <v>0</v>
      </c>
      <c r="H565" s="86">
        <v>0</v>
      </c>
      <c r="I565" s="86">
        <v>0</v>
      </c>
      <c r="J565" s="86">
        <v>0</v>
      </c>
      <c r="K565" s="86">
        <v>0</v>
      </c>
      <c r="L565" s="86">
        <v>0</v>
      </c>
      <c r="M565" s="86">
        <v>0</v>
      </c>
      <c r="N565" s="86">
        <v>0</v>
      </c>
      <c r="O565" s="86">
        <v>0</v>
      </c>
      <c r="P565" s="86">
        <v>0</v>
      </c>
      <c r="Q565" s="86">
        <v>0</v>
      </c>
      <c r="R565" s="86">
        <v>0</v>
      </c>
      <c r="S565" s="86">
        <v>0</v>
      </c>
      <c r="T565" s="86">
        <v>0</v>
      </c>
      <c r="U565" s="86">
        <v>0</v>
      </c>
      <c r="V565" s="86">
        <v>0</v>
      </c>
      <c r="W565" s="86">
        <v>540000</v>
      </c>
      <c r="X565" s="86">
        <v>0</v>
      </c>
      <c r="Y565" s="86">
        <v>540000</v>
      </c>
    </row>
    <row r="566" spans="1:25" hidden="1" outlineLevel="4" x14ac:dyDescent="0.3">
      <c r="A566" s="85" t="s">
        <v>176</v>
      </c>
      <c r="B566" s="85" t="s">
        <v>202</v>
      </c>
      <c r="C566" t="s">
        <v>826</v>
      </c>
      <c r="D566" s="86">
        <v>0</v>
      </c>
      <c r="E566" s="86">
        <v>0</v>
      </c>
      <c r="F566" s="86">
        <v>0</v>
      </c>
      <c r="G566" s="86">
        <v>0</v>
      </c>
      <c r="H566" s="86">
        <v>0</v>
      </c>
      <c r="I566" s="86">
        <v>0</v>
      </c>
      <c r="J566" s="86">
        <v>0</v>
      </c>
      <c r="K566" s="86">
        <v>0</v>
      </c>
      <c r="L566" s="86">
        <v>0</v>
      </c>
      <c r="M566" s="86">
        <v>0</v>
      </c>
      <c r="N566" s="86">
        <v>0</v>
      </c>
      <c r="O566" s="86">
        <v>0</v>
      </c>
      <c r="P566" s="86">
        <v>0</v>
      </c>
      <c r="Q566" s="86">
        <v>0</v>
      </c>
      <c r="R566" s="86">
        <v>0</v>
      </c>
      <c r="S566" s="86">
        <v>0</v>
      </c>
      <c r="T566" s="86">
        <v>659000</v>
      </c>
      <c r="U566" s="86">
        <v>0</v>
      </c>
      <c r="V566" s="86">
        <v>0</v>
      </c>
      <c r="W566" s="86">
        <v>0</v>
      </c>
      <c r="X566" s="86">
        <v>0</v>
      </c>
      <c r="Y566" s="86">
        <v>659000</v>
      </c>
    </row>
    <row r="567" spans="1:25" hidden="1" outlineLevel="4" x14ac:dyDescent="0.3">
      <c r="A567" s="85" t="s">
        <v>176</v>
      </c>
      <c r="B567" s="85" t="s">
        <v>202</v>
      </c>
      <c r="C567" t="s">
        <v>827</v>
      </c>
      <c r="D567" s="86">
        <v>0</v>
      </c>
      <c r="E567" s="86">
        <v>0</v>
      </c>
      <c r="F567" s="86">
        <v>0</v>
      </c>
      <c r="G567" s="86">
        <v>0</v>
      </c>
      <c r="H567" s="86">
        <v>0</v>
      </c>
      <c r="I567" s="86">
        <v>0</v>
      </c>
      <c r="J567" s="86">
        <v>0</v>
      </c>
      <c r="K567" s="86">
        <v>0</v>
      </c>
      <c r="L567" s="86">
        <v>0</v>
      </c>
      <c r="M567" s="86">
        <v>0</v>
      </c>
      <c r="N567" s="86">
        <v>0</v>
      </c>
      <c r="O567" s="86">
        <v>0</v>
      </c>
      <c r="P567" s="86">
        <v>0</v>
      </c>
      <c r="Q567" s="86">
        <v>0</v>
      </c>
      <c r="R567" s="86">
        <v>0</v>
      </c>
      <c r="S567" s="86">
        <v>500000</v>
      </c>
      <c r="T567" s="86">
        <v>0</v>
      </c>
      <c r="U567" s="86">
        <v>0</v>
      </c>
      <c r="V567" s="86">
        <v>0</v>
      </c>
      <c r="W567" s="86">
        <v>0</v>
      </c>
      <c r="X567" s="86">
        <v>0</v>
      </c>
      <c r="Y567" s="86">
        <v>500000</v>
      </c>
    </row>
    <row r="568" spans="1:25" hidden="1" outlineLevel="4" x14ac:dyDescent="0.3">
      <c r="A568" s="85" t="s">
        <v>176</v>
      </c>
      <c r="B568" s="85" t="s">
        <v>202</v>
      </c>
      <c r="C568" t="s">
        <v>828</v>
      </c>
      <c r="D568" s="86">
        <v>0</v>
      </c>
      <c r="E568" s="86">
        <v>0</v>
      </c>
      <c r="F568" s="86">
        <v>0</v>
      </c>
      <c r="G568" s="86">
        <v>0</v>
      </c>
      <c r="H568" s="86">
        <v>0</v>
      </c>
      <c r="I568" s="86">
        <v>0</v>
      </c>
      <c r="J568" s="86">
        <v>0</v>
      </c>
      <c r="K568" s="86">
        <v>0</v>
      </c>
      <c r="L568" s="86">
        <v>0</v>
      </c>
      <c r="M568" s="86">
        <v>0</v>
      </c>
      <c r="N568" s="86">
        <v>0</v>
      </c>
      <c r="O568" s="86">
        <v>0</v>
      </c>
      <c r="P568" s="86">
        <v>0</v>
      </c>
      <c r="Q568" s="86">
        <v>0</v>
      </c>
      <c r="R568" s="86">
        <v>0</v>
      </c>
      <c r="S568" s="86">
        <v>0</v>
      </c>
      <c r="T568" s="86">
        <v>0</v>
      </c>
      <c r="U568" s="86">
        <v>0</v>
      </c>
      <c r="V568" s="86">
        <v>0</v>
      </c>
      <c r="W568" s="86">
        <v>0</v>
      </c>
      <c r="X568" s="86">
        <v>179600</v>
      </c>
      <c r="Y568" s="86">
        <v>179600</v>
      </c>
    </row>
    <row r="569" spans="1:25" hidden="1" outlineLevel="4" x14ac:dyDescent="0.3">
      <c r="A569" s="85" t="s">
        <v>176</v>
      </c>
      <c r="B569" s="85" t="s">
        <v>202</v>
      </c>
      <c r="C569" t="s">
        <v>829</v>
      </c>
      <c r="D569" s="86">
        <v>0</v>
      </c>
      <c r="E569" s="86">
        <v>0</v>
      </c>
      <c r="F569" s="86">
        <v>0</v>
      </c>
      <c r="G569" s="86">
        <v>0</v>
      </c>
      <c r="H569" s="86">
        <v>0</v>
      </c>
      <c r="I569" s="86">
        <v>0</v>
      </c>
      <c r="J569" s="86">
        <v>0</v>
      </c>
      <c r="K569" s="86">
        <v>0</v>
      </c>
      <c r="L569" s="86">
        <v>0</v>
      </c>
      <c r="M569" s="86">
        <v>1000000</v>
      </c>
      <c r="N569" s="86">
        <v>0</v>
      </c>
      <c r="O569" s="86">
        <v>0</v>
      </c>
      <c r="P569" s="86">
        <v>0</v>
      </c>
      <c r="Q569" s="86">
        <v>0</v>
      </c>
      <c r="R569" s="86">
        <v>0</v>
      </c>
      <c r="S569" s="86">
        <v>0</v>
      </c>
      <c r="T569" s="86">
        <v>0</v>
      </c>
      <c r="U569" s="86">
        <v>0</v>
      </c>
      <c r="V569" s="86">
        <v>0</v>
      </c>
      <c r="W569" s="86">
        <v>0</v>
      </c>
      <c r="X569" s="86">
        <v>0</v>
      </c>
      <c r="Y569" s="86">
        <v>1000000</v>
      </c>
    </row>
    <row r="570" spans="1:25" hidden="1" outlineLevel="4" x14ac:dyDescent="0.3">
      <c r="A570" s="85" t="s">
        <v>176</v>
      </c>
      <c r="B570" s="85" t="s">
        <v>202</v>
      </c>
      <c r="C570" t="s">
        <v>830</v>
      </c>
      <c r="D570" s="86">
        <v>0</v>
      </c>
      <c r="E570" s="86">
        <v>0</v>
      </c>
      <c r="F570" s="86">
        <v>0</v>
      </c>
      <c r="G570" s="86">
        <v>0</v>
      </c>
      <c r="H570" s="86">
        <v>0</v>
      </c>
      <c r="I570" s="86">
        <v>0</v>
      </c>
      <c r="J570" s="86">
        <v>0</v>
      </c>
      <c r="K570" s="86">
        <v>0</v>
      </c>
      <c r="L570" s="86">
        <v>0</v>
      </c>
      <c r="M570" s="86">
        <v>0</v>
      </c>
      <c r="N570" s="86">
        <v>0</v>
      </c>
      <c r="O570" s="86">
        <v>0</v>
      </c>
      <c r="P570" s="86">
        <v>0</v>
      </c>
      <c r="Q570" s="86">
        <v>0</v>
      </c>
      <c r="R570" s="86">
        <v>0</v>
      </c>
      <c r="S570" s="86">
        <v>0</v>
      </c>
      <c r="T570" s="86">
        <v>0</v>
      </c>
      <c r="U570" s="86">
        <v>0</v>
      </c>
      <c r="V570" s="86">
        <v>0</v>
      </c>
      <c r="W570" s="86">
        <v>604000</v>
      </c>
      <c r="X570" s="86">
        <v>0</v>
      </c>
      <c r="Y570" s="86">
        <v>604000</v>
      </c>
    </row>
    <row r="571" spans="1:25" hidden="1" outlineLevel="4" x14ac:dyDescent="0.3">
      <c r="A571" s="85" t="s">
        <v>176</v>
      </c>
      <c r="B571" s="85" t="s">
        <v>202</v>
      </c>
      <c r="C571" t="s">
        <v>831</v>
      </c>
      <c r="D571" s="86">
        <v>0</v>
      </c>
      <c r="E571" s="86">
        <v>0</v>
      </c>
      <c r="F571" s="86">
        <v>0</v>
      </c>
      <c r="G571" s="86">
        <v>0</v>
      </c>
      <c r="H571" s="86">
        <v>0</v>
      </c>
      <c r="I571" s="86">
        <v>0</v>
      </c>
      <c r="J571" s="86">
        <v>0</v>
      </c>
      <c r="K571" s="86">
        <v>0</v>
      </c>
      <c r="L571" s="86">
        <v>0</v>
      </c>
      <c r="M571" s="86">
        <v>0</v>
      </c>
      <c r="N571" s="86">
        <v>0</v>
      </c>
      <c r="O571" s="86">
        <v>0</v>
      </c>
      <c r="P571" s="86">
        <v>0</v>
      </c>
      <c r="Q571" s="86">
        <v>0</v>
      </c>
      <c r="R571" s="86">
        <v>0</v>
      </c>
      <c r="S571" s="86">
        <v>0</v>
      </c>
      <c r="T571" s="86">
        <v>0</v>
      </c>
      <c r="U571" s="86">
        <v>0</v>
      </c>
      <c r="V571" s="86">
        <v>0</v>
      </c>
      <c r="W571" s="86">
        <v>269250</v>
      </c>
      <c r="X571" s="86">
        <v>0</v>
      </c>
      <c r="Y571" s="86">
        <v>269250</v>
      </c>
    </row>
    <row r="572" spans="1:25" hidden="1" outlineLevel="4" x14ac:dyDescent="0.3">
      <c r="A572" s="85" t="s">
        <v>176</v>
      </c>
      <c r="B572" s="85" t="s">
        <v>202</v>
      </c>
      <c r="C572" t="s">
        <v>832</v>
      </c>
      <c r="D572" s="86">
        <v>0</v>
      </c>
      <c r="E572" s="86">
        <v>0</v>
      </c>
      <c r="F572" s="86">
        <v>0</v>
      </c>
      <c r="G572" s="86">
        <v>0</v>
      </c>
      <c r="H572" s="86">
        <v>0</v>
      </c>
      <c r="I572" s="86">
        <v>0</v>
      </c>
      <c r="J572" s="86">
        <v>0</v>
      </c>
      <c r="K572" s="86">
        <v>0</v>
      </c>
      <c r="L572" s="86">
        <v>0</v>
      </c>
      <c r="M572" s="86">
        <v>0</v>
      </c>
      <c r="N572" s="86">
        <v>0</v>
      </c>
      <c r="O572" s="86">
        <v>0</v>
      </c>
      <c r="P572" s="86">
        <v>0</v>
      </c>
      <c r="Q572" s="86">
        <v>0</v>
      </c>
      <c r="R572" s="86">
        <v>0</v>
      </c>
      <c r="S572" s="86">
        <v>0</v>
      </c>
      <c r="T572" s="86">
        <v>808509</v>
      </c>
      <c r="U572" s="86">
        <v>0</v>
      </c>
      <c r="V572" s="86">
        <v>0</v>
      </c>
      <c r="W572" s="86">
        <v>0</v>
      </c>
      <c r="X572" s="86">
        <v>0</v>
      </c>
      <c r="Y572" s="86">
        <v>808509</v>
      </c>
    </row>
    <row r="573" spans="1:25" s="284" customFormat="1" hidden="1" outlineLevel="3" collapsed="1" x14ac:dyDescent="0.3">
      <c r="A573" s="85"/>
      <c r="B573" s="290" t="s">
        <v>2791</v>
      </c>
      <c r="C573" s="291"/>
      <c r="D573" s="292"/>
      <c r="E573" s="292">
        <f t="shared" ref="E573:Y573" si="19">SUBTOTAL(9,E562:E572)</f>
        <v>0</v>
      </c>
      <c r="F573" s="292">
        <f t="shared" si="19"/>
        <v>0</v>
      </c>
      <c r="G573" s="292">
        <f t="shared" si="19"/>
        <v>0</v>
      </c>
      <c r="H573" s="292">
        <f t="shared" si="19"/>
        <v>0</v>
      </c>
      <c r="I573" s="292">
        <f t="shared" si="19"/>
        <v>0</v>
      </c>
      <c r="J573" s="292">
        <f t="shared" si="19"/>
        <v>0</v>
      </c>
      <c r="K573" s="292">
        <f t="shared" si="19"/>
        <v>0</v>
      </c>
      <c r="L573" s="292">
        <f t="shared" si="19"/>
        <v>0</v>
      </c>
      <c r="M573" s="292">
        <f t="shared" si="19"/>
        <v>1000000</v>
      </c>
      <c r="N573" s="292">
        <f t="shared" si="19"/>
        <v>500000</v>
      </c>
      <c r="O573" s="292">
        <f t="shared" si="19"/>
        <v>0</v>
      </c>
      <c r="P573" s="292">
        <f t="shared" si="19"/>
        <v>0</v>
      </c>
      <c r="Q573" s="292">
        <f t="shared" si="19"/>
        <v>0</v>
      </c>
      <c r="R573" s="292">
        <f t="shared" si="19"/>
        <v>0</v>
      </c>
      <c r="S573" s="292">
        <f t="shared" si="19"/>
        <v>500000</v>
      </c>
      <c r="T573" s="292">
        <f t="shared" si="19"/>
        <v>1467509</v>
      </c>
      <c r="U573" s="292">
        <f t="shared" si="19"/>
        <v>0</v>
      </c>
      <c r="V573" s="292">
        <f t="shared" si="19"/>
        <v>0</v>
      </c>
      <c r="W573" s="292">
        <f t="shared" si="19"/>
        <v>2427250</v>
      </c>
      <c r="X573" s="292">
        <f t="shared" si="19"/>
        <v>179600</v>
      </c>
      <c r="Y573" s="292">
        <f t="shared" si="19"/>
        <v>6074359</v>
      </c>
    </row>
    <row r="574" spans="1:25" s="286" customFormat="1" outlineLevel="2" collapsed="1" x14ac:dyDescent="0.3">
      <c r="A574" s="285" t="s">
        <v>2766</v>
      </c>
      <c r="B574" s="285"/>
      <c r="D574" s="287">
        <f t="shared" ref="D574:Y574" si="20">SUBTOTAL(9,D74:D572)</f>
        <v>25302208</v>
      </c>
      <c r="E574" s="287">
        <f t="shared" si="20"/>
        <v>27598229</v>
      </c>
      <c r="F574" s="287">
        <f t="shared" si="20"/>
        <v>0</v>
      </c>
      <c r="G574" s="287">
        <f t="shared" si="20"/>
        <v>1565911.9144122796</v>
      </c>
      <c r="H574" s="287">
        <f t="shared" si="20"/>
        <v>0</v>
      </c>
      <c r="I574" s="287">
        <f t="shared" si="20"/>
        <v>11611858</v>
      </c>
      <c r="J574" s="287">
        <f t="shared" si="20"/>
        <v>58494731</v>
      </c>
      <c r="K574" s="287">
        <f t="shared" si="20"/>
        <v>91912153</v>
      </c>
      <c r="L574" s="287">
        <f t="shared" si="20"/>
        <v>45677252</v>
      </c>
      <c r="M574" s="287">
        <f t="shared" si="20"/>
        <v>9127595</v>
      </c>
      <c r="N574" s="287">
        <f t="shared" si="20"/>
        <v>10900000</v>
      </c>
      <c r="O574" s="287">
        <f t="shared" si="20"/>
        <v>33342700</v>
      </c>
      <c r="P574" s="287">
        <f t="shared" si="20"/>
        <v>19413080</v>
      </c>
      <c r="Q574" s="287">
        <f t="shared" si="20"/>
        <v>30208579</v>
      </c>
      <c r="R574" s="287">
        <f t="shared" si="20"/>
        <v>5848000</v>
      </c>
      <c r="S574" s="287">
        <f t="shared" si="20"/>
        <v>4930000</v>
      </c>
      <c r="T574" s="287">
        <f t="shared" si="20"/>
        <v>89842068</v>
      </c>
      <c r="U574" s="287">
        <f t="shared" si="20"/>
        <v>0</v>
      </c>
      <c r="V574" s="287">
        <f t="shared" si="20"/>
        <v>130767607</v>
      </c>
      <c r="W574" s="287">
        <f t="shared" si="20"/>
        <v>260652303</v>
      </c>
      <c r="X574" s="287">
        <f t="shared" si="20"/>
        <v>185634537</v>
      </c>
      <c r="Y574" s="287">
        <f t="shared" si="20"/>
        <v>1042828811.9144121</v>
      </c>
    </row>
    <row r="575" spans="1:25" hidden="1" outlineLevel="4" x14ac:dyDescent="0.3">
      <c r="A575" s="85" t="s">
        <v>125</v>
      </c>
      <c r="B575" s="85" t="s">
        <v>167</v>
      </c>
      <c r="C575" t="s">
        <v>833</v>
      </c>
      <c r="D575" s="86">
        <v>0</v>
      </c>
      <c r="E575" s="86">
        <v>0</v>
      </c>
      <c r="F575" s="86">
        <v>0</v>
      </c>
      <c r="G575" s="86">
        <v>0</v>
      </c>
      <c r="H575" s="86">
        <v>0</v>
      </c>
      <c r="I575" s="86">
        <v>0</v>
      </c>
      <c r="J575" s="86">
        <v>511979</v>
      </c>
      <c r="K575" s="86">
        <v>0</v>
      </c>
      <c r="L575" s="86">
        <v>0</v>
      </c>
      <c r="M575" s="86">
        <v>0</v>
      </c>
      <c r="N575" s="86">
        <v>0</v>
      </c>
      <c r="O575" s="86">
        <v>0</v>
      </c>
      <c r="P575" s="86">
        <v>0</v>
      </c>
      <c r="Q575" s="86">
        <v>0</v>
      </c>
      <c r="R575" s="86">
        <v>0</v>
      </c>
      <c r="S575" s="86">
        <v>0</v>
      </c>
      <c r="T575" s="86">
        <v>0</v>
      </c>
      <c r="U575" s="86">
        <v>0</v>
      </c>
      <c r="V575" s="86">
        <v>0</v>
      </c>
      <c r="W575" s="86">
        <v>0</v>
      </c>
      <c r="X575" s="86">
        <v>0</v>
      </c>
      <c r="Y575" s="86">
        <v>511979</v>
      </c>
    </row>
    <row r="576" spans="1:25" hidden="1" outlineLevel="4" x14ac:dyDescent="0.3">
      <c r="A576" s="85" t="s">
        <v>125</v>
      </c>
      <c r="B576" s="85" t="s">
        <v>167</v>
      </c>
      <c r="C576" t="s">
        <v>834</v>
      </c>
      <c r="D576" s="86">
        <v>0</v>
      </c>
      <c r="E576" s="86">
        <v>0</v>
      </c>
      <c r="F576" s="86">
        <v>0</v>
      </c>
      <c r="G576" s="86">
        <v>0</v>
      </c>
      <c r="H576" s="86">
        <v>0</v>
      </c>
      <c r="I576" s="86">
        <v>0</v>
      </c>
      <c r="J576" s="86">
        <v>0</v>
      </c>
      <c r="K576" s="86">
        <v>0</v>
      </c>
      <c r="L576" s="86">
        <v>0</v>
      </c>
      <c r="M576" s="86">
        <v>0</v>
      </c>
      <c r="N576" s="86">
        <v>0</v>
      </c>
      <c r="O576" s="86">
        <v>200000</v>
      </c>
      <c r="P576" s="86">
        <v>0</v>
      </c>
      <c r="Q576" s="86">
        <v>0</v>
      </c>
      <c r="R576" s="86">
        <v>0</v>
      </c>
      <c r="S576" s="86">
        <v>0</v>
      </c>
      <c r="T576" s="86">
        <v>0</v>
      </c>
      <c r="U576" s="86">
        <v>0</v>
      </c>
      <c r="V576" s="86">
        <v>0</v>
      </c>
      <c r="W576" s="86">
        <v>0</v>
      </c>
      <c r="X576" s="86">
        <v>0</v>
      </c>
      <c r="Y576" s="86">
        <v>200000</v>
      </c>
    </row>
    <row r="577" spans="1:25" s="284" customFormat="1" hidden="1" outlineLevel="3" collapsed="1" x14ac:dyDescent="0.3">
      <c r="A577" s="85"/>
      <c r="B577" s="290" t="s">
        <v>2792</v>
      </c>
      <c r="C577" s="291"/>
      <c r="D577" s="292"/>
      <c r="E577" s="292">
        <f t="shared" ref="E577:Y577" si="21">SUBTOTAL(9,E575:E576)</f>
        <v>0</v>
      </c>
      <c r="F577" s="292">
        <f t="shared" si="21"/>
        <v>0</v>
      </c>
      <c r="G577" s="292">
        <f t="shared" si="21"/>
        <v>0</v>
      </c>
      <c r="H577" s="292">
        <f t="shared" si="21"/>
        <v>0</v>
      </c>
      <c r="I577" s="292">
        <f t="shared" si="21"/>
        <v>0</v>
      </c>
      <c r="J577" s="292">
        <f t="shared" si="21"/>
        <v>511979</v>
      </c>
      <c r="K577" s="292">
        <f t="shared" si="21"/>
        <v>0</v>
      </c>
      <c r="L577" s="292">
        <f t="shared" si="21"/>
        <v>0</v>
      </c>
      <c r="M577" s="292">
        <f t="shared" si="21"/>
        <v>0</v>
      </c>
      <c r="N577" s="292">
        <f t="shared" si="21"/>
        <v>0</v>
      </c>
      <c r="O577" s="292">
        <f t="shared" si="21"/>
        <v>200000</v>
      </c>
      <c r="P577" s="292">
        <f t="shared" si="21"/>
        <v>0</v>
      </c>
      <c r="Q577" s="292">
        <f t="shared" si="21"/>
        <v>0</v>
      </c>
      <c r="R577" s="292">
        <f t="shared" si="21"/>
        <v>0</v>
      </c>
      <c r="S577" s="292">
        <f t="shared" si="21"/>
        <v>0</v>
      </c>
      <c r="T577" s="292">
        <f t="shared" si="21"/>
        <v>0</v>
      </c>
      <c r="U577" s="292">
        <f t="shared" si="21"/>
        <v>0</v>
      </c>
      <c r="V577" s="292">
        <f t="shared" si="21"/>
        <v>0</v>
      </c>
      <c r="W577" s="292">
        <f t="shared" si="21"/>
        <v>0</v>
      </c>
      <c r="X577" s="292">
        <f t="shared" si="21"/>
        <v>0</v>
      </c>
      <c r="Y577" s="292">
        <f t="shared" si="21"/>
        <v>711979</v>
      </c>
    </row>
    <row r="578" spans="1:25" hidden="1" outlineLevel="4" x14ac:dyDescent="0.3">
      <c r="A578" s="85" t="s">
        <v>125</v>
      </c>
      <c r="B578" s="85" t="s">
        <v>169</v>
      </c>
      <c r="C578" t="s">
        <v>835</v>
      </c>
      <c r="D578" s="86">
        <v>0</v>
      </c>
      <c r="E578" s="86">
        <v>517174</v>
      </c>
      <c r="F578" s="86">
        <v>0</v>
      </c>
      <c r="G578" s="86">
        <v>0</v>
      </c>
      <c r="H578" s="86">
        <v>0</v>
      </c>
      <c r="I578" s="86">
        <v>0</v>
      </c>
      <c r="J578" s="86">
        <v>1300000</v>
      </c>
      <c r="K578" s="86">
        <v>0</v>
      </c>
      <c r="L578" s="86">
        <v>0</v>
      </c>
      <c r="M578" s="86">
        <v>0</v>
      </c>
      <c r="N578" s="86">
        <v>0</v>
      </c>
      <c r="O578" s="86">
        <v>0</v>
      </c>
      <c r="P578" s="86">
        <v>0</v>
      </c>
      <c r="Q578" s="86">
        <v>0</v>
      </c>
      <c r="R578" s="86">
        <v>0</v>
      </c>
      <c r="S578" s="86">
        <v>0</v>
      </c>
      <c r="T578" s="86">
        <v>0</v>
      </c>
      <c r="U578" s="86">
        <v>0</v>
      </c>
      <c r="V578" s="86">
        <v>0</v>
      </c>
      <c r="W578" s="86">
        <v>0</v>
      </c>
      <c r="X578" s="86">
        <v>0</v>
      </c>
      <c r="Y578" s="86">
        <v>1817174</v>
      </c>
    </row>
    <row r="579" spans="1:25" hidden="1" outlineLevel="4" x14ac:dyDescent="0.3">
      <c r="A579" s="85" t="s">
        <v>125</v>
      </c>
      <c r="B579" s="85" t="s">
        <v>169</v>
      </c>
      <c r="C579" t="s">
        <v>836</v>
      </c>
      <c r="D579" s="86">
        <v>0</v>
      </c>
      <c r="E579" s="86">
        <v>0</v>
      </c>
      <c r="F579" s="86">
        <v>0</v>
      </c>
      <c r="G579" s="86">
        <v>75745.714704515573</v>
      </c>
      <c r="H579" s="86">
        <v>0</v>
      </c>
      <c r="I579" s="86">
        <v>0</v>
      </c>
      <c r="J579" s="86">
        <v>0</v>
      </c>
      <c r="K579" s="86">
        <v>0</v>
      </c>
      <c r="L579" s="86">
        <v>0</v>
      </c>
      <c r="M579" s="86">
        <v>0</v>
      </c>
      <c r="N579" s="86">
        <v>0</v>
      </c>
      <c r="O579" s="86">
        <v>0</v>
      </c>
      <c r="P579" s="86">
        <v>0</v>
      </c>
      <c r="Q579" s="86">
        <v>0</v>
      </c>
      <c r="R579" s="86">
        <v>0</v>
      </c>
      <c r="S579" s="86">
        <v>0</v>
      </c>
      <c r="T579" s="86">
        <v>0</v>
      </c>
      <c r="U579" s="86">
        <v>0</v>
      </c>
      <c r="V579" s="86">
        <v>0</v>
      </c>
      <c r="W579" s="86">
        <v>0</v>
      </c>
      <c r="X579" s="86">
        <v>0</v>
      </c>
      <c r="Y579" s="86">
        <v>75745.714704515573</v>
      </c>
    </row>
    <row r="580" spans="1:25" hidden="1" outlineLevel="4" x14ac:dyDescent="0.3">
      <c r="A580" s="85" t="s">
        <v>125</v>
      </c>
      <c r="B580" s="85" t="s">
        <v>169</v>
      </c>
      <c r="C580" t="s">
        <v>837</v>
      </c>
      <c r="D580" s="86">
        <v>0</v>
      </c>
      <c r="E580" s="86">
        <v>0</v>
      </c>
      <c r="F580" s="86">
        <v>0</v>
      </c>
      <c r="G580" s="86">
        <v>0</v>
      </c>
      <c r="H580" s="86">
        <v>0</v>
      </c>
      <c r="I580" s="86">
        <v>0</v>
      </c>
      <c r="J580" s="86">
        <v>0</v>
      </c>
      <c r="K580" s="86">
        <v>0</v>
      </c>
      <c r="L580" s="86">
        <v>0</v>
      </c>
      <c r="M580" s="86">
        <v>0</v>
      </c>
      <c r="N580" s="86">
        <v>0</v>
      </c>
      <c r="O580" s="86">
        <v>0</v>
      </c>
      <c r="P580" s="86">
        <v>0</v>
      </c>
      <c r="Q580" s="86">
        <v>0</v>
      </c>
      <c r="R580" s="86">
        <v>0</v>
      </c>
      <c r="S580" s="86">
        <v>0</v>
      </c>
      <c r="T580" s="86">
        <v>0</v>
      </c>
      <c r="U580" s="86">
        <v>0</v>
      </c>
      <c r="V580" s="86">
        <v>0</v>
      </c>
      <c r="W580" s="86">
        <v>0</v>
      </c>
      <c r="X580" s="86">
        <v>75000000</v>
      </c>
      <c r="Y580" s="86">
        <v>75000000</v>
      </c>
    </row>
    <row r="581" spans="1:25" hidden="1" outlineLevel="4" x14ac:dyDescent="0.3">
      <c r="A581" s="85" t="s">
        <v>125</v>
      </c>
      <c r="B581" s="85" t="s">
        <v>169</v>
      </c>
      <c r="C581" t="s">
        <v>838</v>
      </c>
      <c r="D581" s="86">
        <v>0</v>
      </c>
      <c r="E581" s="86">
        <v>0</v>
      </c>
      <c r="F581" s="86">
        <v>0</v>
      </c>
      <c r="G581" s="86">
        <v>0</v>
      </c>
      <c r="H581" s="86">
        <v>0</v>
      </c>
      <c r="I581" s="86">
        <v>408728</v>
      </c>
      <c r="J581" s="86">
        <v>0</v>
      </c>
      <c r="K581" s="86">
        <v>0</v>
      </c>
      <c r="L581" s="86">
        <v>0</v>
      </c>
      <c r="M581" s="86">
        <v>0</v>
      </c>
      <c r="N581" s="86">
        <v>0</v>
      </c>
      <c r="O581" s="86">
        <v>0</v>
      </c>
      <c r="P581" s="86">
        <v>0</v>
      </c>
      <c r="Q581" s="86">
        <v>0</v>
      </c>
      <c r="R581" s="86">
        <v>0</v>
      </c>
      <c r="S581" s="86">
        <v>0</v>
      </c>
      <c r="T581" s="86">
        <v>0</v>
      </c>
      <c r="U581" s="86">
        <v>0</v>
      </c>
      <c r="V581" s="86">
        <v>0</v>
      </c>
      <c r="W581" s="86">
        <v>0</v>
      </c>
      <c r="X581" s="86">
        <v>0</v>
      </c>
      <c r="Y581" s="86">
        <v>408728</v>
      </c>
    </row>
    <row r="582" spans="1:25" hidden="1" outlineLevel="4" x14ac:dyDescent="0.3">
      <c r="A582" s="85" t="s">
        <v>125</v>
      </c>
      <c r="B582" s="85" t="s">
        <v>169</v>
      </c>
      <c r="C582" t="s">
        <v>839</v>
      </c>
      <c r="D582" s="86">
        <v>0</v>
      </c>
      <c r="E582" s="86">
        <v>0</v>
      </c>
      <c r="F582" s="86">
        <v>0</v>
      </c>
      <c r="G582" s="86">
        <v>0</v>
      </c>
      <c r="H582" s="86">
        <v>0</v>
      </c>
      <c r="I582" s="86">
        <v>0</v>
      </c>
      <c r="J582" s="86">
        <v>0</v>
      </c>
      <c r="K582" s="86">
        <v>0</v>
      </c>
      <c r="L582" s="86">
        <v>0</v>
      </c>
      <c r="M582" s="86">
        <v>0</v>
      </c>
      <c r="N582" s="86">
        <v>0</v>
      </c>
      <c r="O582" s="86">
        <v>596066</v>
      </c>
      <c r="P582" s="86">
        <v>0</v>
      </c>
      <c r="Q582" s="86">
        <v>0</v>
      </c>
      <c r="R582" s="86">
        <v>0</v>
      </c>
      <c r="S582" s="86">
        <v>0</v>
      </c>
      <c r="T582" s="86">
        <v>0</v>
      </c>
      <c r="U582" s="86">
        <v>0</v>
      </c>
      <c r="V582" s="86">
        <v>0</v>
      </c>
      <c r="W582" s="86">
        <v>0</v>
      </c>
      <c r="X582" s="86">
        <v>0</v>
      </c>
      <c r="Y582" s="86">
        <v>596066</v>
      </c>
    </row>
    <row r="583" spans="1:25" hidden="1" outlineLevel="4" x14ac:dyDescent="0.3">
      <c r="A583" s="85" t="s">
        <v>125</v>
      </c>
      <c r="B583" s="85" t="s">
        <v>169</v>
      </c>
      <c r="C583" t="s">
        <v>840</v>
      </c>
      <c r="D583" s="86">
        <v>0</v>
      </c>
      <c r="E583" s="86">
        <v>0</v>
      </c>
      <c r="F583" s="86">
        <v>0</v>
      </c>
      <c r="G583" s="86">
        <v>0</v>
      </c>
      <c r="H583" s="86">
        <v>0</v>
      </c>
      <c r="I583" s="86">
        <v>0</v>
      </c>
      <c r="J583" s="86">
        <v>1500000</v>
      </c>
      <c r="K583" s="86">
        <v>0</v>
      </c>
      <c r="L583" s="86">
        <v>0</v>
      </c>
      <c r="M583" s="86">
        <v>0</v>
      </c>
      <c r="N583" s="86">
        <v>0</v>
      </c>
      <c r="O583" s="86">
        <v>0</v>
      </c>
      <c r="P583" s="86">
        <v>0</v>
      </c>
      <c r="Q583" s="86">
        <v>0</v>
      </c>
      <c r="R583" s="86">
        <v>0</v>
      </c>
      <c r="S583" s="86">
        <v>0</v>
      </c>
      <c r="T583" s="86">
        <v>0</v>
      </c>
      <c r="U583" s="86">
        <v>0</v>
      </c>
      <c r="V583" s="86">
        <v>0</v>
      </c>
      <c r="W583" s="86">
        <v>0</v>
      </c>
      <c r="X583" s="86">
        <v>0</v>
      </c>
      <c r="Y583" s="86">
        <v>1500000</v>
      </c>
    </row>
    <row r="584" spans="1:25" hidden="1" outlineLevel="4" x14ac:dyDescent="0.3">
      <c r="A584" s="85" t="s">
        <v>125</v>
      </c>
      <c r="B584" s="85" t="s">
        <v>169</v>
      </c>
      <c r="C584" t="s">
        <v>841</v>
      </c>
      <c r="D584" s="86">
        <v>0</v>
      </c>
      <c r="E584" s="86">
        <v>0</v>
      </c>
      <c r="F584" s="86">
        <v>0</v>
      </c>
      <c r="G584" s="86">
        <v>0</v>
      </c>
      <c r="H584" s="86">
        <v>0</v>
      </c>
      <c r="I584" s="86">
        <v>0</v>
      </c>
      <c r="J584" s="86">
        <v>0</v>
      </c>
      <c r="K584" s="86">
        <v>1500000</v>
      </c>
      <c r="L584" s="86">
        <v>0</v>
      </c>
      <c r="M584" s="86">
        <v>0</v>
      </c>
      <c r="N584" s="86">
        <v>0</v>
      </c>
      <c r="O584" s="86">
        <v>0</v>
      </c>
      <c r="P584" s="86">
        <v>0</v>
      </c>
      <c r="Q584" s="86">
        <v>0</v>
      </c>
      <c r="R584" s="86">
        <v>0</v>
      </c>
      <c r="S584" s="86">
        <v>0</v>
      </c>
      <c r="T584" s="86">
        <v>0</v>
      </c>
      <c r="U584" s="86">
        <v>0</v>
      </c>
      <c r="V584" s="86">
        <v>0</v>
      </c>
      <c r="W584" s="86">
        <v>0</v>
      </c>
      <c r="X584" s="86">
        <v>0</v>
      </c>
      <c r="Y584" s="86">
        <v>1500000</v>
      </c>
    </row>
    <row r="585" spans="1:25" hidden="1" outlineLevel="4" x14ac:dyDescent="0.3">
      <c r="A585" s="85" t="s">
        <v>125</v>
      </c>
      <c r="B585" s="85" t="s">
        <v>169</v>
      </c>
      <c r="C585" t="s">
        <v>842</v>
      </c>
      <c r="D585" s="86">
        <v>0</v>
      </c>
      <c r="E585" s="86">
        <v>0</v>
      </c>
      <c r="F585" s="86">
        <v>0</v>
      </c>
      <c r="G585" s="86">
        <v>0</v>
      </c>
      <c r="H585" s="86">
        <v>0</v>
      </c>
      <c r="I585" s="86">
        <v>0</v>
      </c>
      <c r="J585" s="86">
        <v>0</v>
      </c>
      <c r="K585" s="86">
        <v>0</v>
      </c>
      <c r="L585" s="86">
        <v>0</v>
      </c>
      <c r="M585" s="86">
        <v>0</v>
      </c>
      <c r="N585" s="86">
        <v>0</v>
      </c>
      <c r="O585" s="86">
        <v>1118674</v>
      </c>
      <c r="P585" s="86">
        <v>0</v>
      </c>
      <c r="Q585" s="86">
        <v>0</v>
      </c>
      <c r="R585" s="86">
        <v>0</v>
      </c>
      <c r="S585" s="86">
        <v>0</v>
      </c>
      <c r="T585" s="86">
        <v>0</v>
      </c>
      <c r="U585" s="86">
        <v>0</v>
      </c>
      <c r="V585" s="86">
        <v>0</v>
      </c>
      <c r="W585" s="86">
        <v>0</v>
      </c>
      <c r="X585" s="86">
        <v>0</v>
      </c>
      <c r="Y585" s="86">
        <v>1118674</v>
      </c>
    </row>
    <row r="586" spans="1:25" hidden="1" outlineLevel="4" x14ac:dyDescent="0.3">
      <c r="A586" s="85" t="s">
        <v>125</v>
      </c>
      <c r="B586" s="85" t="s">
        <v>169</v>
      </c>
      <c r="C586" t="s">
        <v>843</v>
      </c>
      <c r="D586" s="86">
        <v>0</v>
      </c>
      <c r="E586" s="86">
        <v>0</v>
      </c>
      <c r="F586" s="86">
        <v>0</v>
      </c>
      <c r="G586" s="86">
        <v>0</v>
      </c>
      <c r="H586" s="86">
        <v>0</v>
      </c>
      <c r="I586" s="86">
        <v>400000</v>
      </c>
      <c r="J586" s="86">
        <v>0</v>
      </c>
      <c r="K586" s="86">
        <v>105000</v>
      </c>
      <c r="L586" s="86">
        <v>0</v>
      </c>
      <c r="M586" s="86">
        <v>0</v>
      </c>
      <c r="N586" s="86">
        <v>0</v>
      </c>
      <c r="O586" s="86">
        <v>0</v>
      </c>
      <c r="P586" s="86">
        <v>0</v>
      </c>
      <c r="Q586" s="86">
        <v>0</v>
      </c>
      <c r="R586" s="86">
        <v>0</v>
      </c>
      <c r="S586" s="86">
        <v>0</v>
      </c>
      <c r="T586" s="86">
        <v>0</v>
      </c>
      <c r="U586" s="86">
        <v>0</v>
      </c>
      <c r="V586" s="86">
        <v>22630332</v>
      </c>
      <c r="W586" s="86">
        <v>10000000</v>
      </c>
      <c r="X586" s="86">
        <v>5630573</v>
      </c>
      <c r="Y586" s="86">
        <v>38765905</v>
      </c>
    </row>
    <row r="587" spans="1:25" hidden="1" outlineLevel="4" x14ac:dyDescent="0.3">
      <c r="A587" s="85" t="s">
        <v>125</v>
      </c>
      <c r="B587" s="85" t="s">
        <v>169</v>
      </c>
      <c r="C587" t="s">
        <v>844</v>
      </c>
      <c r="D587" s="86">
        <v>0</v>
      </c>
      <c r="E587" s="86">
        <v>1117000</v>
      </c>
      <c r="F587" s="86">
        <v>0</v>
      </c>
      <c r="G587" s="86">
        <v>0</v>
      </c>
      <c r="H587" s="86">
        <v>0</v>
      </c>
      <c r="I587" s="86">
        <v>0</v>
      </c>
      <c r="J587" s="86">
        <v>0</v>
      </c>
      <c r="K587" s="86">
        <v>0</v>
      </c>
      <c r="L587" s="86">
        <v>0</v>
      </c>
      <c r="M587" s="86">
        <v>0</v>
      </c>
      <c r="N587" s="86">
        <v>0</v>
      </c>
      <c r="O587" s="86">
        <v>0</v>
      </c>
      <c r="P587" s="86">
        <v>0</v>
      </c>
      <c r="Q587" s="86">
        <v>0</v>
      </c>
      <c r="R587" s="86">
        <v>0</v>
      </c>
      <c r="S587" s="86">
        <v>0</v>
      </c>
      <c r="T587" s="86">
        <v>0</v>
      </c>
      <c r="U587" s="86">
        <v>0</v>
      </c>
      <c r="V587" s="86">
        <v>0</v>
      </c>
      <c r="W587" s="86">
        <v>0</v>
      </c>
      <c r="X587" s="86">
        <v>0</v>
      </c>
      <c r="Y587" s="86">
        <v>1117000</v>
      </c>
    </row>
    <row r="588" spans="1:25" hidden="1" outlineLevel="4" x14ac:dyDescent="0.3">
      <c r="A588" s="85" t="s">
        <v>125</v>
      </c>
      <c r="B588" s="85" t="s">
        <v>169</v>
      </c>
      <c r="C588" t="s">
        <v>845</v>
      </c>
      <c r="D588" s="86">
        <v>0</v>
      </c>
      <c r="E588" s="86">
        <v>0</v>
      </c>
      <c r="F588" s="86">
        <v>0</v>
      </c>
      <c r="G588" s="86">
        <v>0</v>
      </c>
      <c r="H588" s="86">
        <v>0</v>
      </c>
      <c r="I588" s="86">
        <v>0</v>
      </c>
      <c r="J588" s="86">
        <v>0</v>
      </c>
      <c r="K588" s="86">
        <v>0</v>
      </c>
      <c r="L588" s="86">
        <v>0</v>
      </c>
      <c r="M588" s="86">
        <v>0</v>
      </c>
      <c r="N588" s="86">
        <v>0</v>
      </c>
      <c r="O588" s="86">
        <v>0</v>
      </c>
      <c r="P588" s="86">
        <v>0</v>
      </c>
      <c r="Q588" s="86">
        <v>2400000</v>
      </c>
      <c r="R588" s="86">
        <v>0</v>
      </c>
      <c r="S588" s="86">
        <v>0</v>
      </c>
      <c r="T588" s="86">
        <v>0</v>
      </c>
      <c r="U588" s="86">
        <v>0</v>
      </c>
      <c r="V588" s="86">
        <v>0</v>
      </c>
      <c r="W588" s="86">
        <v>0</v>
      </c>
      <c r="X588" s="86">
        <v>0</v>
      </c>
      <c r="Y588" s="86">
        <v>2400000</v>
      </c>
    </row>
    <row r="589" spans="1:25" hidden="1" outlineLevel="4" x14ac:dyDescent="0.3">
      <c r="A589" s="85" t="s">
        <v>125</v>
      </c>
      <c r="B589" s="85" t="s">
        <v>169</v>
      </c>
      <c r="C589" t="s">
        <v>846</v>
      </c>
      <c r="D589" s="86">
        <v>0</v>
      </c>
      <c r="E589" s="86">
        <v>0</v>
      </c>
      <c r="F589" s="86">
        <v>0</v>
      </c>
      <c r="G589" s="86">
        <v>0</v>
      </c>
      <c r="H589" s="86">
        <v>0</v>
      </c>
      <c r="I589" s="86">
        <v>0</v>
      </c>
      <c r="J589" s="86">
        <v>0</v>
      </c>
      <c r="K589" s="86">
        <v>0</v>
      </c>
      <c r="L589" s="86">
        <v>0</v>
      </c>
      <c r="M589" s="86">
        <v>0</v>
      </c>
      <c r="N589" s="86">
        <v>1000000</v>
      </c>
      <c r="O589" s="86">
        <v>0</v>
      </c>
      <c r="P589" s="86">
        <v>0</v>
      </c>
      <c r="Q589" s="86">
        <v>0</v>
      </c>
      <c r="R589" s="86">
        <v>0</v>
      </c>
      <c r="S589" s="86">
        <v>0</v>
      </c>
      <c r="T589" s="86">
        <v>0</v>
      </c>
      <c r="U589" s="86">
        <v>0</v>
      </c>
      <c r="V589" s="86">
        <v>0</v>
      </c>
      <c r="W589" s="86">
        <v>0</v>
      </c>
      <c r="X589" s="86">
        <v>0</v>
      </c>
      <c r="Y589" s="86">
        <v>1000000</v>
      </c>
    </row>
    <row r="590" spans="1:25" s="284" customFormat="1" hidden="1" outlineLevel="3" collapsed="1" x14ac:dyDescent="0.3">
      <c r="A590" s="85"/>
      <c r="B590" s="290" t="s">
        <v>2793</v>
      </c>
      <c r="C590" s="291"/>
      <c r="D590" s="292"/>
      <c r="E590" s="292">
        <f t="shared" ref="E590:Y590" si="22">SUBTOTAL(9,E578:E589)</f>
        <v>1634174</v>
      </c>
      <c r="F590" s="292">
        <f t="shared" si="22"/>
        <v>0</v>
      </c>
      <c r="G590" s="292">
        <f t="shared" si="22"/>
        <v>75745.714704515573</v>
      </c>
      <c r="H590" s="292">
        <f t="shared" si="22"/>
        <v>0</v>
      </c>
      <c r="I590" s="292">
        <f t="shared" si="22"/>
        <v>808728</v>
      </c>
      <c r="J590" s="292">
        <f t="shared" si="22"/>
        <v>2800000</v>
      </c>
      <c r="K590" s="292">
        <f t="shared" si="22"/>
        <v>1605000</v>
      </c>
      <c r="L590" s="292">
        <f t="shared" si="22"/>
        <v>0</v>
      </c>
      <c r="M590" s="292">
        <f t="shared" si="22"/>
        <v>0</v>
      </c>
      <c r="N590" s="292">
        <f t="shared" si="22"/>
        <v>1000000</v>
      </c>
      <c r="O590" s="292">
        <f t="shared" si="22"/>
        <v>1714740</v>
      </c>
      <c r="P590" s="292">
        <f t="shared" si="22"/>
        <v>0</v>
      </c>
      <c r="Q590" s="292">
        <f t="shared" si="22"/>
        <v>2400000</v>
      </c>
      <c r="R590" s="292">
        <f t="shared" si="22"/>
        <v>0</v>
      </c>
      <c r="S590" s="292">
        <f t="shared" si="22"/>
        <v>0</v>
      </c>
      <c r="T590" s="292">
        <f t="shared" si="22"/>
        <v>0</v>
      </c>
      <c r="U590" s="292">
        <f t="shared" si="22"/>
        <v>0</v>
      </c>
      <c r="V590" s="292">
        <f t="shared" si="22"/>
        <v>22630332</v>
      </c>
      <c r="W590" s="292">
        <f t="shared" si="22"/>
        <v>10000000</v>
      </c>
      <c r="X590" s="292">
        <f t="shared" si="22"/>
        <v>80630573</v>
      </c>
      <c r="Y590" s="292">
        <f t="shared" si="22"/>
        <v>125299292.71470451</v>
      </c>
    </row>
    <row r="591" spans="1:25" hidden="1" outlineLevel="4" x14ac:dyDescent="0.3">
      <c r="A591" s="85" t="s">
        <v>125</v>
      </c>
      <c r="B591" s="85" t="s">
        <v>171</v>
      </c>
      <c r="C591" t="s">
        <v>847</v>
      </c>
      <c r="D591" s="86">
        <v>0</v>
      </c>
      <c r="E591" s="86">
        <v>75000</v>
      </c>
      <c r="F591" s="86">
        <v>0</v>
      </c>
      <c r="G591" s="86">
        <v>0</v>
      </c>
      <c r="H591" s="86">
        <v>0</v>
      </c>
      <c r="I591" s="86">
        <v>0</v>
      </c>
      <c r="J591" s="86">
        <v>0</v>
      </c>
      <c r="K591" s="86">
        <v>0</v>
      </c>
      <c r="L591" s="86">
        <v>0</v>
      </c>
      <c r="M591" s="86">
        <v>0</v>
      </c>
      <c r="N591" s="86">
        <v>0</v>
      </c>
      <c r="O591" s="86">
        <v>0</v>
      </c>
      <c r="P591" s="86">
        <v>0</v>
      </c>
      <c r="Q591" s="86">
        <v>0</v>
      </c>
      <c r="R591" s="86">
        <v>0</v>
      </c>
      <c r="S591" s="86">
        <v>0</v>
      </c>
      <c r="T591" s="86">
        <v>0</v>
      </c>
      <c r="U591" s="86">
        <v>0</v>
      </c>
      <c r="V591" s="86">
        <v>0</v>
      </c>
      <c r="W591" s="86">
        <v>0</v>
      </c>
      <c r="X591" s="86">
        <v>0</v>
      </c>
      <c r="Y591" s="86">
        <v>75000</v>
      </c>
    </row>
    <row r="592" spans="1:25" hidden="1" outlineLevel="4" x14ac:dyDescent="0.3">
      <c r="A592" s="85" t="s">
        <v>125</v>
      </c>
      <c r="B592" s="85" t="s">
        <v>171</v>
      </c>
      <c r="C592" t="s">
        <v>848</v>
      </c>
      <c r="D592" s="86">
        <v>0</v>
      </c>
      <c r="E592" s="86">
        <v>200000</v>
      </c>
      <c r="F592" s="86">
        <v>0</v>
      </c>
      <c r="G592" s="86">
        <v>0</v>
      </c>
      <c r="H592" s="86">
        <v>0</v>
      </c>
      <c r="I592" s="86">
        <v>0</v>
      </c>
      <c r="J592" s="86">
        <v>0</v>
      </c>
      <c r="K592" s="86">
        <v>0</v>
      </c>
      <c r="L592" s="86">
        <v>0</v>
      </c>
      <c r="M592" s="86">
        <v>0</v>
      </c>
      <c r="N592" s="86">
        <v>0</v>
      </c>
      <c r="O592" s="86">
        <v>0</v>
      </c>
      <c r="P592" s="86">
        <v>0</v>
      </c>
      <c r="Q592" s="86">
        <v>0</v>
      </c>
      <c r="R592" s="86">
        <v>0</v>
      </c>
      <c r="S592" s="86">
        <v>0</v>
      </c>
      <c r="T592" s="86">
        <v>0</v>
      </c>
      <c r="U592" s="86">
        <v>0</v>
      </c>
      <c r="V592" s="86">
        <v>0</v>
      </c>
      <c r="W592" s="86">
        <v>0</v>
      </c>
      <c r="X592" s="86">
        <v>0</v>
      </c>
      <c r="Y592" s="86">
        <v>200000</v>
      </c>
    </row>
    <row r="593" spans="1:25" hidden="1" outlineLevel="4" x14ac:dyDescent="0.3">
      <c r="A593" s="85" t="s">
        <v>125</v>
      </c>
      <c r="B593" s="85" t="s">
        <v>171</v>
      </c>
      <c r="C593" t="s">
        <v>849</v>
      </c>
      <c r="D593" s="86">
        <v>0</v>
      </c>
      <c r="E593" s="86">
        <v>0</v>
      </c>
      <c r="F593" s="86">
        <v>0</v>
      </c>
      <c r="G593" s="86">
        <v>0</v>
      </c>
      <c r="H593" s="86">
        <v>0</v>
      </c>
      <c r="I593" s="86">
        <v>0</v>
      </c>
      <c r="J593" s="86">
        <v>0</v>
      </c>
      <c r="K593" s="86">
        <v>0</v>
      </c>
      <c r="L593" s="86">
        <v>0</v>
      </c>
      <c r="M593" s="86">
        <v>0</v>
      </c>
      <c r="N593" s="86">
        <v>0</v>
      </c>
      <c r="O593" s="86">
        <v>0</v>
      </c>
      <c r="P593" s="86">
        <v>0</v>
      </c>
      <c r="Q593" s="86">
        <v>150000</v>
      </c>
      <c r="R593" s="86">
        <v>0</v>
      </c>
      <c r="S593" s="86">
        <v>0</v>
      </c>
      <c r="T593" s="86">
        <v>0</v>
      </c>
      <c r="U593" s="86">
        <v>0</v>
      </c>
      <c r="V593" s="86">
        <v>0</v>
      </c>
      <c r="W593" s="86">
        <v>0</v>
      </c>
      <c r="X593" s="86">
        <v>0</v>
      </c>
      <c r="Y593" s="86">
        <v>150000</v>
      </c>
    </row>
    <row r="594" spans="1:25" hidden="1" outlineLevel="4" x14ac:dyDescent="0.3">
      <c r="A594" s="85" t="s">
        <v>125</v>
      </c>
      <c r="B594" s="85" t="s">
        <v>171</v>
      </c>
      <c r="C594" t="s">
        <v>839</v>
      </c>
      <c r="D594" s="86">
        <v>0</v>
      </c>
      <c r="E594" s="86">
        <v>0</v>
      </c>
      <c r="F594" s="86">
        <v>0</v>
      </c>
      <c r="G594" s="86">
        <v>0</v>
      </c>
      <c r="H594" s="86">
        <v>0</v>
      </c>
      <c r="I594" s="86">
        <v>0</v>
      </c>
      <c r="J594" s="86">
        <v>0</v>
      </c>
      <c r="K594" s="86">
        <v>0</v>
      </c>
      <c r="L594" s="86">
        <v>0</v>
      </c>
      <c r="M594" s="86">
        <v>0</v>
      </c>
      <c r="N594" s="86">
        <v>0</v>
      </c>
      <c r="O594" s="86">
        <v>81842</v>
      </c>
      <c r="P594" s="86">
        <v>0</v>
      </c>
      <c r="Q594" s="86">
        <v>0</v>
      </c>
      <c r="R594" s="86">
        <v>0</v>
      </c>
      <c r="S594" s="86">
        <v>0</v>
      </c>
      <c r="T594" s="86">
        <v>0</v>
      </c>
      <c r="U594" s="86">
        <v>0</v>
      </c>
      <c r="V594" s="86">
        <v>0</v>
      </c>
      <c r="W594" s="86">
        <v>0</v>
      </c>
      <c r="X594" s="86">
        <v>0</v>
      </c>
      <c r="Y594" s="86">
        <v>81842</v>
      </c>
    </row>
    <row r="595" spans="1:25" hidden="1" outlineLevel="4" x14ac:dyDescent="0.3">
      <c r="A595" s="85" t="s">
        <v>125</v>
      </c>
      <c r="B595" s="85" t="s">
        <v>171</v>
      </c>
      <c r="C595" t="s">
        <v>843</v>
      </c>
      <c r="D595" s="86">
        <v>0</v>
      </c>
      <c r="E595" s="86">
        <v>0</v>
      </c>
      <c r="F595" s="86">
        <v>0</v>
      </c>
      <c r="G595" s="86">
        <v>0</v>
      </c>
      <c r="H595" s="86">
        <v>0</v>
      </c>
      <c r="I595" s="86">
        <v>0</v>
      </c>
      <c r="J595" s="86">
        <v>2358122</v>
      </c>
      <c r="K595" s="86">
        <v>0</v>
      </c>
      <c r="L595" s="86">
        <v>0</v>
      </c>
      <c r="M595" s="86">
        <v>0</v>
      </c>
      <c r="N595" s="86">
        <v>0</v>
      </c>
      <c r="O595" s="86">
        <v>0</v>
      </c>
      <c r="P595" s="86">
        <v>0</v>
      </c>
      <c r="Q595" s="86">
        <v>0</v>
      </c>
      <c r="R595" s="86">
        <v>0</v>
      </c>
      <c r="S595" s="86">
        <v>0</v>
      </c>
      <c r="T595" s="86">
        <v>0</v>
      </c>
      <c r="U595" s="86">
        <v>0</v>
      </c>
      <c r="V595" s="86">
        <v>7899283</v>
      </c>
      <c r="W595" s="86">
        <v>4000000</v>
      </c>
      <c r="X595" s="86">
        <v>0</v>
      </c>
      <c r="Y595" s="86">
        <v>14257405</v>
      </c>
    </row>
    <row r="596" spans="1:25" hidden="1" outlineLevel="4" x14ac:dyDescent="0.3">
      <c r="A596" s="85" t="s">
        <v>125</v>
      </c>
      <c r="B596" s="85" t="s">
        <v>171</v>
      </c>
      <c r="C596" t="s">
        <v>850</v>
      </c>
      <c r="D596" s="86">
        <v>0</v>
      </c>
      <c r="E596" s="86">
        <v>0</v>
      </c>
      <c r="F596" s="86">
        <v>0</v>
      </c>
      <c r="G596" s="86">
        <v>0</v>
      </c>
      <c r="H596" s="86">
        <v>0</v>
      </c>
      <c r="I596" s="86">
        <v>0</v>
      </c>
      <c r="J596" s="86">
        <v>0</v>
      </c>
      <c r="K596" s="86">
        <v>0</v>
      </c>
      <c r="L596" s="86">
        <v>0</v>
      </c>
      <c r="M596" s="86">
        <v>0</v>
      </c>
      <c r="N596" s="86">
        <v>0</v>
      </c>
      <c r="O596" s="86">
        <v>406395</v>
      </c>
      <c r="P596" s="86">
        <v>0</v>
      </c>
      <c r="Q596" s="86">
        <v>0</v>
      </c>
      <c r="R596" s="86">
        <v>0</v>
      </c>
      <c r="S596" s="86">
        <v>0</v>
      </c>
      <c r="T596" s="86">
        <v>0</v>
      </c>
      <c r="U596" s="86">
        <v>0</v>
      </c>
      <c r="V596" s="86">
        <v>0</v>
      </c>
      <c r="W596" s="86">
        <v>0</v>
      </c>
      <c r="X596" s="86">
        <v>0</v>
      </c>
      <c r="Y596" s="86">
        <v>406395</v>
      </c>
    </row>
    <row r="597" spans="1:25" hidden="1" outlineLevel="4" x14ac:dyDescent="0.3">
      <c r="A597" s="85" t="s">
        <v>125</v>
      </c>
      <c r="B597" s="85" t="s">
        <v>171</v>
      </c>
      <c r="C597" t="s">
        <v>851</v>
      </c>
      <c r="D597" s="86">
        <v>0</v>
      </c>
      <c r="E597" s="86">
        <v>0</v>
      </c>
      <c r="F597" s="86">
        <v>0</v>
      </c>
      <c r="G597" s="86">
        <v>0</v>
      </c>
      <c r="H597" s="86">
        <v>0</v>
      </c>
      <c r="I597" s="86">
        <v>500000</v>
      </c>
      <c r="J597" s="86">
        <v>0</v>
      </c>
      <c r="K597" s="86">
        <v>0</v>
      </c>
      <c r="L597" s="86">
        <v>0</v>
      </c>
      <c r="M597" s="86">
        <v>0</v>
      </c>
      <c r="N597" s="86">
        <v>0</v>
      </c>
      <c r="O597" s="86">
        <v>0</v>
      </c>
      <c r="P597" s="86">
        <v>0</v>
      </c>
      <c r="Q597" s="86">
        <v>0</v>
      </c>
      <c r="R597" s="86">
        <v>0</v>
      </c>
      <c r="S597" s="86">
        <v>0</v>
      </c>
      <c r="T597" s="86">
        <v>0</v>
      </c>
      <c r="U597" s="86">
        <v>0</v>
      </c>
      <c r="V597" s="86">
        <v>0</v>
      </c>
      <c r="W597" s="86">
        <v>0</v>
      </c>
      <c r="X597" s="86">
        <v>0</v>
      </c>
      <c r="Y597" s="86">
        <v>500000</v>
      </c>
    </row>
    <row r="598" spans="1:25" hidden="1" outlineLevel="4" x14ac:dyDescent="0.3">
      <c r="A598" s="85" t="s">
        <v>125</v>
      </c>
      <c r="B598" s="85" t="s">
        <v>171</v>
      </c>
      <c r="C598" t="s">
        <v>852</v>
      </c>
      <c r="D598" s="86">
        <v>0</v>
      </c>
      <c r="E598" s="86">
        <v>0</v>
      </c>
      <c r="F598" s="86">
        <v>0</v>
      </c>
      <c r="G598" s="86">
        <v>0</v>
      </c>
      <c r="H598" s="86">
        <v>0</v>
      </c>
      <c r="I598" s="86">
        <v>0</v>
      </c>
      <c r="J598" s="86">
        <v>0</v>
      </c>
      <c r="K598" s="86">
        <v>0</v>
      </c>
      <c r="L598" s="86">
        <v>0</v>
      </c>
      <c r="M598" s="86">
        <v>0</v>
      </c>
      <c r="N598" s="86">
        <v>0</v>
      </c>
      <c r="O598" s="86">
        <v>1000000</v>
      </c>
      <c r="P598" s="86">
        <v>0</v>
      </c>
      <c r="Q598" s="86">
        <v>0</v>
      </c>
      <c r="R598" s="86">
        <v>0</v>
      </c>
      <c r="S598" s="86">
        <v>0</v>
      </c>
      <c r="T598" s="86">
        <v>0</v>
      </c>
      <c r="U598" s="86">
        <v>0</v>
      </c>
      <c r="V598" s="86">
        <v>0</v>
      </c>
      <c r="W598" s="86">
        <v>0</v>
      </c>
      <c r="X598" s="86">
        <v>0</v>
      </c>
      <c r="Y598" s="86">
        <v>1000000</v>
      </c>
    </row>
    <row r="599" spans="1:25" hidden="1" outlineLevel="4" x14ac:dyDescent="0.3">
      <c r="A599" s="85" t="s">
        <v>125</v>
      </c>
      <c r="B599" s="85" t="s">
        <v>171</v>
      </c>
      <c r="C599" t="s">
        <v>853</v>
      </c>
      <c r="D599" s="86">
        <v>0</v>
      </c>
      <c r="E599" s="86">
        <v>0</v>
      </c>
      <c r="F599" s="86">
        <v>0</v>
      </c>
      <c r="G599" s="86">
        <v>0</v>
      </c>
      <c r="H599" s="86">
        <v>0</v>
      </c>
      <c r="I599" s="86">
        <v>0</v>
      </c>
      <c r="J599" s="86">
        <v>0</v>
      </c>
      <c r="K599" s="86">
        <v>0</v>
      </c>
      <c r="L599" s="86">
        <v>0</v>
      </c>
      <c r="M599" s="86">
        <v>0</v>
      </c>
      <c r="N599" s="86">
        <v>0</v>
      </c>
      <c r="O599" s="86">
        <v>0</v>
      </c>
      <c r="P599" s="86">
        <v>0</v>
      </c>
      <c r="Q599" s="86">
        <v>100000</v>
      </c>
      <c r="R599" s="86">
        <v>0</v>
      </c>
      <c r="S599" s="86">
        <v>0</v>
      </c>
      <c r="T599" s="86">
        <v>0</v>
      </c>
      <c r="U599" s="86">
        <v>0</v>
      </c>
      <c r="V599" s="86">
        <v>0</v>
      </c>
      <c r="W599" s="86">
        <v>0</v>
      </c>
      <c r="X599" s="86">
        <v>0</v>
      </c>
      <c r="Y599" s="86">
        <v>100000</v>
      </c>
    </row>
    <row r="600" spans="1:25" s="284" customFormat="1" hidden="1" outlineLevel="3" collapsed="1" x14ac:dyDescent="0.3">
      <c r="A600" s="85"/>
      <c r="B600" s="290" t="s">
        <v>2794</v>
      </c>
      <c r="C600" s="291"/>
      <c r="D600" s="292"/>
      <c r="E600" s="292">
        <f t="shared" ref="E600:Y600" si="23">SUBTOTAL(9,E591:E599)</f>
        <v>275000</v>
      </c>
      <c r="F600" s="292">
        <f t="shared" si="23"/>
        <v>0</v>
      </c>
      <c r="G600" s="292">
        <f t="shared" si="23"/>
        <v>0</v>
      </c>
      <c r="H600" s="292">
        <f t="shared" si="23"/>
        <v>0</v>
      </c>
      <c r="I600" s="292">
        <f t="shared" si="23"/>
        <v>500000</v>
      </c>
      <c r="J600" s="292">
        <f t="shared" si="23"/>
        <v>2358122</v>
      </c>
      <c r="K600" s="292">
        <f t="shared" si="23"/>
        <v>0</v>
      </c>
      <c r="L600" s="292">
        <f t="shared" si="23"/>
        <v>0</v>
      </c>
      <c r="M600" s="292">
        <f t="shared" si="23"/>
        <v>0</v>
      </c>
      <c r="N600" s="292">
        <f t="shared" si="23"/>
        <v>0</v>
      </c>
      <c r="O600" s="292">
        <f t="shared" si="23"/>
        <v>1488237</v>
      </c>
      <c r="P600" s="292">
        <f t="shared" si="23"/>
        <v>0</v>
      </c>
      <c r="Q600" s="292">
        <f t="shared" si="23"/>
        <v>250000</v>
      </c>
      <c r="R600" s="292">
        <f t="shared" si="23"/>
        <v>0</v>
      </c>
      <c r="S600" s="292">
        <f t="shared" si="23"/>
        <v>0</v>
      </c>
      <c r="T600" s="292">
        <f t="shared" si="23"/>
        <v>0</v>
      </c>
      <c r="U600" s="292">
        <f t="shared" si="23"/>
        <v>0</v>
      </c>
      <c r="V600" s="292">
        <f t="shared" si="23"/>
        <v>7899283</v>
      </c>
      <c r="W600" s="292">
        <f t="shared" si="23"/>
        <v>4000000</v>
      </c>
      <c r="X600" s="292">
        <f t="shared" si="23"/>
        <v>0</v>
      </c>
      <c r="Y600" s="292">
        <f t="shared" si="23"/>
        <v>16770642</v>
      </c>
    </row>
    <row r="601" spans="1:25" hidden="1" outlineLevel="4" x14ac:dyDescent="0.3">
      <c r="A601" s="85" t="s">
        <v>125</v>
      </c>
      <c r="B601" s="85" t="s">
        <v>172</v>
      </c>
      <c r="C601" t="s">
        <v>854</v>
      </c>
      <c r="D601" s="86">
        <v>0</v>
      </c>
      <c r="E601" s="86">
        <v>0</v>
      </c>
      <c r="F601" s="86">
        <v>733293.5903059988</v>
      </c>
      <c r="G601" s="86">
        <v>0</v>
      </c>
      <c r="H601" s="86">
        <v>0</v>
      </c>
      <c r="I601" s="86">
        <v>0</v>
      </c>
      <c r="J601" s="86">
        <v>0</v>
      </c>
      <c r="K601" s="86">
        <v>0</v>
      </c>
      <c r="L601" s="86">
        <v>0</v>
      </c>
      <c r="M601" s="86">
        <v>0</v>
      </c>
      <c r="N601" s="86">
        <v>0</v>
      </c>
      <c r="O601" s="86">
        <v>0</v>
      </c>
      <c r="P601" s="86">
        <v>0</v>
      </c>
      <c r="Q601" s="86">
        <v>0</v>
      </c>
      <c r="R601" s="86">
        <v>0</v>
      </c>
      <c r="S601" s="86">
        <v>0</v>
      </c>
      <c r="T601" s="86">
        <v>0</v>
      </c>
      <c r="U601" s="86">
        <v>0</v>
      </c>
      <c r="V601" s="86">
        <v>0</v>
      </c>
      <c r="W601" s="86">
        <v>0</v>
      </c>
      <c r="X601" s="86">
        <v>0</v>
      </c>
      <c r="Y601" s="86">
        <v>733293.5903059988</v>
      </c>
    </row>
    <row r="602" spans="1:25" hidden="1" outlineLevel="4" x14ac:dyDescent="0.3">
      <c r="A602" s="85" t="s">
        <v>125</v>
      </c>
      <c r="B602" s="85" t="s">
        <v>172</v>
      </c>
      <c r="C602" t="s">
        <v>855</v>
      </c>
      <c r="D602" s="86">
        <v>0</v>
      </c>
      <c r="E602" s="86">
        <v>500000</v>
      </c>
      <c r="F602" s="86">
        <v>0</v>
      </c>
      <c r="G602" s="86">
        <v>0</v>
      </c>
      <c r="H602" s="86">
        <v>0</v>
      </c>
      <c r="I602" s="86">
        <v>0</v>
      </c>
      <c r="J602" s="86">
        <v>0</v>
      </c>
      <c r="K602" s="86">
        <v>0</v>
      </c>
      <c r="L602" s="86">
        <v>0</v>
      </c>
      <c r="M602" s="86">
        <v>0</v>
      </c>
      <c r="N602" s="86">
        <v>0</v>
      </c>
      <c r="O602" s="86">
        <v>0</v>
      </c>
      <c r="P602" s="86">
        <v>0</v>
      </c>
      <c r="Q602" s="86">
        <v>0</v>
      </c>
      <c r="R602" s="86">
        <v>0</v>
      </c>
      <c r="S602" s="86">
        <v>0</v>
      </c>
      <c r="T602" s="86">
        <v>0</v>
      </c>
      <c r="U602" s="86">
        <v>0</v>
      </c>
      <c r="V602" s="86">
        <v>0</v>
      </c>
      <c r="W602" s="86">
        <v>0</v>
      </c>
      <c r="X602" s="86">
        <v>0</v>
      </c>
      <c r="Y602" s="86">
        <v>500000</v>
      </c>
    </row>
    <row r="603" spans="1:25" hidden="1" outlineLevel="4" x14ac:dyDescent="0.3">
      <c r="A603" s="85" t="s">
        <v>125</v>
      </c>
      <c r="B603" s="85" t="s">
        <v>172</v>
      </c>
      <c r="C603" t="s">
        <v>856</v>
      </c>
      <c r="D603" s="86">
        <v>0</v>
      </c>
      <c r="E603" s="86">
        <v>0</v>
      </c>
      <c r="F603" s="86">
        <v>0</v>
      </c>
      <c r="G603" s="86">
        <v>0</v>
      </c>
      <c r="H603" s="86">
        <v>0</v>
      </c>
      <c r="I603" s="86">
        <v>0</v>
      </c>
      <c r="J603" s="86">
        <v>0</v>
      </c>
      <c r="K603" s="86">
        <v>0</v>
      </c>
      <c r="L603" s="86">
        <v>0</v>
      </c>
      <c r="M603" s="86">
        <v>0</v>
      </c>
      <c r="N603" s="86">
        <v>0</v>
      </c>
      <c r="O603" s="86">
        <v>0</v>
      </c>
      <c r="P603" s="86">
        <v>0</v>
      </c>
      <c r="Q603" s="86">
        <v>0</v>
      </c>
      <c r="R603" s="86">
        <v>0</v>
      </c>
      <c r="S603" s="86">
        <v>0</v>
      </c>
      <c r="T603" s="86">
        <v>0</v>
      </c>
      <c r="U603" s="86">
        <v>0</v>
      </c>
      <c r="V603" s="86">
        <v>0</v>
      </c>
      <c r="W603" s="86">
        <v>0</v>
      </c>
      <c r="X603" s="86">
        <v>500000</v>
      </c>
      <c r="Y603" s="86">
        <v>500000</v>
      </c>
    </row>
    <row r="604" spans="1:25" hidden="1" outlineLevel="4" x14ac:dyDescent="0.3">
      <c r="A604" s="85" t="s">
        <v>125</v>
      </c>
      <c r="B604" s="85" t="s">
        <v>172</v>
      </c>
      <c r="C604" t="s">
        <v>857</v>
      </c>
      <c r="D604" s="86">
        <v>0</v>
      </c>
      <c r="E604" s="86">
        <v>0</v>
      </c>
      <c r="F604" s="86">
        <v>0</v>
      </c>
      <c r="G604" s="86">
        <v>0</v>
      </c>
      <c r="H604" s="86">
        <v>0</v>
      </c>
      <c r="I604" s="86">
        <v>0</v>
      </c>
      <c r="J604" s="86">
        <v>0</v>
      </c>
      <c r="K604" s="86">
        <v>0</v>
      </c>
      <c r="L604" s="86">
        <v>0</v>
      </c>
      <c r="M604" s="86">
        <v>0</v>
      </c>
      <c r="N604" s="86">
        <v>0</v>
      </c>
      <c r="O604" s="86">
        <v>0</v>
      </c>
      <c r="P604" s="86">
        <v>0</v>
      </c>
      <c r="Q604" s="86">
        <v>0</v>
      </c>
      <c r="R604" s="86">
        <v>0</v>
      </c>
      <c r="S604" s="86">
        <v>0</v>
      </c>
      <c r="T604" s="86">
        <v>0</v>
      </c>
      <c r="U604" s="86">
        <v>0</v>
      </c>
      <c r="V604" s="86">
        <v>0</v>
      </c>
      <c r="W604" s="86">
        <v>240000</v>
      </c>
      <c r="X604" s="86">
        <v>0</v>
      </c>
      <c r="Y604" s="86">
        <v>240000</v>
      </c>
    </row>
    <row r="605" spans="1:25" hidden="1" outlineLevel="4" x14ac:dyDescent="0.3">
      <c r="A605" s="85" t="s">
        <v>125</v>
      </c>
      <c r="B605" s="85" t="s">
        <v>172</v>
      </c>
      <c r="C605" t="s">
        <v>858</v>
      </c>
      <c r="D605" s="86">
        <v>0</v>
      </c>
      <c r="E605" s="86">
        <v>0</v>
      </c>
      <c r="F605" s="86">
        <v>0</v>
      </c>
      <c r="G605" s="86">
        <v>0</v>
      </c>
      <c r="H605" s="86">
        <v>0</v>
      </c>
      <c r="I605" s="86">
        <v>0</v>
      </c>
      <c r="J605" s="86">
        <v>0</v>
      </c>
      <c r="K605" s="86">
        <v>0</v>
      </c>
      <c r="L605" s="86">
        <v>0</v>
      </c>
      <c r="M605" s="86">
        <v>0</v>
      </c>
      <c r="N605" s="86">
        <v>0</v>
      </c>
      <c r="O605" s="86">
        <v>225000</v>
      </c>
      <c r="P605" s="86">
        <v>0</v>
      </c>
      <c r="Q605" s="86">
        <v>0</v>
      </c>
      <c r="R605" s="86">
        <v>0</v>
      </c>
      <c r="S605" s="86">
        <v>0</v>
      </c>
      <c r="T605" s="86">
        <v>0</v>
      </c>
      <c r="U605" s="86">
        <v>0</v>
      </c>
      <c r="V605" s="86">
        <v>0</v>
      </c>
      <c r="W605" s="86">
        <v>0</v>
      </c>
      <c r="X605" s="86">
        <v>0</v>
      </c>
      <c r="Y605" s="86">
        <v>225000</v>
      </c>
    </row>
    <row r="606" spans="1:25" hidden="1" outlineLevel="4" x14ac:dyDescent="0.3">
      <c r="A606" s="85" t="s">
        <v>125</v>
      </c>
      <c r="B606" s="85" t="s">
        <v>172</v>
      </c>
      <c r="C606" t="s">
        <v>859</v>
      </c>
      <c r="D606" s="86">
        <v>0</v>
      </c>
      <c r="E606" s="86">
        <v>3978000</v>
      </c>
      <c r="F606" s="86">
        <v>0</v>
      </c>
      <c r="G606" s="86">
        <v>0</v>
      </c>
      <c r="H606" s="86">
        <v>0</v>
      </c>
      <c r="I606" s="86">
        <v>0</v>
      </c>
      <c r="J606" s="86">
        <v>0</v>
      </c>
      <c r="K606" s="86">
        <v>0</v>
      </c>
      <c r="L606" s="86">
        <v>0</v>
      </c>
      <c r="M606" s="86">
        <v>0</v>
      </c>
      <c r="N606" s="86">
        <v>0</v>
      </c>
      <c r="O606" s="86">
        <v>0</v>
      </c>
      <c r="P606" s="86">
        <v>0</v>
      </c>
      <c r="Q606" s="86">
        <v>0</v>
      </c>
      <c r="R606" s="86">
        <v>0</v>
      </c>
      <c r="S606" s="86">
        <v>0</v>
      </c>
      <c r="T606" s="86">
        <v>0</v>
      </c>
      <c r="U606" s="86">
        <v>0</v>
      </c>
      <c r="V606" s="86">
        <v>0</v>
      </c>
      <c r="W606" s="86">
        <v>0</v>
      </c>
      <c r="X606" s="86">
        <v>0</v>
      </c>
      <c r="Y606" s="86">
        <v>3978000</v>
      </c>
    </row>
    <row r="607" spans="1:25" hidden="1" outlineLevel="4" x14ac:dyDescent="0.3">
      <c r="A607" s="85" t="s">
        <v>125</v>
      </c>
      <c r="B607" s="85" t="s">
        <v>172</v>
      </c>
      <c r="C607" t="s">
        <v>860</v>
      </c>
      <c r="D607" s="86">
        <v>0</v>
      </c>
      <c r="E607" s="86">
        <v>4000000</v>
      </c>
      <c r="F607" s="86">
        <v>0</v>
      </c>
      <c r="G607" s="86">
        <v>0</v>
      </c>
      <c r="H607" s="86">
        <v>0</v>
      </c>
      <c r="I607" s="86">
        <v>0</v>
      </c>
      <c r="J607" s="86">
        <v>0</v>
      </c>
      <c r="K607" s="86">
        <v>0</v>
      </c>
      <c r="L607" s="86">
        <v>0</v>
      </c>
      <c r="M607" s="86">
        <v>0</v>
      </c>
      <c r="N607" s="86">
        <v>0</v>
      </c>
      <c r="O607" s="86">
        <v>0</v>
      </c>
      <c r="P607" s="86">
        <v>0</v>
      </c>
      <c r="Q607" s="86">
        <v>0</v>
      </c>
      <c r="R607" s="86">
        <v>0</v>
      </c>
      <c r="S607" s="86">
        <v>0</v>
      </c>
      <c r="T607" s="86">
        <v>0</v>
      </c>
      <c r="U607" s="86">
        <v>0</v>
      </c>
      <c r="V607" s="86">
        <v>0</v>
      </c>
      <c r="W607" s="86">
        <v>0</v>
      </c>
      <c r="X607" s="86">
        <v>0</v>
      </c>
      <c r="Y607" s="86">
        <v>4000000</v>
      </c>
    </row>
    <row r="608" spans="1:25" hidden="1" outlineLevel="4" x14ac:dyDescent="0.3">
      <c r="A608" s="85" t="s">
        <v>125</v>
      </c>
      <c r="B608" s="85" t="s">
        <v>172</v>
      </c>
      <c r="C608" t="s">
        <v>861</v>
      </c>
      <c r="D608" s="86">
        <v>0</v>
      </c>
      <c r="E608" s="86">
        <v>0</v>
      </c>
      <c r="F608" s="86">
        <v>0</v>
      </c>
      <c r="G608" s="86">
        <v>0</v>
      </c>
      <c r="H608" s="86">
        <v>0</v>
      </c>
      <c r="I608" s="86">
        <v>0</v>
      </c>
      <c r="J608" s="86">
        <v>0</v>
      </c>
      <c r="K608" s="86">
        <v>0</v>
      </c>
      <c r="L608" s="86">
        <v>0</v>
      </c>
      <c r="M608" s="86">
        <v>0</v>
      </c>
      <c r="N608" s="86">
        <v>0</v>
      </c>
      <c r="O608" s="86">
        <v>0</v>
      </c>
      <c r="P608" s="86">
        <v>0</v>
      </c>
      <c r="Q608" s="86">
        <v>0</v>
      </c>
      <c r="R608" s="86">
        <v>0</v>
      </c>
      <c r="S608" s="86">
        <v>0</v>
      </c>
      <c r="T608" s="86">
        <v>0</v>
      </c>
      <c r="U608" s="86">
        <v>0</v>
      </c>
      <c r="V608" s="86">
        <v>0</v>
      </c>
      <c r="W608" s="86">
        <v>0</v>
      </c>
      <c r="X608" s="86">
        <v>915000</v>
      </c>
      <c r="Y608" s="86">
        <v>915000</v>
      </c>
    </row>
    <row r="609" spans="1:25" hidden="1" outlineLevel="4" x14ac:dyDescent="0.3">
      <c r="A609" s="85" t="s">
        <v>125</v>
      </c>
      <c r="B609" s="85" t="s">
        <v>172</v>
      </c>
      <c r="C609" t="s">
        <v>862</v>
      </c>
      <c r="D609" s="86">
        <v>0</v>
      </c>
      <c r="E609" s="86">
        <v>0</v>
      </c>
      <c r="F609" s="86">
        <v>0</v>
      </c>
      <c r="G609" s="86">
        <v>0</v>
      </c>
      <c r="H609" s="86">
        <v>0</v>
      </c>
      <c r="I609" s="86">
        <v>0</v>
      </c>
      <c r="J609" s="86">
        <v>0</v>
      </c>
      <c r="K609" s="86">
        <v>130000</v>
      </c>
      <c r="L609" s="86">
        <v>0</v>
      </c>
      <c r="M609" s="86">
        <v>0</v>
      </c>
      <c r="N609" s="86">
        <v>0</v>
      </c>
      <c r="O609" s="86">
        <v>0</v>
      </c>
      <c r="P609" s="86">
        <v>0</v>
      </c>
      <c r="Q609" s="86">
        <v>0</v>
      </c>
      <c r="R609" s="86">
        <v>0</v>
      </c>
      <c r="S609" s="86">
        <v>0</v>
      </c>
      <c r="T609" s="86">
        <v>0</v>
      </c>
      <c r="U609" s="86">
        <v>0</v>
      </c>
      <c r="V609" s="86">
        <v>0</v>
      </c>
      <c r="W609" s="86">
        <v>0</v>
      </c>
      <c r="X609" s="86">
        <v>0</v>
      </c>
      <c r="Y609" s="86">
        <v>130000</v>
      </c>
    </row>
    <row r="610" spans="1:25" hidden="1" outlineLevel="4" x14ac:dyDescent="0.3">
      <c r="A610" s="85" t="s">
        <v>125</v>
      </c>
      <c r="B610" s="85" t="s">
        <v>172</v>
      </c>
      <c r="C610" t="s">
        <v>863</v>
      </c>
      <c r="D610" s="86">
        <v>0</v>
      </c>
      <c r="E610" s="86">
        <v>0</v>
      </c>
      <c r="F610" s="86">
        <v>0</v>
      </c>
      <c r="G610" s="86">
        <v>0</v>
      </c>
      <c r="H610" s="86">
        <v>0</v>
      </c>
      <c r="I610" s="86">
        <v>0</v>
      </c>
      <c r="J610" s="86">
        <v>0</v>
      </c>
      <c r="K610" s="86">
        <v>75000</v>
      </c>
      <c r="L610" s="86">
        <v>0</v>
      </c>
      <c r="M610" s="86">
        <v>0</v>
      </c>
      <c r="N610" s="86">
        <v>0</v>
      </c>
      <c r="O610" s="86">
        <v>0</v>
      </c>
      <c r="P610" s="86">
        <v>0</v>
      </c>
      <c r="Q610" s="86">
        <v>0</v>
      </c>
      <c r="R610" s="86">
        <v>0</v>
      </c>
      <c r="S610" s="86">
        <v>0</v>
      </c>
      <c r="T610" s="86">
        <v>0</v>
      </c>
      <c r="U610" s="86">
        <v>0</v>
      </c>
      <c r="V610" s="86">
        <v>0</v>
      </c>
      <c r="W610" s="86">
        <v>0</v>
      </c>
      <c r="X610" s="86">
        <v>0</v>
      </c>
      <c r="Y610" s="86">
        <v>75000</v>
      </c>
    </row>
    <row r="611" spans="1:25" hidden="1" outlineLevel="4" x14ac:dyDescent="0.3">
      <c r="A611" s="85" t="s">
        <v>125</v>
      </c>
      <c r="B611" s="85" t="s">
        <v>172</v>
      </c>
      <c r="C611" t="s">
        <v>864</v>
      </c>
      <c r="D611" s="86">
        <v>0</v>
      </c>
      <c r="E611" s="86">
        <v>2500000</v>
      </c>
      <c r="F611" s="86">
        <v>664215.20861050615</v>
      </c>
      <c r="G611" s="86">
        <v>0</v>
      </c>
      <c r="H611" s="86">
        <v>0</v>
      </c>
      <c r="I611" s="86">
        <v>0</v>
      </c>
      <c r="J611" s="86">
        <v>0</v>
      </c>
      <c r="K611" s="86">
        <v>0</v>
      </c>
      <c r="L611" s="86">
        <v>0</v>
      </c>
      <c r="M611" s="86">
        <v>0</v>
      </c>
      <c r="N611" s="86">
        <v>0</v>
      </c>
      <c r="O611" s="86">
        <v>0</v>
      </c>
      <c r="P611" s="86">
        <v>0</v>
      </c>
      <c r="Q611" s="86">
        <v>0</v>
      </c>
      <c r="R611" s="86">
        <v>0</v>
      </c>
      <c r="S611" s="86">
        <v>0</v>
      </c>
      <c r="T611" s="86">
        <v>0</v>
      </c>
      <c r="U611" s="86">
        <v>0</v>
      </c>
      <c r="V611" s="86">
        <v>0</v>
      </c>
      <c r="W611" s="86">
        <v>0</v>
      </c>
      <c r="X611" s="86">
        <v>0</v>
      </c>
      <c r="Y611" s="86">
        <v>3164215.2086105063</v>
      </c>
    </row>
    <row r="612" spans="1:25" hidden="1" outlineLevel="4" x14ac:dyDescent="0.3">
      <c r="A612" s="85" t="s">
        <v>125</v>
      </c>
      <c r="B612" s="85" t="s">
        <v>172</v>
      </c>
      <c r="C612" t="s">
        <v>865</v>
      </c>
      <c r="D612" s="86">
        <v>0</v>
      </c>
      <c r="E612" s="86">
        <v>1000000</v>
      </c>
      <c r="F612" s="86">
        <v>159411.65006652148</v>
      </c>
      <c r="G612" s="86">
        <v>90894.857645418699</v>
      </c>
      <c r="H612" s="86">
        <v>0</v>
      </c>
      <c r="I612" s="86">
        <v>0</v>
      </c>
      <c r="J612" s="86">
        <v>600000</v>
      </c>
      <c r="K612" s="86">
        <v>0</v>
      </c>
      <c r="L612" s="86">
        <v>0</v>
      </c>
      <c r="M612" s="86">
        <v>0</v>
      </c>
      <c r="N612" s="86">
        <v>0</v>
      </c>
      <c r="O612" s="86">
        <v>0</v>
      </c>
      <c r="P612" s="86">
        <v>0</v>
      </c>
      <c r="Q612" s="86">
        <v>0</v>
      </c>
      <c r="R612" s="86">
        <v>0</v>
      </c>
      <c r="S612" s="86">
        <v>0</v>
      </c>
      <c r="T612" s="86">
        <v>0</v>
      </c>
      <c r="U612" s="86">
        <v>0</v>
      </c>
      <c r="V612" s="86">
        <v>0</v>
      </c>
      <c r="W612" s="86">
        <v>0</v>
      </c>
      <c r="X612" s="86">
        <v>0</v>
      </c>
      <c r="Y612" s="86">
        <v>1850306.5077119402</v>
      </c>
    </row>
    <row r="613" spans="1:25" hidden="1" outlineLevel="4" x14ac:dyDescent="0.3">
      <c r="A613" s="85" t="s">
        <v>125</v>
      </c>
      <c r="B613" s="85" t="s">
        <v>172</v>
      </c>
      <c r="C613" t="s">
        <v>866</v>
      </c>
      <c r="D613" s="86">
        <v>0</v>
      </c>
      <c r="E613" s="86">
        <v>0</v>
      </c>
      <c r="F613" s="86">
        <v>0</v>
      </c>
      <c r="G613" s="86">
        <v>0</v>
      </c>
      <c r="H613" s="86">
        <v>0</v>
      </c>
      <c r="I613" s="86">
        <v>0</v>
      </c>
      <c r="J613" s="86">
        <v>0</v>
      </c>
      <c r="K613" s="86">
        <v>1123000</v>
      </c>
      <c r="L613" s="86">
        <v>0</v>
      </c>
      <c r="M613" s="86">
        <v>0</v>
      </c>
      <c r="N613" s="86">
        <v>0</v>
      </c>
      <c r="O613" s="86">
        <v>0</v>
      </c>
      <c r="P613" s="86">
        <v>0</v>
      </c>
      <c r="Q613" s="86">
        <v>0</v>
      </c>
      <c r="R613" s="86">
        <v>0</v>
      </c>
      <c r="S613" s="86">
        <v>0</v>
      </c>
      <c r="T613" s="86">
        <v>0</v>
      </c>
      <c r="U613" s="86">
        <v>0</v>
      </c>
      <c r="V613" s="86">
        <v>0</v>
      </c>
      <c r="W613" s="86">
        <v>0</v>
      </c>
      <c r="X613" s="86">
        <v>0</v>
      </c>
      <c r="Y613" s="86">
        <v>1123000</v>
      </c>
    </row>
    <row r="614" spans="1:25" hidden="1" outlineLevel="4" x14ac:dyDescent="0.3">
      <c r="A614" s="85" t="s">
        <v>125</v>
      </c>
      <c r="B614" s="85" t="s">
        <v>172</v>
      </c>
      <c r="C614" t="s">
        <v>867</v>
      </c>
      <c r="D614" s="86">
        <v>0</v>
      </c>
      <c r="E614" s="86">
        <v>0</v>
      </c>
      <c r="F614" s="86">
        <v>0</v>
      </c>
      <c r="G614" s="86">
        <v>0</v>
      </c>
      <c r="H614" s="86">
        <v>0</v>
      </c>
      <c r="I614" s="86">
        <v>0</v>
      </c>
      <c r="J614" s="86">
        <v>0</v>
      </c>
      <c r="K614" s="86">
        <v>0</v>
      </c>
      <c r="L614" s="86">
        <v>0</v>
      </c>
      <c r="M614" s="86">
        <v>0</v>
      </c>
      <c r="N614" s="86">
        <v>0</v>
      </c>
      <c r="O614" s="86">
        <v>0</v>
      </c>
      <c r="P614" s="86">
        <v>0</v>
      </c>
      <c r="Q614" s="86">
        <v>50000</v>
      </c>
      <c r="R614" s="86">
        <v>0</v>
      </c>
      <c r="S614" s="86">
        <v>0</v>
      </c>
      <c r="T614" s="86">
        <v>0</v>
      </c>
      <c r="U614" s="86">
        <v>0</v>
      </c>
      <c r="V614" s="86">
        <v>0</v>
      </c>
      <c r="W614" s="86">
        <v>0</v>
      </c>
      <c r="X614" s="86">
        <v>0</v>
      </c>
      <c r="Y614" s="86">
        <v>50000</v>
      </c>
    </row>
    <row r="615" spans="1:25" hidden="1" outlineLevel="4" x14ac:dyDescent="0.3">
      <c r="A615" s="85" t="s">
        <v>125</v>
      </c>
      <c r="B615" s="85" t="s">
        <v>172</v>
      </c>
      <c r="C615" t="s">
        <v>868</v>
      </c>
      <c r="D615" s="86">
        <v>0</v>
      </c>
      <c r="E615" s="86">
        <v>0</v>
      </c>
      <c r="F615" s="86">
        <v>0</v>
      </c>
      <c r="G615" s="86">
        <v>60937.427479782782</v>
      </c>
      <c r="H615" s="86">
        <v>0</v>
      </c>
      <c r="I615" s="86">
        <v>0</v>
      </c>
      <c r="J615" s="86">
        <v>0</v>
      </c>
      <c r="K615" s="86">
        <v>0</v>
      </c>
      <c r="L615" s="86">
        <v>0</v>
      </c>
      <c r="M615" s="86">
        <v>0</v>
      </c>
      <c r="N615" s="86">
        <v>0</v>
      </c>
      <c r="O615" s="86">
        <v>0</v>
      </c>
      <c r="P615" s="86">
        <v>0</v>
      </c>
      <c r="Q615" s="86">
        <v>0</v>
      </c>
      <c r="R615" s="86">
        <v>0</v>
      </c>
      <c r="S615" s="86">
        <v>0</v>
      </c>
      <c r="T615" s="86">
        <v>0</v>
      </c>
      <c r="U615" s="86">
        <v>0</v>
      </c>
      <c r="V615" s="86">
        <v>0</v>
      </c>
      <c r="W615" s="86">
        <v>0</v>
      </c>
      <c r="X615" s="86">
        <v>0</v>
      </c>
      <c r="Y615" s="86">
        <v>60937.427479782782</v>
      </c>
    </row>
    <row r="616" spans="1:25" hidden="1" outlineLevel="4" x14ac:dyDescent="0.3">
      <c r="A616" s="85" t="s">
        <v>125</v>
      </c>
      <c r="B616" s="85" t="s">
        <v>172</v>
      </c>
      <c r="C616" t="s">
        <v>869</v>
      </c>
      <c r="D616" s="86">
        <v>0</v>
      </c>
      <c r="E616" s="86">
        <v>0</v>
      </c>
      <c r="F616" s="86">
        <v>13284.304172210124</v>
      </c>
      <c r="G616" s="86">
        <v>0</v>
      </c>
      <c r="H616" s="86">
        <v>0</v>
      </c>
      <c r="I616" s="86">
        <v>0</v>
      </c>
      <c r="J616" s="86">
        <v>0</v>
      </c>
      <c r="K616" s="86">
        <v>0</v>
      </c>
      <c r="L616" s="86">
        <v>0</v>
      </c>
      <c r="M616" s="86">
        <v>0</v>
      </c>
      <c r="N616" s="86">
        <v>0</v>
      </c>
      <c r="O616" s="86">
        <v>0</v>
      </c>
      <c r="P616" s="86">
        <v>0</v>
      </c>
      <c r="Q616" s="86">
        <v>0</v>
      </c>
      <c r="R616" s="86">
        <v>0</v>
      </c>
      <c r="S616" s="86">
        <v>0</v>
      </c>
      <c r="T616" s="86">
        <v>0</v>
      </c>
      <c r="U616" s="86">
        <v>0</v>
      </c>
      <c r="V616" s="86">
        <v>0</v>
      </c>
      <c r="W616" s="86">
        <v>0</v>
      </c>
      <c r="X616" s="86">
        <v>0</v>
      </c>
      <c r="Y616" s="86">
        <v>13284.304172210124</v>
      </c>
    </row>
    <row r="617" spans="1:25" hidden="1" outlineLevel="4" x14ac:dyDescent="0.3">
      <c r="A617" s="85" t="s">
        <v>125</v>
      </c>
      <c r="B617" s="85" t="s">
        <v>172</v>
      </c>
      <c r="C617" t="s">
        <v>870</v>
      </c>
      <c r="D617" s="86">
        <v>0</v>
      </c>
      <c r="E617" s="86">
        <v>13331958</v>
      </c>
      <c r="F617" s="86">
        <v>0</v>
      </c>
      <c r="G617" s="86">
        <v>0</v>
      </c>
      <c r="H617" s="86">
        <v>0</v>
      </c>
      <c r="I617" s="86">
        <v>0</v>
      </c>
      <c r="J617" s="86">
        <v>0</v>
      </c>
      <c r="K617" s="86">
        <v>0</v>
      </c>
      <c r="L617" s="86">
        <v>0</v>
      </c>
      <c r="M617" s="86">
        <v>0</v>
      </c>
      <c r="N617" s="86">
        <v>0</v>
      </c>
      <c r="O617" s="86">
        <v>0</v>
      </c>
      <c r="P617" s="86">
        <v>0</v>
      </c>
      <c r="Q617" s="86">
        <v>0</v>
      </c>
      <c r="R617" s="86">
        <v>0</v>
      </c>
      <c r="S617" s="86">
        <v>0</v>
      </c>
      <c r="T617" s="86">
        <v>0</v>
      </c>
      <c r="U617" s="86">
        <v>0</v>
      </c>
      <c r="V617" s="86">
        <v>0</v>
      </c>
      <c r="W617" s="86">
        <v>0</v>
      </c>
      <c r="X617" s="86">
        <v>0</v>
      </c>
      <c r="Y617" s="86">
        <v>13331958</v>
      </c>
    </row>
    <row r="618" spans="1:25" hidden="1" outlineLevel="4" x14ac:dyDescent="0.3">
      <c r="A618" s="85" t="s">
        <v>125</v>
      </c>
      <c r="B618" s="85" t="s">
        <v>172</v>
      </c>
      <c r="C618" t="s">
        <v>871</v>
      </c>
      <c r="D618" s="86">
        <v>0</v>
      </c>
      <c r="E618" s="86">
        <v>0</v>
      </c>
      <c r="F618" s="86">
        <v>0</v>
      </c>
      <c r="G618" s="86">
        <v>0</v>
      </c>
      <c r="H618" s="86">
        <v>0</v>
      </c>
      <c r="I618" s="86">
        <v>0</v>
      </c>
      <c r="J618" s="86">
        <v>0</v>
      </c>
      <c r="K618" s="86">
        <v>0</v>
      </c>
      <c r="L618" s="86">
        <v>0</v>
      </c>
      <c r="M618" s="86">
        <v>0</v>
      </c>
      <c r="N618" s="86">
        <v>0</v>
      </c>
      <c r="O618" s="86">
        <v>300000</v>
      </c>
      <c r="P618" s="86">
        <v>0</v>
      </c>
      <c r="Q618" s="86">
        <v>0</v>
      </c>
      <c r="R618" s="86">
        <v>0</v>
      </c>
      <c r="S618" s="86">
        <v>0</v>
      </c>
      <c r="T618" s="86">
        <v>0</v>
      </c>
      <c r="U618" s="86">
        <v>0</v>
      </c>
      <c r="V618" s="86">
        <v>0</v>
      </c>
      <c r="W618" s="86">
        <v>0</v>
      </c>
      <c r="X618" s="86">
        <v>0</v>
      </c>
      <c r="Y618" s="86">
        <v>300000</v>
      </c>
    </row>
    <row r="619" spans="1:25" hidden="1" outlineLevel="4" x14ac:dyDescent="0.3">
      <c r="A619" s="85" t="s">
        <v>125</v>
      </c>
      <c r="B619" s="85" t="s">
        <v>172</v>
      </c>
      <c r="C619" t="s">
        <v>872</v>
      </c>
      <c r="D619" s="86">
        <v>0</v>
      </c>
      <c r="E619" s="86">
        <v>0</v>
      </c>
      <c r="F619" s="86">
        <v>0</v>
      </c>
      <c r="G619" s="86">
        <v>0</v>
      </c>
      <c r="H619" s="86">
        <v>0</v>
      </c>
      <c r="I619" s="86">
        <v>0</v>
      </c>
      <c r="J619" s="86">
        <v>0</v>
      </c>
      <c r="K619" s="86">
        <v>1300000</v>
      </c>
      <c r="L619" s="86">
        <v>0</v>
      </c>
      <c r="M619" s="86">
        <v>0</v>
      </c>
      <c r="N619" s="86">
        <v>0</v>
      </c>
      <c r="O619" s="86">
        <v>0</v>
      </c>
      <c r="P619" s="86">
        <v>0</v>
      </c>
      <c r="Q619" s="86">
        <v>0</v>
      </c>
      <c r="R619" s="86">
        <v>0</v>
      </c>
      <c r="S619" s="86">
        <v>0</v>
      </c>
      <c r="T619" s="86">
        <v>0</v>
      </c>
      <c r="U619" s="86">
        <v>0</v>
      </c>
      <c r="V619" s="86">
        <v>0</v>
      </c>
      <c r="W619" s="86">
        <v>0</v>
      </c>
      <c r="X619" s="86">
        <v>0</v>
      </c>
      <c r="Y619" s="86">
        <v>1300000</v>
      </c>
    </row>
    <row r="620" spans="1:25" hidden="1" outlineLevel="4" x14ac:dyDescent="0.3">
      <c r="A620" s="85" t="s">
        <v>125</v>
      </c>
      <c r="B620" s="85" t="s">
        <v>172</v>
      </c>
      <c r="C620" t="s">
        <v>873</v>
      </c>
      <c r="D620" s="86">
        <v>0</v>
      </c>
      <c r="E620" s="86">
        <v>0</v>
      </c>
      <c r="F620" s="86">
        <v>0</v>
      </c>
      <c r="G620" s="86">
        <v>0</v>
      </c>
      <c r="H620" s="86">
        <v>0</v>
      </c>
      <c r="I620" s="86">
        <v>0</v>
      </c>
      <c r="J620" s="86">
        <v>0</v>
      </c>
      <c r="K620" s="86">
        <v>0</v>
      </c>
      <c r="L620" s="86">
        <v>0</v>
      </c>
      <c r="M620" s="86">
        <v>0</v>
      </c>
      <c r="N620" s="86">
        <v>0</v>
      </c>
      <c r="O620" s="86">
        <v>2600000</v>
      </c>
      <c r="P620" s="86">
        <v>0</v>
      </c>
      <c r="Q620" s="86">
        <v>0</v>
      </c>
      <c r="R620" s="86">
        <v>0</v>
      </c>
      <c r="S620" s="86">
        <v>0</v>
      </c>
      <c r="T620" s="86">
        <v>0</v>
      </c>
      <c r="U620" s="86">
        <v>0</v>
      </c>
      <c r="V620" s="86">
        <v>0</v>
      </c>
      <c r="W620" s="86">
        <v>0</v>
      </c>
      <c r="X620" s="86">
        <v>0</v>
      </c>
      <c r="Y620" s="86">
        <v>2600000</v>
      </c>
    </row>
    <row r="621" spans="1:25" hidden="1" outlineLevel="4" x14ac:dyDescent="0.3">
      <c r="A621" s="85" t="s">
        <v>125</v>
      </c>
      <c r="B621" s="85" t="s">
        <v>172</v>
      </c>
      <c r="C621" t="s">
        <v>874</v>
      </c>
      <c r="D621" s="86">
        <v>0</v>
      </c>
      <c r="E621" s="86">
        <v>0</v>
      </c>
      <c r="F621" s="86">
        <v>0</v>
      </c>
      <c r="G621" s="86">
        <v>30298.28588180623</v>
      </c>
      <c r="H621" s="86">
        <v>0</v>
      </c>
      <c r="I621" s="86">
        <v>0</v>
      </c>
      <c r="J621" s="86">
        <v>0</v>
      </c>
      <c r="K621" s="86">
        <v>0</v>
      </c>
      <c r="L621" s="86">
        <v>0</v>
      </c>
      <c r="M621" s="86">
        <v>0</v>
      </c>
      <c r="N621" s="86">
        <v>0</v>
      </c>
      <c r="O621" s="86">
        <v>0</v>
      </c>
      <c r="P621" s="86">
        <v>0</v>
      </c>
      <c r="Q621" s="86">
        <v>0</v>
      </c>
      <c r="R621" s="86">
        <v>0</v>
      </c>
      <c r="S621" s="86">
        <v>0</v>
      </c>
      <c r="T621" s="86">
        <v>0</v>
      </c>
      <c r="U621" s="86">
        <v>0</v>
      </c>
      <c r="V621" s="86">
        <v>0</v>
      </c>
      <c r="W621" s="86">
        <v>0</v>
      </c>
      <c r="X621" s="86">
        <v>0</v>
      </c>
      <c r="Y621" s="86">
        <v>30298.28588180623</v>
      </c>
    </row>
    <row r="622" spans="1:25" hidden="1" outlineLevel="4" x14ac:dyDescent="0.3">
      <c r="A622" s="85" t="s">
        <v>125</v>
      </c>
      <c r="B622" s="85" t="s">
        <v>172</v>
      </c>
      <c r="C622" t="s">
        <v>875</v>
      </c>
      <c r="D622" s="86">
        <v>0</v>
      </c>
      <c r="E622" s="86">
        <v>0</v>
      </c>
      <c r="F622" s="86">
        <v>0</v>
      </c>
      <c r="G622" s="86">
        <v>43046.441158005611</v>
      </c>
      <c r="H622" s="86">
        <v>0</v>
      </c>
      <c r="I622" s="86">
        <v>0</v>
      </c>
      <c r="J622" s="86">
        <v>0</v>
      </c>
      <c r="K622" s="86">
        <v>0</v>
      </c>
      <c r="L622" s="86">
        <v>0</v>
      </c>
      <c r="M622" s="86">
        <v>0</v>
      </c>
      <c r="N622" s="86">
        <v>0</v>
      </c>
      <c r="O622" s="86">
        <v>0</v>
      </c>
      <c r="P622" s="86">
        <v>0</v>
      </c>
      <c r="Q622" s="86">
        <v>0</v>
      </c>
      <c r="R622" s="86">
        <v>0</v>
      </c>
      <c r="S622" s="86">
        <v>0</v>
      </c>
      <c r="T622" s="86">
        <v>0</v>
      </c>
      <c r="U622" s="86">
        <v>0</v>
      </c>
      <c r="V622" s="86">
        <v>0</v>
      </c>
      <c r="W622" s="86">
        <v>0</v>
      </c>
      <c r="X622" s="86">
        <v>0</v>
      </c>
      <c r="Y622" s="86">
        <v>43046.441158005611</v>
      </c>
    </row>
    <row r="623" spans="1:25" hidden="1" outlineLevel="4" x14ac:dyDescent="0.3">
      <c r="A623" s="85" t="s">
        <v>125</v>
      </c>
      <c r="B623" s="85" t="s">
        <v>172</v>
      </c>
      <c r="C623" t="s">
        <v>876</v>
      </c>
      <c r="D623" s="86">
        <v>0</v>
      </c>
      <c r="E623" s="86">
        <v>0</v>
      </c>
      <c r="F623" s="86">
        <v>0</v>
      </c>
      <c r="G623" s="86">
        <v>0</v>
      </c>
      <c r="H623" s="86">
        <v>0</v>
      </c>
      <c r="I623" s="86">
        <v>0</v>
      </c>
      <c r="J623" s="86">
        <v>0</v>
      </c>
      <c r="K623" s="86">
        <v>0</v>
      </c>
      <c r="L623" s="86">
        <v>0</v>
      </c>
      <c r="M623" s="86">
        <v>0</v>
      </c>
      <c r="N623" s="86">
        <v>0</v>
      </c>
      <c r="O623" s="86">
        <v>0</v>
      </c>
      <c r="P623" s="86">
        <v>0</v>
      </c>
      <c r="Q623" s="86">
        <v>0</v>
      </c>
      <c r="R623" s="86">
        <v>0</v>
      </c>
      <c r="S623" s="86">
        <v>0</v>
      </c>
      <c r="T623" s="86">
        <v>0</v>
      </c>
      <c r="U623" s="86">
        <v>0</v>
      </c>
      <c r="V623" s="86">
        <v>0</v>
      </c>
      <c r="W623" s="86">
        <v>0</v>
      </c>
      <c r="X623" s="86">
        <v>40000000</v>
      </c>
      <c r="Y623" s="86">
        <v>40000000</v>
      </c>
    </row>
    <row r="624" spans="1:25" hidden="1" outlineLevel="4" x14ac:dyDescent="0.3">
      <c r="A624" s="85" t="s">
        <v>125</v>
      </c>
      <c r="B624" s="85" t="s">
        <v>172</v>
      </c>
      <c r="C624" t="s">
        <v>877</v>
      </c>
      <c r="D624" s="86">
        <v>0</v>
      </c>
      <c r="E624" s="86">
        <v>0</v>
      </c>
      <c r="F624" s="86">
        <v>0</v>
      </c>
      <c r="G624" s="86">
        <v>0</v>
      </c>
      <c r="H624" s="86">
        <v>0</v>
      </c>
      <c r="I624" s="86">
        <v>0</v>
      </c>
      <c r="J624" s="86">
        <v>0</v>
      </c>
      <c r="K624" s="86">
        <v>200000</v>
      </c>
      <c r="L624" s="86">
        <v>0</v>
      </c>
      <c r="M624" s="86">
        <v>0</v>
      </c>
      <c r="N624" s="86">
        <v>0</v>
      </c>
      <c r="O624" s="86">
        <v>0</v>
      </c>
      <c r="P624" s="86">
        <v>0</v>
      </c>
      <c r="Q624" s="86">
        <v>0</v>
      </c>
      <c r="R624" s="86">
        <v>0</v>
      </c>
      <c r="S624" s="86">
        <v>0</v>
      </c>
      <c r="T624" s="86">
        <v>0</v>
      </c>
      <c r="U624" s="86">
        <v>0</v>
      </c>
      <c r="V624" s="86">
        <v>0</v>
      </c>
      <c r="W624" s="86">
        <v>0</v>
      </c>
      <c r="X624" s="86">
        <v>0</v>
      </c>
      <c r="Y624" s="86">
        <v>200000</v>
      </c>
    </row>
    <row r="625" spans="1:25" hidden="1" outlineLevel="4" x14ac:dyDescent="0.3">
      <c r="A625" s="85" t="s">
        <v>125</v>
      </c>
      <c r="B625" s="85" t="s">
        <v>172</v>
      </c>
      <c r="C625" t="s">
        <v>878</v>
      </c>
      <c r="D625" s="86">
        <v>0</v>
      </c>
      <c r="E625" s="86">
        <v>0</v>
      </c>
      <c r="F625" s="86">
        <v>0</v>
      </c>
      <c r="G625" s="86">
        <v>0</v>
      </c>
      <c r="H625" s="86">
        <v>0</v>
      </c>
      <c r="I625" s="86">
        <v>1200000</v>
      </c>
      <c r="J625" s="86">
        <v>1200000</v>
      </c>
      <c r="K625" s="86">
        <v>1200000</v>
      </c>
      <c r="L625" s="86">
        <v>0</v>
      </c>
      <c r="M625" s="86">
        <v>0</v>
      </c>
      <c r="N625" s="86">
        <v>0</v>
      </c>
      <c r="O625" s="86">
        <v>0</v>
      </c>
      <c r="P625" s="86">
        <v>0</v>
      </c>
      <c r="Q625" s="86">
        <v>0</v>
      </c>
      <c r="R625" s="86">
        <v>0</v>
      </c>
      <c r="S625" s="86">
        <v>0</v>
      </c>
      <c r="T625" s="86">
        <v>0</v>
      </c>
      <c r="U625" s="86">
        <v>0</v>
      </c>
      <c r="V625" s="86">
        <v>0</v>
      </c>
      <c r="W625" s="86">
        <v>0</v>
      </c>
      <c r="X625" s="86">
        <v>0</v>
      </c>
      <c r="Y625" s="86">
        <v>3600000</v>
      </c>
    </row>
    <row r="626" spans="1:25" hidden="1" outlineLevel="4" x14ac:dyDescent="0.3">
      <c r="A626" s="85" t="s">
        <v>125</v>
      </c>
      <c r="B626" s="85" t="s">
        <v>172</v>
      </c>
      <c r="C626" t="s">
        <v>879</v>
      </c>
      <c r="D626" s="86">
        <v>0</v>
      </c>
      <c r="E626" s="86">
        <v>0</v>
      </c>
      <c r="F626" s="86">
        <v>0</v>
      </c>
      <c r="G626" s="86">
        <v>51727.657520290144</v>
      </c>
      <c r="H626" s="86">
        <v>0</v>
      </c>
      <c r="I626" s="86">
        <v>0</v>
      </c>
      <c r="J626" s="86">
        <v>269000</v>
      </c>
      <c r="K626" s="86">
        <v>0</v>
      </c>
      <c r="L626" s="86">
        <v>591019</v>
      </c>
      <c r="M626" s="86">
        <v>0</v>
      </c>
      <c r="N626" s="86">
        <v>0</v>
      </c>
      <c r="O626" s="86">
        <v>0</v>
      </c>
      <c r="P626" s="86">
        <v>0</v>
      </c>
      <c r="Q626" s="86">
        <v>0</v>
      </c>
      <c r="R626" s="86">
        <v>0</v>
      </c>
      <c r="S626" s="86">
        <v>0</v>
      </c>
      <c r="T626" s="86">
        <v>0</v>
      </c>
      <c r="U626" s="86">
        <v>0</v>
      </c>
      <c r="V626" s="86">
        <v>0</v>
      </c>
      <c r="W626" s="86">
        <v>0</v>
      </c>
      <c r="X626" s="86">
        <v>0</v>
      </c>
      <c r="Y626" s="86">
        <v>911746.65752029011</v>
      </c>
    </row>
    <row r="627" spans="1:25" hidden="1" outlineLevel="4" x14ac:dyDescent="0.3">
      <c r="A627" s="85" t="s">
        <v>125</v>
      </c>
      <c r="B627" s="85" t="s">
        <v>172</v>
      </c>
      <c r="C627" t="s">
        <v>880</v>
      </c>
      <c r="D627" s="86">
        <v>0</v>
      </c>
      <c r="E627" s="86">
        <v>0</v>
      </c>
      <c r="F627" s="86">
        <v>0</v>
      </c>
      <c r="G627" s="86">
        <v>0</v>
      </c>
      <c r="H627" s="86">
        <v>0</v>
      </c>
      <c r="I627" s="86">
        <v>2000000</v>
      </c>
      <c r="J627" s="86">
        <v>2000000</v>
      </c>
      <c r="K627" s="86">
        <v>2000000</v>
      </c>
      <c r="L627" s="86">
        <v>0</v>
      </c>
      <c r="M627" s="86">
        <v>0</v>
      </c>
      <c r="N627" s="86">
        <v>0</v>
      </c>
      <c r="O627" s="86">
        <v>0</v>
      </c>
      <c r="P627" s="86">
        <v>0</v>
      </c>
      <c r="Q627" s="86">
        <v>0</v>
      </c>
      <c r="R627" s="86">
        <v>0</v>
      </c>
      <c r="S627" s="86">
        <v>0</v>
      </c>
      <c r="T627" s="86">
        <v>0</v>
      </c>
      <c r="U627" s="86">
        <v>0</v>
      </c>
      <c r="V627" s="86">
        <v>0</v>
      </c>
      <c r="W627" s="86">
        <v>0</v>
      </c>
      <c r="X627" s="86">
        <v>0</v>
      </c>
      <c r="Y627" s="86">
        <v>6000000</v>
      </c>
    </row>
    <row r="628" spans="1:25" hidden="1" outlineLevel="4" x14ac:dyDescent="0.3">
      <c r="A628" s="85" t="s">
        <v>125</v>
      </c>
      <c r="B628" s="85" t="s">
        <v>172</v>
      </c>
      <c r="C628" t="s">
        <v>881</v>
      </c>
      <c r="D628" s="86">
        <v>0</v>
      </c>
      <c r="E628" s="86">
        <v>0</v>
      </c>
      <c r="F628" s="86">
        <v>0</v>
      </c>
      <c r="G628" s="86">
        <v>0</v>
      </c>
      <c r="H628" s="86">
        <v>0</v>
      </c>
      <c r="I628" s="86">
        <v>0</v>
      </c>
      <c r="J628" s="86">
        <v>0</v>
      </c>
      <c r="K628" s="86">
        <v>150000</v>
      </c>
      <c r="L628" s="86">
        <v>0</v>
      </c>
      <c r="M628" s="86">
        <v>0</v>
      </c>
      <c r="N628" s="86">
        <v>0</v>
      </c>
      <c r="O628" s="86">
        <v>0</v>
      </c>
      <c r="P628" s="86">
        <v>0</v>
      </c>
      <c r="Q628" s="86">
        <v>0</v>
      </c>
      <c r="R628" s="86">
        <v>0</v>
      </c>
      <c r="S628" s="86">
        <v>0</v>
      </c>
      <c r="T628" s="86">
        <v>0</v>
      </c>
      <c r="U628" s="86">
        <v>0</v>
      </c>
      <c r="V628" s="86">
        <v>0</v>
      </c>
      <c r="W628" s="86">
        <v>0</v>
      </c>
      <c r="X628" s="86">
        <v>0</v>
      </c>
      <c r="Y628" s="86">
        <v>150000</v>
      </c>
    </row>
    <row r="629" spans="1:25" hidden="1" outlineLevel="4" x14ac:dyDescent="0.3">
      <c r="A629" s="85" t="s">
        <v>125</v>
      </c>
      <c r="B629" s="85" t="s">
        <v>172</v>
      </c>
      <c r="C629" t="s">
        <v>882</v>
      </c>
      <c r="D629" s="86">
        <v>0</v>
      </c>
      <c r="E629" s="86">
        <v>0</v>
      </c>
      <c r="F629" s="86">
        <v>0</v>
      </c>
      <c r="G629" s="86">
        <v>0</v>
      </c>
      <c r="H629" s="86">
        <v>0</v>
      </c>
      <c r="I629" s="86">
        <v>800000</v>
      </c>
      <c r="J629" s="86">
        <v>0</v>
      </c>
      <c r="K629" s="86">
        <v>1112229</v>
      </c>
      <c r="L629" s="86">
        <v>0</v>
      </c>
      <c r="M629" s="86">
        <v>0</v>
      </c>
      <c r="N629" s="86">
        <v>200000</v>
      </c>
      <c r="O629" s="86">
        <v>0</v>
      </c>
      <c r="P629" s="86">
        <v>250000</v>
      </c>
      <c r="Q629" s="86">
        <v>0</v>
      </c>
      <c r="R629" s="86">
        <v>0</v>
      </c>
      <c r="S629" s="86">
        <v>0</v>
      </c>
      <c r="T629" s="86">
        <v>0</v>
      </c>
      <c r="U629" s="86">
        <v>0</v>
      </c>
      <c r="V629" s="86">
        <v>0</v>
      </c>
      <c r="W629" s="86">
        <v>885000</v>
      </c>
      <c r="X629" s="86">
        <v>0</v>
      </c>
      <c r="Y629" s="86">
        <v>3247229</v>
      </c>
    </row>
    <row r="630" spans="1:25" s="284" customFormat="1" hidden="1" outlineLevel="3" collapsed="1" x14ac:dyDescent="0.3">
      <c r="A630" s="85"/>
      <c r="B630" s="290" t="s">
        <v>2795</v>
      </c>
      <c r="C630" s="291"/>
      <c r="D630" s="292"/>
      <c r="E630" s="292">
        <f t="shared" ref="E630:Y630" si="24">SUBTOTAL(9,E601:E629)</f>
        <v>25309958</v>
      </c>
      <c r="F630" s="292">
        <f t="shared" si="24"/>
        <v>1570204.7531552366</v>
      </c>
      <c r="G630" s="292">
        <f t="shared" si="24"/>
        <v>276904.66968530347</v>
      </c>
      <c r="H630" s="292">
        <f t="shared" si="24"/>
        <v>0</v>
      </c>
      <c r="I630" s="292">
        <f t="shared" si="24"/>
        <v>4000000</v>
      </c>
      <c r="J630" s="292">
        <f t="shared" si="24"/>
        <v>4069000</v>
      </c>
      <c r="K630" s="292">
        <f t="shared" si="24"/>
        <v>7290229</v>
      </c>
      <c r="L630" s="292">
        <f t="shared" si="24"/>
        <v>591019</v>
      </c>
      <c r="M630" s="292">
        <f t="shared" si="24"/>
        <v>0</v>
      </c>
      <c r="N630" s="292">
        <f t="shared" si="24"/>
        <v>200000</v>
      </c>
      <c r="O630" s="292">
        <f t="shared" si="24"/>
        <v>3125000</v>
      </c>
      <c r="P630" s="292">
        <f t="shared" si="24"/>
        <v>250000</v>
      </c>
      <c r="Q630" s="292">
        <f t="shared" si="24"/>
        <v>50000</v>
      </c>
      <c r="R630" s="292">
        <f t="shared" si="24"/>
        <v>0</v>
      </c>
      <c r="S630" s="292">
        <f t="shared" si="24"/>
        <v>0</v>
      </c>
      <c r="T630" s="292">
        <f t="shared" si="24"/>
        <v>0</v>
      </c>
      <c r="U630" s="292">
        <f t="shared" si="24"/>
        <v>0</v>
      </c>
      <c r="V630" s="292">
        <f t="shared" si="24"/>
        <v>0</v>
      </c>
      <c r="W630" s="292">
        <f t="shared" si="24"/>
        <v>1125000</v>
      </c>
      <c r="X630" s="292">
        <f t="shared" si="24"/>
        <v>41415000</v>
      </c>
      <c r="Y630" s="292">
        <f t="shared" si="24"/>
        <v>89272315.422840536</v>
      </c>
    </row>
    <row r="631" spans="1:25" hidden="1" outlineLevel="4" x14ac:dyDescent="0.3">
      <c r="A631" s="85" t="s">
        <v>125</v>
      </c>
      <c r="B631" s="85" t="s">
        <v>173</v>
      </c>
      <c r="C631" t="s">
        <v>883</v>
      </c>
      <c r="D631" s="86">
        <v>0</v>
      </c>
      <c r="E631" s="86">
        <v>0</v>
      </c>
      <c r="F631" s="86">
        <v>0</v>
      </c>
      <c r="G631" s="86">
        <v>0</v>
      </c>
      <c r="H631" s="86">
        <v>0</v>
      </c>
      <c r="I631" s="86">
        <v>0</v>
      </c>
      <c r="J631" s="86">
        <v>0</v>
      </c>
      <c r="K631" s="86">
        <v>0</v>
      </c>
      <c r="L631" s="86">
        <v>0</v>
      </c>
      <c r="M631" s="86">
        <v>0</v>
      </c>
      <c r="N631" s="86">
        <v>0</v>
      </c>
      <c r="O631" s="86">
        <v>0</v>
      </c>
      <c r="P631" s="86">
        <v>100000</v>
      </c>
      <c r="Q631" s="86">
        <v>0</v>
      </c>
      <c r="R631" s="86">
        <v>0</v>
      </c>
      <c r="S631" s="86">
        <v>0</v>
      </c>
      <c r="T631" s="86">
        <v>0</v>
      </c>
      <c r="U631" s="86">
        <v>0</v>
      </c>
      <c r="V631" s="86">
        <v>0</v>
      </c>
      <c r="W631" s="86">
        <v>0</v>
      </c>
      <c r="X631" s="86">
        <v>0</v>
      </c>
      <c r="Y631" s="86">
        <v>100000</v>
      </c>
    </row>
    <row r="632" spans="1:25" hidden="1" outlineLevel="4" x14ac:dyDescent="0.3">
      <c r="A632" s="85" t="s">
        <v>125</v>
      </c>
      <c r="B632" s="85" t="s">
        <v>173</v>
      </c>
      <c r="C632" t="s">
        <v>884</v>
      </c>
      <c r="D632" s="86">
        <v>0</v>
      </c>
      <c r="E632" s="86">
        <v>0</v>
      </c>
      <c r="F632" s="86">
        <v>0</v>
      </c>
      <c r="G632" s="86">
        <v>0</v>
      </c>
      <c r="H632" s="86">
        <v>0</v>
      </c>
      <c r="I632" s="86">
        <v>2000000</v>
      </c>
      <c r="J632" s="86">
        <v>0</v>
      </c>
      <c r="K632" s="86">
        <v>0</v>
      </c>
      <c r="L632" s="86">
        <v>0</v>
      </c>
      <c r="M632" s="86">
        <v>0</v>
      </c>
      <c r="N632" s="86">
        <v>0</v>
      </c>
      <c r="O632" s="86">
        <v>0</v>
      </c>
      <c r="P632" s="86">
        <v>0</v>
      </c>
      <c r="Q632" s="86">
        <v>0</v>
      </c>
      <c r="R632" s="86">
        <v>0</v>
      </c>
      <c r="S632" s="86">
        <v>0</v>
      </c>
      <c r="T632" s="86">
        <v>0</v>
      </c>
      <c r="U632" s="86">
        <v>0</v>
      </c>
      <c r="V632" s="86">
        <v>0</v>
      </c>
      <c r="W632" s="86">
        <v>0</v>
      </c>
      <c r="X632" s="86">
        <v>0</v>
      </c>
      <c r="Y632" s="86">
        <v>2000000</v>
      </c>
    </row>
    <row r="633" spans="1:25" hidden="1" outlineLevel="4" x14ac:dyDescent="0.3">
      <c r="A633" s="85" t="s">
        <v>125</v>
      </c>
      <c r="B633" s="85" t="s">
        <v>173</v>
      </c>
      <c r="C633" t="s">
        <v>885</v>
      </c>
      <c r="D633" s="86">
        <v>0</v>
      </c>
      <c r="E633" s="86">
        <v>0</v>
      </c>
      <c r="F633" s="86">
        <v>0</v>
      </c>
      <c r="G633" s="86">
        <v>0</v>
      </c>
      <c r="H633" s="86">
        <v>0</v>
      </c>
      <c r="I633" s="86">
        <v>0</v>
      </c>
      <c r="J633" s="86">
        <v>7000000</v>
      </c>
      <c r="K633" s="86">
        <v>4000000</v>
      </c>
      <c r="L633" s="86">
        <v>0</v>
      </c>
      <c r="M633" s="86">
        <v>0</v>
      </c>
      <c r="N633" s="86">
        <v>0</v>
      </c>
      <c r="O633" s="86">
        <v>0</v>
      </c>
      <c r="P633" s="86">
        <v>0</v>
      </c>
      <c r="Q633" s="86">
        <v>0</v>
      </c>
      <c r="R633" s="86">
        <v>0</v>
      </c>
      <c r="S633" s="86">
        <v>0</v>
      </c>
      <c r="T633" s="86">
        <v>0</v>
      </c>
      <c r="U633" s="86">
        <v>0</v>
      </c>
      <c r="V633" s="86">
        <v>0</v>
      </c>
      <c r="W633" s="86">
        <v>0</v>
      </c>
      <c r="X633" s="86">
        <v>0</v>
      </c>
      <c r="Y633" s="86">
        <v>11000000</v>
      </c>
    </row>
    <row r="634" spans="1:25" hidden="1" outlineLevel="4" x14ac:dyDescent="0.3">
      <c r="A634" s="85" t="s">
        <v>125</v>
      </c>
      <c r="B634" s="85" t="s">
        <v>173</v>
      </c>
      <c r="C634" t="s">
        <v>886</v>
      </c>
      <c r="D634" s="86">
        <v>0</v>
      </c>
      <c r="E634" s="86">
        <v>0</v>
      </c>
      <c r="F634" s="86">
        <v>0</v>
      </c>
      <c r="G634" s="86">
        <v>0</v>
      </c>
      <c r="H634" s="86">
        <v>0</v>
      </c>
      <c r="I634" s="86">
        <v>0</v>
      </c>
      <c r="J634" s="86">
        <v>0</v>
      </c>
      <c r="K634" s="86">
        <v>0</v>
      </c>
      <c r="L634" s="86">
        <v>0</v>
      </c>
      <c r="M634" s="86">
        <v>0</v>
      </c>
      <c r="N634" s="86">
        <v>0</v>
      </c>
      <c r="O634" s="86">
        <v>0</v>
      </c>
      <c r="P634" s="86">
        <v>0</v>
      </c>
      <c r="Q634" s="86">
        <v>0</v>
      </c>
      <c r="R634" s="86">
        <v>0</v>
      </c>
      <c r="S634" s="86">
        <v>0</v>
      </c>
      <c r="T634" s="86">
        <v>0</v>
      </c>
      <c r="U634" s="86">
        <v>0</v>
      </c>
      <c r="V634" s="86">
        <v>0</v>
      </c>
      <c r="W634" s="86">
        <v>8000000</v>
      </c>
      <c r="X634" s="86">
        <v>0</v>
      </c>
      <c r="Y634" s="86">
        <v>8000000</v>
      </c>
    </row>
    <row r="635" spans="1:25" hidden="1" outlineLevel="4" x14ac:dyDescent="0.3">
      <c r="A635" s="85" t="s">
        <v>125</v>
      </c>
      <c r="B635" s="85" t="s">
        <v>173</v>
      </c>
      <c r="C635" t="s">
        <v>887</v>
      </c>
      <c r="D635" s="86">
        <v>0</v>
      </c>
      <c r="E635" s="86">
        <v>0</v>
      </c>
      <c r="F635" s="86">
        <v>0</v>
      </c>
      <c r="G635" s="86">
        <v>0</v>
      </c>
      <c r="H635" s="86">
        <v>0</v>
      </c>
      <c r="I635" s="86">
        <v>0</v>
      </c>
      <c r="J635" s="86">
        <v>0</v>
      </c>
      <c r="K635" s="86">
        <v>0</v>
      </c>
      <c r="L635" s="86">
        <v>0</v>
      </c>
      <c r="M635" s="86">
        <v>0</v>
      </c>
      <c r="N635" s="86">
        <v>0</v>
      </c>
      <c r="O635" s="86">
        <v>1500000</v>
      </c>
      <c r="P635" s="86">
        <v>0</v>
      </c>
      <c r="Q635" s="86">
        <v>0</v>
      </c>
      <c r="R635" s="86">
        <v>0</v>
      </c>
      <c r="S635" s="86">
        <v>0</v>
      </c>
      <c r="T635" s="86">
        <v>0</v>
      </c>
      <c r="U635" s="86">
        <v>0</v>
      </c>
      <c r="V635" s="86">
        <v>0</v>
      </c>
      <c r="W635" s="86">
        <v>0</v>
      </c>
      <c r="X635" s="86">
        <v>0</v>
      </c>
      <c r="Y635" s="86">
        <v>1500000</v>
      </c>
    </row>
    <row r="636" spans="1:25" hidden="1" outlineLevel="4" x14ac:dyDescent="0.3">
      <c r="A636" s="85" t="s">
        <v>125</v>
      </c>
      <c r="B636" s="85" t="s">
        <v>173</v>
      </c>
      <c r="C636" t="s">
        <v>839</v>
      </c>
      <c r="D636" s="86">
        <v>0</v>
      </c>
      <c r="E636" s="86">
        <v>0</v>
      </c>
      <c r="F636" s="86">
        <v>0</v>
      </c>
      <c r="G636" s="86">
        <v>0</v>
      </c>
      <c r="H636" s="86">
        <v>0</v>
      </c>
      <c r="I636" s="86">
        <v>0</v>
      </c>
      <c r="J636" s="86">
        <v>0</v>
      </c>
      <c r="K636" s="86">
        <v>0</v>
      </c>
      <c r="L636" s="86">
        <v>0</v>
      </c>
      <c r="M636" s="86">
        <v>0</v>
      </c>
      <c r="N636" s="86">
        <v>0</v>
      </c>
      <c r="O636" s="86">
        <v>107372</v>
      </c>
      <c r="P636" s="86">
        <v>0</v>
      </c>
      <c r="Q636" s="86">
        <v>0</v>
      </c>
      <c r="R636" s="86">
        <v>0</v>
      </c>
      <c r="S636" s="86">
        <v>0</v>
      </c>
      <c r="T636" s="86">
        <v>0</v>
      </c>
      <c r="U636" s="86">
        <v>0</v>
      </c>
      <c r="V636" s="86">
        <v>0</v>
      </c>
      <c r="W636" s="86">
        <v>0</v>
      </c>
      <c r="X636" s="86">
        <v>0</v>
      </c>
      <c r="Y636" s="86">
        <v>107372</v>
      </c>
    </row>
    <row r="637" spans="1:25" hidden="1" outlineLevel="4" x14ac:dyDescent="0.3">
      <c r="A637" s="85" t="s">
        <v>125</v>
      </c>
      <c r="B637" s="85" t="s">
        <v>173</v>
      </c>
      <c r="C637" t="s">
        <v>888</v>
      </c>
      <c r="D637" s="86">
        <v>0</v>
      </c>
      <c r="E637" s="86">
        <v>0</v>
      </c>
      <c r="F637" s="86">
        <v>0</v>
      </c>
      <c r="G637" s="86">
        <v>0</v>
      </c>
      <c r="H637" s="86">
        <v>0</v>
      </c>
      <c r="I637" s="86">
        <v>0</v>
      </c>
      <c r="J637" s="86">
        <v>0</v>
      </c>
      <c r="K637" s="86">
        <v>0</v>
      </c>
      <c r="L637" s="86">
        <v>0</v>
      </c>
      <c r="M637" s="86">
        <v>0</v>
      </c>
      <c r="N637" s="86">
        <v>0</v>
      </c>
      <c r="O637" s="86">
        <v>0</v>
      </c>
      <c r="P637" s="86">
        <v>0</v>
      </c>
      <c r="Q637" s="86">
        <v>200000</v>
      </c>
      <c r="R637" s="86">
        <v>0</v>
      </c>
      <c r="S637" s="86">
        <v>2100000</v>
      </c>
      <c r="T637" s="86">
        <v>0</v>
      </c>
      <c r="U637" s="86">
        <v>0</v>
      </c>
      <c r="V637" s="86">
        <v>0</v>
      </c>
      <c r="W637" s="86">
        <v>0</v>
      </c>
      <c r="X637" s="86">
        <v>0</v>
      </c>
      <c r="Y637" s="86">
        <v>2300000</v>
      </c>
    </row>
    <row r="638" spans="1:25" hidden="1" outlineLevel="4" x14ac:dyDescent="0.3">
      <c r="A638" s="85" t="s">
        <v>125</v>
      </c>
      <c r="B638" s="85" t="s">
        <v>173</v>
      </c>
      <c r="C638" t="s">
        <v>889</v>
      </c>
      <c r="D638" s="86">
        <v>0</v>
      </c>
      <c r="E638" s="86">
        <v>0</v>
      </c>
      <c r="F638" s="86">
        <v>0</v>
      </c>
      <c r="G638" s="86">
        <v>0</v>
      </c>
      <c r="H638" s="86">
        <v>0</v>
      </c>
      <c r="I638" s="86">
        <v>0</v>
      </c>
      <c r="J638" s="86">
        <v>0</v>
      </c>
      <c r="K638" s="86">
        <v>250000</v>
      </c>
      <c r="L638" s="86">
        <v>0</v>
      </c>
      <c r="M638" s="86">
        <v>0</v>
      </c>
      <c r="N638" s="86">
        <v>0</v>
      </c>
      <c r="O638" s="86">
        <v>0</v>
      </c>
      <c r="P638" s="86">
        <v>0</v>
      </c>
      <c r="Q638" s="86">
        <v>0</v>
      </c>
      <c r="R638" s="86">
        <v>0</v>
      </c>
      <c r="S638" s="86">
        <v>0</v>
      </c>
      <c r="T638" s="86">
        <v>0</v>
      </c>
      <c r="U638" s="86">
        <v>0</v>
      </c>
      <c r="V638" s="86">
        <v>0</v>
      </c>
      <c r="W638" s="86">
        <v>0</v>
      </c>
      <c r="X638" s="86">
        <v>0</v>
      </c>
      <c r="Y638" s="86">
        <v>250000</v>
      </c>
    </row>
    <row r="639" spans="1:25" hidden="1" outlineLevel="4" x14ac:dyDescent="0.3">
      <c r="A639" s="85" t="s">
        <v>125</v>
      </c>
      <c r="B639" s="85" t="s">
        <v>173</v>
      </c>
      <c r="C639" t="s">
        <v>843</v>
      </c>
      <c r="D639" s="86">
        <v>0</v>
      </c>
      <c r="E639" s="86">
        <v>0</v>
      </c>
      <c r="F639" s="86">
        <v>0</v>
      </c>
      <c r="G639" s="86">
        <v>0</v>
      </c>
      <c r="H639" s="86">
        <v>0</v>
      </c>
      <c r="I639" s="86">
        <v>0</v>
      </c>
      <c r="J639" s="86">
        <v>172989</v>
      </c>
      <c r="K639" s="86">
        <v>0</v>
      </c>
      <c r="L639" s="86">
        <v>0</v>
      </c>
      <c r="M639" s="86">
        <v>0</v>
      </c>
      <c r="N639" s="86">
        <v>0</v>
      </c>
      <c r="O639" s="86">
        <v>139583</v>
      </c>
      <c r="P639" s="86">
        <v>0</v>
      </c>
      <c r="Q639" s="86">
        <v>0</v>
      </c>
      <c r="R639" s="86">
        <v>0</v>
      </c>
      <c r="S639" s="86">
        <v>0</v>
      </c>
      <c r="T639" s="86">
        <v>0</v>
      </c>
      <c r="U639" s="86">
        <v>0</v>
      </c>
      <c r="V639" s="86">
        <v>4958113</v>
      </c>
      <c r="W639" s="86">
        <v>0</v>
      </c>
      <c r="X639" s="86">
        <v>0</v>
      </c>
      <c r="Y639" s="86">
        <v>5270685</v>
      </c>
    </row>
    <row r="640" spans="1:25" hidden="1" outlineLevel="4" x14ac:dyDescent="0.3">
      <c r="A640" s="85" t="s">
        <v>125</v>
      </c>
      <c r="B640" s="85" t="s">
        <v>173</v>
      </c>
      <c r="C640" t="s">
        <v>890</v>
      </c>
      <c r="D640" s="86">
        <v>0</v>
      </c>
      <c r="E640" s="86">
        <v>0</v>
      </c>
      <c r="F640" s="86">
        <v>0</v>
      </c>
      <c r="G640" s="86">
        <v>0</v>
      </c>
      <c r="H640" s="86">
        <v>0</v>
      </c>
      <c r="I640" s="86">
        <v>0</v>
      </c>
      <c r="J640" s="86">
        <v>0</v>
      </c>
      <c r="K640" s="86">
        <v>0</v>
      </c>
      <c r="L640" s="86">
        <v>0</v>
      </c>
      <c r="M640" s="86">
        <v>0</v>
      </c>
      <c r="N640" s="86">
        <v>0</v>
      </c>
      <c r="O640" s="86">
        <v>0</v>
      </c>
      <c r="P640" s="86">
        <v>0</v>
      </c>
      <c r="Q640" s="86">
        <v>0</v>
      </c>
      <c r="R640" s="86">
        <v>0</v>
      </c>
      <c r="S640" s="86">
        <v>5000000</v>
      </c>
      <c r="T640" s="86">
        <v>0</v>
      </c>
      <c r="U640" s="86">
        <v>0</v>
      </c>
      <c r="V640" s="86">
        <v>0</v>
      </c>
      <c r="W640" s="86">
        <v>0</v>
      </c>
      <c r="X640" s="86">
        <v>0</v>
      </c>
      <c r="Y640" s="86">
        <v>5000000</v>
      </c>
    </row>
    <row r="641" spans="1:25" hidden="1" outlineLevel="4" x14ac:dyDescent="0.3">
      <c r="A641" s="85" t="s">
        <v>125</v>
      </c>
      <c r="B641" s="85" t="s">
        <v>173</v>
      </c>
      <c r="C641" t="s">
        <v>891</v>
      </c>
      <c r="D641" s="86">
        <v>0</v>
      </c>
      <c r="E641" s="86">
        <v>0</v>
      </c>
      <c r="F641" s="86">
        <v>0</v>
      </c>
      <c r="G641" s="86">
        <v>0</v>
      </c>
      <c r="H641" s="86">
        <v>0</v>
      </c>
      <c r="I641" s="86">
        <v>0</v>
      </c>
      <c r="J641" s="86">
        <v>0</v>
      </c>
      <c r="K641" s="86">
        <v>0</v>
      </c>
      <c r="L641" s="86">
        <v>0</v>
      </c>
      <c r="M641" s="86">
        <v>0</v>
      </c>
      <c r="N641" s="86">
        <v>0</v>
      </c>
      <c r="O641" s="86">
        <v>23000</v>
      </c>
      <c r="P641" s="86">
        <v>0</v>
      </c>
      <c r="Q641" s="86">
        <v>0</v>
      </c>
      <c r="R641" s="86">
        <v>0</v>
      </c>
      <c r="S641" s="86">
        <v>0</v>
      </c>
      <c r="T641" s="86">
        <v>0</v>
      </c>
      <c r="U641" s="86">
        <v>0</v>
      </c>
      <c r="V641" s="86">
        <v>0</v>
      </c>
      <c r="W641" s="86">
        <v>0</v>
      </c>
      <c r="X641" s="86">
        <v>0</v>
      </c>
      <c r="Y641" s="86">
        <v>23000</v>
      </c>
    </row>
    <row r="642" spans="1:25" hidden="1" outlineLevel="4" x14ac:dyDescent="0.3">
      <c r="A642" s="85" t="s">
        <v>125</v>
      </c>
      <c r="B642" s="85" t="s">
        <v>173</v>
      </c>
      <c r="C642" t="s">
        <v>892</v>
      </c>
      <c r="D642" s="86">
        <v>0</v>
      </c>
      <c r="E642" s="86">
        <v>0</v>
      </c>
      <c r="F642" s="86">
        <v>0</v>
      </c>
      <c r="G642" s="86">
        <v>0</v>
      </c>
      <c r="H642" s="86">
        <v>0</v>
      </c>
      <c r="I642" s="86">
        <v>0</v>
      </c>
      <c r="J642" s="86">
        <v>0</v>
      </c>
      <c r="K642" s="86">
        <v>0</v>
      </c>
      <c r="L642" s="86">
        <v>0</v>
      </c>
      <c r="M642" s="86">
        <v>0</v>
      </c>
      <c r="N642" s="86">
        <v>0</v>
      </c>
      <c r="O642" s="86">
        <v>0</v>
      </c>
      <c r="P642" s="86">
        <v>0</v>
      </c>
      <c r="Q642" s="86">
        <v>0</v>
      </c>
      <c r="R642" s="86">
        <v>0</v>
      </c>
      <c r="S642" s="86">
        <v>0</v>
      </c>
      <c r="T642" s="86">
        <v>0</v>
      </c>
      <c r="U642" s="86">
        <v>0</v>
      </c>
      <c r="V642" s="86">
        <v>17000000</v>
      </c>
      <c r="W642" s="86">
        <v>0</v>
      </c>
      <c r="X642" s="86">
        <v>0</v>
      </c>
      <c r="Y642" s="86">
        <v>17000000</v>
      </c>
    </row>
    <row r="643" spans="1:25" hidden="1" outlineLevel="4" x14ac:dyDescent="0.3">
      <c r="A643" s="85" t="s">
        <v>125</v>
      </c>
      <c r="B643" s="85" t="s">
        <v>173</v>
      </c>
      <c r="C643" t="s">
        <v>893</v>
      </c>
      <c r="D643" s="86">
        <v>0</v>
      </c>
      <c r="E643" s="86">
        <v>0</v>
      </c>
      <c r="F643" s="86">
        <v>0</v>
      </c>
      <c r="G643" s="86">
        <v>0</v>
      </c>
      <c r="H643" s="86">
        <v>0</v>
      </c>
      <c r="I643" s="86">
        <v>0</v>
      </c>
      <c r="J643" s="86">
        <v>0</v>
      </c>
      <c r="K643" s="86">
        <v>0</v>
      </c>
      <c r="L643" s="86">
        <v>0</v>
      </c>
      <c r="M643" s="86">
        <v>0</v>
      </c>
      <c r="N643" s="86">
        <v>0</v>
      </c>
      <c r="O643" s="86">
        <v>0</v>
      </c>
      <c r="P643" s="86">
        <v>0</v>
      </c>
      <c r="Q643" s="86">
        <v>0</v>
      </c>
      <c r="R643" s="86">
        <v>0</v>
      </c>
      <c r="S643" s="86">
        <v>0</v>
      </c>
      <c r="T643" s="86">
        <v>0</v>
      </c>
      <c r="U643" s="86">
        <v>0</v>
      </c>
      <c r="V643" s="86">
        <v>21000000</v>
      </c>
      <c r="W643" s="86">
        <v>0</v>
      </c>
      <c r="X643" s="86">
        <v>0</v>
      </c>
      <c r="Y643" s="86">
        <v>21000000</v>
      </c>
    </row>
    <row r="644" spans="1:25" s="284" customFormat="1" hidden="1" outlineLevel="3" collapsed="1" x14ac:dyDescent="0.3">
      <c r="A644" s="85"/>
      <c r="B644" s="290" t="s">
        <v>2796</v>
      </c>
      <c r="C644" s="291"/>
      <c r="D644" s="292"/>
      <c r="E644" s="292">
        <f t="shared" ref="E644:Y644" si="25">SUBTOTAL(9,E631:E643)</f>
        <v>0</v>
      </c>
      <c r="F644" s="292">
        <f t="shared" si="25"/>
        <v>0</v>
      </c>
      <c r="G644" s="292">
        <f t="shared" si="25"/>
        <v>0</v>
      </c>
      <c r="H644" s="292">
        <f t="shared" si="25"/>
        <v>0</v>
      </c>
      <c r="I644" s="292">
        <f t="shared" si="25"/>
        <v>2000000</v>
      </c>
      <c r="J644" s="292">
        <f t="shared" si="25"/>
        <v>7172989</v>
      </c>
      <c r="K644" s="292">
        <f t="shared" si="25"/>
        <v>4250000</v>
      </c>
      <c r="L644" s="292">
        <f t="shared" si="25"/>
        <v>0</v>
      </c>
      <c r="M644" s="292">
        <f t="shared" si="25"/>
        <v>0</v>
      </c>
      <c r="N644" s="292">
        <f t="shared" si="25"/>
        <v>0</v>
      </c>
      <c r="O644" s="292">
        <f t="shared" si="25"/>
        <v>1769955</v>
      </c>
      <c r="P644" s="292">
        <f t="shared" si="25"/>
        <v>100000</v>
      </c>
      <c r="Q644" s="292">
        <f t="shared" si="25"/>
        <v>200000</v>
      </c>
      <c r="R644" s="292">
        <f t="shared" si="25"/>
        <v>0</v>
      </c>
      <c r="S644" s="292">
        <f t="shared" si="25"/>
        <v>7100000</v>
      </c>
      <c r="T644" s="292">
        <f t="shared" si="25"/>
        <v>0</v>
      </c>
      <c r="U644" s="292">
        <f t="shared" si="25"/>
        <v>0</v>
      </c>
      <c r="V644" s="292">
        <f t="shared" si="25"/>
        <v>42958113</v>
      </c>
      <c r="W644" s="292">
        <f t="shared" si="25"/>
        <v>8000000</v>
      </c>
      <c r="X644" s="292">
        <f t="shared" si="25"/>
        <v>0</v>
      </c>
      <c r="Y644" s="292">
        <f t="shared" si="25"/>
        <v>73551057</v>
      </c>
    </row>
    <row r="645" spans="1:25" hidden="1" outlineLevel="4" x14ac:dyDescent="0.3">
      <c r="A645" s="85" t="s">
        <v>125</v>
      </c>
      <c r="B645" s="85" t="s">
        <v>174</v>
      </c>
      <c r="C645" t="s">
        <v>854</v>
      </c>
      <c r="D645" s="86">
        <v>0</v>
      </c>
      <c r="E645" s="86">
        <v>1815000</v>
      </c>
      <c r="F645" s="86">
        <v>0</v>
      </c>
      <c r="G645" s="86">
        <v>0</v>
      </c>
      <c r="H645" s="86">
        <v>0</v>
      </c>
      <c r="I645" s="86">
        <v>0</v>
      </c>
      <c r="J645" s="86">
        <v>0</v>
      </c>
      <c r="K645" s="86">
        <v>0</v>
      </c>
      <c r="L645" s="86">
        <v>0</v>
      </c>
      <c r="M645" s="86">
        <v>0</v>
      </c>
      <c r="N645" s="86">
        <v>0</v>
      </c>
      <c r="O645" s="86">
        <v>0</v>
      </c>
      <c r="P645" s="86">
        <v>0</v>
      </c>
      <c r="Q645" s="86">
        <v>0</v>
      </c>
      <c r="R645" s="86">
        <v>0</v>
      </c>
      <c r="S645" s="86">
        <v>0</v>
      </c>
      <c r="T645" s="86">
        <v>0</v>
      </c>
      <c r="U645" s="86">
        <v>0</v>
      </c>
      <c r="V645" s="86">
        <v>0</v>
      </c>
      <c r="W645" s="86">
        <v>0</v>
      </c>
      <c r="X645" s="86">
        <v>0</v>
      </c>
      <c r="Y645" s="86">
        <v>1815000</v>
      </c>
    </row>
    <row r="646" spans="1:25" hidden="1" outlineLevel="4" x14ac:dyDescent="0.3">
      <c r="A646" s="85" t="s">
        <v>125</v>
      </c>
      <c r="B646" s="85" t="s">
        <v>174</v>
      </c>
      <c r="C646" t="s">
        <v>894</v>
      </c>
      <c r="D646" s="86">
        <v>0</v>
      </c>
      <c r="E646" s="86">
        <v>15000</v>
      </c>
      <c r="F646" s="86">
        <v>0</v>
      </c>
      <c r="G646" s="86">
        <v>0</v>
      </c>
      <c r="H646" s="86">
        <v>0</v>
      </c>
      <c r="I646" s="86">
        <v>0</v>
      </c>
      <c r="J646" s="86">
        <v>0</v>
      </c>
      <c r="K646" s="86">
        <v>0</v>
      </c>
      <c r="L646" s="86">
        <v>0</v>
      </c>
      <c r="M646" s="86">
        <v>0</v>
      </c>
      <c r="N646" s="86">
        <v>0</v>
      </c>
      <c r="O646" s="86">
        <v>0</v>
      </c>
      <c r="P646" s="86">
        <v>0</v>
      </c>
      <c r="Q646" s="86">
        <v>0</v>
      </c>
      <c r="R646" s="86">
        <v>0</v>
      </c>
      <c r="S646" s="86">
        <v>0</v>
      </c>
      <c r="T646" s="86">
        <v>0</v>
      </c>
      <c r="U646" s="86">
        <v>0</v>
      </c>
      <c r="V646" s="86">
        <v>0</v>
      </c>
      <c r="W646" s="86">
        <v>0</v>
      </c>
      <c r="X646" s="86">
        <v>0</v>
      </c>
      <c r="Y646" s="86">
        <v>15000</v>
      </c>
    </row>
    <row r="647" spans="1:25" hidden="1" outlineLevel="4" x14ac:dyDescent="0.3">
      <c r="A647" s="85" t="s">
        <v>125</v>
      </c>
      <c r="B647" s="85" t="s">
        <v>174</v>
      </c>
      <c r="C647" t="s">
        <v>895</v>
      </c>
      <c r="D647" s="86">
        <v>0</v>
      </c>
      <c r="E647" s="86">
        <v>500000</v>
      </c>
      <c r="F647" s="86">
        <v>0</v>
      </c>
      <c r="G647" s="86">
        <v>0</v>
      </c>
      <c r="H647" s="86">
        <v>0</v>
      </c>
      <c r="I647" s="86">
        <v>0</v>
      </c>
      <c r="J647" s="86">
        <v>0</v>
      </c>
      <c r="K647" s="86">
        <v>0</v>
      </c>
      <c r="L647" s="86">
        <v>0</v>
      </c>
      <c r="M647" s="86">
        <v>0</v>
      </c>
      <c r="N647" s="86">
        <v>0</v>
      </c>
      <c r="O647" s="86">
        <v>0</v>
      </c>
      <c r="P647" s="86">
        <v>0</v>
      </c>
      <c r="Q647" s="86">
        <v>0</v>
      </c>
      <c r="R647" s="86">
        <v>0</v>
      </c>
      <c r="S647" s="86">
        <v>0</v>
      </c>
      <c r="T647" s="86">
        <v>0</v>
      </c>
      <c r="U647" s="86">
        <v>0</v>
      </c>
      <c r="V647" s="86">
        <v>0</v>
      </c>
      <c r="W647" s="86">
        <v>0</v>
      </c>
      <c r="X647" s="86">
        <v>0</v>
      </c>
      <c r="Y647" s="86">
        <v>500000</v>
      </c>
    </row>
    <row r="648" spans="1:25" s="284" customFormat="1" hidden="1" outlineLevel="3" collapsed="1" x14ac:dyDescent="0.3">
      <c r="A648" s="85"/>
      <c r="B648" s="290" t="s">
        <v>2797</v>
      </c>
      <c r="C648" s="291"/>
      <c r="D648" s="292"/>
      <c r="E648" s="292">
        <f t="shared" ref="E648:Y648" si="26">SUBTOTAL(9,E645:E647)</f>
        <v>2330000</v>
      </c>
      <c r="F648" s="292">
        <f t="shared" si="26"/>
        <v>0</v>
      </c>
      <c r="G648" s="292">
        <f t="shared" si="26"/>
        <v>0</v>
      </c>
      <c r="H648" s="292">
        <f t="shared" si="26"/>
        <v>0</v>
      </c>
      <c r="I648" s="292">
        <f t="shared" si="26"/>
        <v>0</v>
      </c>
      <c r="J648" s="292">
        <f t="shared" si="26"/>
        <v>0</v>
      </c>
      <c r="K648" s="292">
        <f t="shared" si="26"/>
        <v>0</v>
      </c>
      <c r="L648" s="292">
        <f t="shared" si="26"/>
        <v>0</v>
      </c>
      <c r="M648" s="292">
        <f t="shared" si="26"/>
        <v>0</v>
      </c>
      <c r="N648" s="292">
        <f t="shared" si="26"/>
        <v>0</v>
      </c>
      <c r="O648" s="292">
        <f t="shared" si="26"/>
        <v>0</v>
      </c>
      <c r="P648" s="292">
        <f t="shared" si="26"/>
        <v>0</v>
      </c>
      <c r="Q648" s="292">
        <f t="shared" si="26"/>
        <v>0</v>
      </c>
      <c r="R648" s="292">
        <f t="shared" si="26"/>
        <v>0</v>
      </c>
      <c r="S648" s="292">
        <f t="shared" si="26"/>
        <v>0</v>
      </c>
      <c r="T648" s="292">
        <f t="shared" si="26"/>
        <v>0</v>
      </c>
      <c r="U648" s="292">
        <f t="shared" si="26"/>
        <v>0</v>
      </c>
      <c r="V648" s="292">
        <f t="shared" si="26"/>
        <v>0</v>
      </c>
      <c r="W648" s="292">
        <f t="shared" si="26"/>
        <v>0</v>
      </c>
      <c r="X648" s="292">
        <f t="shared" si="26"/>
        <v>0</v>
      </c>
      <c r="Y648" s="292">
        <f t="shared" si="26"/>
        <v>2330000</v>
      </c>
    </row>
    <row r="649" spans="1:25" hidden="1" outlineLevel="4" x14ac:dyDescent="0.3">
      <c r="A649" s="85" t="s">
        <v>125</v>
      </c>
      <c r="B649" s="85" t="s">
        <v>175</v>
      </c>
      <c r="C649" t="s">
        <v>896</v>
      </c>
      <c r="D649" s="86">
        <v>0</v>
      </c>
      <c r="E649" s="86">
        <v>950000</v>
      </c>
      <c r="F649" s="86">
        <v>0</v>
      </c>
      <c r="G649" s="86">
        <v>0</v>
      </c>
      <c r="H649" s="86">
        <v>0</v>
      </c>
      <c r="I649" s="86">
        <v>0</v>
      </c>
      <c r="J649" s="86">
        <v>0</v>
      </c>
      <c r="K649" s="86">
        <v>0</v>
      </c>
      <c r="L649" s="86">
        <v>0</v>
      </c>
      <c r="M649" s="86">
        <v>0</v>
      </c>
      <c r="N649" s="86">
        <v>0</v>
      </c>
      <c r="O649" s="86">
        <v>0</v>
      </c>
      <c r="P649" s="86">
        <v>0</v>
      </c>
      <c r="Q649" s="86">
        <v>0</v>
      </c>
      <c r="R649" s="86">
        <v>0</v>
      </c>
      <c r="S649" s="86">
        <v>0</v>
      </c>
      <c r="T649" s="86">
        <v>0</v>
      </c>
      <c r="U649" s="86">
        <v>0</v>
      </c>
      <c r="V649" s="86">
        <v>0</v>
      </c>
      <c r="W649" s="86">
        <v>0</v>
      </c>
      <c r="X649" s="86">
        <v>0</v>
      </c>
      <c r="Y649" s="86">
        <v>950000</v>
      </c>
    </row>
    <row r="650" spans="1:25" hidden="1" outlineLevel="4" x14ac:dyDescent="0.3">
      <c r="A650" s="85" t="s">
        <v>125</v>
      </c>
      <c r="B650" s="85" t="s">
        <v>175</v>
      </c>
      <c r="C650" t="s">
        <v>897</v>
      </c>
      <c r="D650" s="86">
        <v>0</v>
      </c>
      <c r="E650" s="86">
        <v>0</v>
      </c>
      <c r="F650" s="86">
        <v>0</v>
      </c>
      <c r="G650" s="86">
        <v>0</v>
      </c>
      <c r="H650" s="86">
        <v>0</v>
      </c>
      <c r="I650" s="86">
        <v>0</v>
      </c>
      <c r="J650" s="86">
        <v>0</v>
      </c>
      <c r="K650" s="86">
        <v>0</v>
      </c>
      <c r="L650" s="86">
        <v>0</v>
      </c>
      <c r="M650" s="86">
        <v>0</v>
      </c>
      <c r="N650" s="86">
        <v>0</v>
      </c>
      <c r="O650" s="86">
        <v>272745</v>
      </c>
      <c r="P650" s="86">
        <v>0</v>
      </c>
      <c r="Q650" s="86">
        <v>0</v>
      </c>
      <c r="R650" s="86">
        <v>0</v>
      </c>
      <c r="S650" s="86">
        <v>0</v>
      </c>
      <c r="T650" s="86">
        <v>0</v>
      </c>
      <c r="U650" s="86">
        <v>0</v>
      </c>
      <c r="V650" s="86">
        <v>0</v>
      </c>
      <c r="W650" s="86">
        <v>0</v>
      </c>
      <c r="X650" s="86">
        <v>0</v>
      </c>
      <c r="Y650" s="86">
        <v>272745</v>
      </c>
    </row>
    <row r="651" spans="1:25" hidden="1" outlineLevel="4" x14ac:dyDescent="0.3">
      <c r="A651" s="85" t="s">
        <v>125</v>
      </c>
      <c r="B651" s="85" t="s">
        <v>175</v>
      </c>
      <c r="C651" t="s">
        <v>898</v>
      </c>
      <c r="D651" s="86">
        <v>0</v>
      </c>
      <c r="E651" s="86">
        <v>0</v>
      </c>
      <c r="F651" s="86">
        <v>0</v>
      </c>
      <c r="G651" s="86">
        <v>0</v>
      </c>
      <c r="H651" s="86">
        <v>0</v>
      </c>
      <c r="I651" s="86">
        <v>0</v>
      </c>
      <c r="J651" s="86">
        <v>0</v>
      </c>
      <c r="K651" s="86">
        <v>20000</v>
      </c>
      <c r="L651" s="86">
        <v>0</v>
      </c>
      <c r="M651" s="86">
        <v>0</v>
      </c>
      <c r="N651" s="86">
        <v>0</v>
      </c>
      <c r="O651" s="86">
        <v>0</v>
      </c>
      <c r="P651" s="86">
        <v>0</v>
      </c>
      <c r="Q651" s="86">
        <v>0</v>
      </c>
      <c r="R651" s="86">
        <v>0</v>
      </c>
      <c r="S651" s="86">
        <v>0</v>
      </c>
      <c r="T651" s="86">
        <v>0</v>
      </c>
      <c r="U651" s="86">
        <v>0</v>
      </c>
      <c r="V651" s="86">
        <v>0</v>
      </c>
      <c r="W651" s="86">
        <v>0</v>
      </c>
      <c r="X651" s="86">
        <v>0</v>
      </c>
      <c r="Y651" s="86">
        <v>20000</v>
      </c>
    </row>
    <row r="652" spans="1:25" hidden="1" outlineLevel="4" x14ac:dyDescent="0.3">
      <c r="A652" s="85" t="s">
        <v>125</v>
      </c>
      <c r="B652" s="85" t="s">
        <v>175</v>
      </c>
      <c r="C652" t="s">
        <v>839</v>
      </c>
      <c r="D652" s="86">
        <v>0</v>
      </c>
      <c r="E652" s="86">
        <v>0</v>
      </c>
      <c r="F652" s="86">
        <v>0</v>
      </c>
      <c r="G652" s="86">
        <v>0</v>
      </c>
      <c r="H652" s="86">
        <v>0</v>
      </c>
      <c r="I652" s="86">
        <v>0</v>
      </c>
      <c r="J652" s="86">
        <v>0</v>
      </c>
      <c r="K652" s="86">
        <v>0</v>
      </c>
      <c r="L652" s="86">
        <v>0</v>
      </c>
      <c r="M652" s="86">
        <v>0</v>
      </c>
      <c r="N652" s="86">
        <v>0</v>
      </c>
      <c r="O652" s="86">
        <v>55958</v>
      </c>
      <c r="P652" s="86">
        <v>0</v>
      </c>
      <c r="Q652" s="86">
        <v>0</v>
      </c>
      <c r="R652" s="86">
        <v>0</v>
      </c>
      <c r="S652" s="86">
        <v>0</v>
      </c>
      <c r="T652" s="86">
        <v>0</v>
      </c>
      <c r="U652" s="86">
        <v>0</v>
      </c>
      <c r="V652" s="86">
        <v>0</v>
      </c>
      <c r="W652" s="86">
        <v>0</v>
      </c>
      <c r="X652" s="86">
        <v>0</v>
      </c>
      <c r="Y652" s="86">
        <v>55958</v>
      </c>
    </row>
    <row r="653" spans="1:25" hidden="1" outlineLevel="4" x14ac:dyDescent="0.3">
      <c r="A653" s="85" t="s">
        <v>125</v>
      </c>
      <c r="B653" s="85" t="s">
        <v>175</v>
      </c>
      <c r="C653" t="s">
        <v>843</v>
      </c>
      <c r="D653" s="86">
        <v>0</v>
      </c>
      <c r="E653" s="86">
        <v>0</v>
      </c>
      <c r="F653" s="86">
        <v>0</v>
      </c>
      <c r="G653" s="86">
        <v>0</v>
      </c>
      <c r="H653" s="86">
        <v>0</v>
      </c>
      <c r="I653" s="86">
        <v>1000000</v>
      </c>
      <c r="J653" s="86">
        <v>174252</v>
      </c>
      <c r="K653" s="86">
        <v>0</v>
      </c>
      <c r="L653" s="86">
        <v>0</v>
      </c>
      <c r="M653" s="86">
        <v>0</v>
      </c>
      <c r="N653" s="86">
        <v>0</v>
      </c>
      <c r="O653" s="86">
        <v>0</v>
      </c>
      <c r="P653" s="86">
        <v>0</v>
      </c>
      <c r="Q653" s="86">
        <v>0</v>
      </c>
      <c r="R653" s="86">
        <v>0</v>
      </c>
      <c r="S653" s="86">
        <v>0</v>
      </c>
      <c r="T653" s="86">
        <v>0</v>
      </c>
      <c r="U653" s="86">
        <v>0</v>
      </c>
      <c r="V653" s="86">
        <v>5214471</v>
      </c>
      <c r="W653" s="86">
        <v>6000000</v>
      </c>
      <c r="X653" s="86">
        <v>0</v>
      </c>
      <c r="Y653" s="86">
        <v>12388723</v>
      </c>
    </row>
    <row r="654" spans="1:25" hidden="1" outlineLevel="4" x14ac:dyDescent="0.3">
      <c r="A654" s="85" t="s">
        <v>125</v>
      </c>
      <c r="B654" s="85" t="s">
        <v>175</v>
      </c>
      <c r="C654" t="s">
        <v>899</v>
      </c>
      <c r="D654" s="86">
        <v>0</v>
      </c>
      <c r="E654" s="86">
        <v>0</v>
      </c>
      <c r="F654" s="86">
        <v>0</v>
      </c>
      <c r="G654" s="86">
        <v>0</v>
      </c>
      <c r="H654" s="86">
        <v>0</v>
      </c>
      <c r="I654" s="86">
        <v>0</v>
      </c>
      <c r="J654" s="86">
        <v>0</v>
      </c>
      <c r="K654" s="86">
        <v>0</v>
      </c>
      <c r="L654" s="86">
        <v>0</v>
      </c>
      <c r="M654" s="86">
        <v>0</v>
      </c>
      <c r="N654" s="86">
        <v>0</v>
      </c>
      <c r="O654" s="86">
        <v>0</v>
      </c>
      <c r="P654" s="86">
        <v>0</v>
      </c>
      <c r="Q654" s="86">
        <v>550000</v>
      </c>
      <c r="R654" s="86">
        <v>0</v>
      </c>
      <c r="S654" s="86">
        <v>0</v>
      </c>
      <c r="T654" s="86">
        <v>0</v>
      </c>
      <c r="U654" s="86">
        <v>0</v>
      </c>
      <c r="V654" s="86">
        <v>0</v>
      </c>
      <c r="W654" s="86">
        <v>0</v>
      </c>
      <c r="X654" s="86">
        <v>0</v>
      </c>
      <c r="Y654" s="86">
        <v>550000</v>
      </c>
    </row>
    <row r="655" spans="1:25" hidden="1" outlineLevel="4" x14ac:dyDescent="0.3">
      <c r="A655" s="85" t="s">
        <v>125</v>
      </c>
      <c r="B655" s="85" t="s">
        <v>175</v>
      </c>
      <c r="C655" t="s">
        <v>900</v>
      </c>
      <c r="D655" s="86">
        <v>0</v>
      </c>
      <c r="E655" s="86">
        <v>0</v>
      </c>
      <c r="F655" s="86">
        <v>0</v>
      </c>
      <c r="G655" s="86">
        <v>0</v>
      </c>
      <c r="H655" s="86">
        <v>0</v>
      </c>
      <c r="I655" s="86">
        <v>0</v>
      </c>
      <c r="J655" s="86">
        <v>0</v>
      </c>
      <c r="K655" s="86">
        <v>0</v>
      </c>
      <c r="L655" s="86">
        <v>0</v>
      </c>
      <c r="M655" s="86">
        <v>0</v>
      </c>
      <c r="N655" s="86">
        <v>0</v>
      </c>
      <c r="O655" s="86">
        <v>0</v>
      </c>
      <c r="P655" s="86">
        <v>0</v>
      </c>
      <c r="Q655" s="86">
        <v>0</v>
      </c>
      <c r="R655" s="86">
        <v>0</v>
      </c>
      <c r="S655" s="86">
        <v>0</v>
      </c>
      <c r="T655" s="86">
        <v>0</v>
      </c>
      <c r="U655" s="86">
        <v>0</v>
      </c>
      <c r="V655" s="86">
        <v>5000000</v>
      </c>
      <c r="W655" s="86">
        <v>0</v>
      </c>
      <c r="X655" s="86">
        <v>0</v>
      </c>
      <c r="Y655" s="86">
        <v>5000000</v>
      </c>
    </row>
    <row r="656" spans="1:25" s="284" customFormat="1" hidden="1" outlineLevel="3" collapsed="1" x14ac:dyDescent="0.3">
      <c r="A656" s="85"/>
      <c r="B656" s="290" t="s">
        <v>2798</v>
      </c>
      <c r="C656" s="291"/>
      <c r="D656" s="292"/>
      <c r="E656" s="292">
        <f t="shared" ref="E656:Y656" si="27">SUBTOTAL(9,E649:E655)</f>
        <v>950000</v>
      </c>
      <c r="F656" s="292">
        <f t="shared" si="27"/>
        <v>0</v>
      </c>
      <c r="G656" s="292">
        <f t="shared" si="27"/>
        <v>0</v>
      </c>
      <c r="H656" s="292">
        <f t="shared" si="27"/>
        <v>0</v>
      </c>
      <c r="I656" s="292">
        <f t="shared" si="27"/>
        <v>1000000</v>
      </c>
      <c r="J656" s="292">
        <f t="shared" si="27"/>
        <v>174252</v>
      </c>
      <c r="K656" s="292">
        <f t="shared" si="27"/>
        <v>20000</v>
      </c>
      <c r="L656" s="292">
        <f t="shared" si="27"/>
        <v>0</v>
      </c>
      <c r="M656" s="292">
        <f t="shared" si="27"/>
        <v>0</v>
      </c>
      <c r="N656" s="292">
        <f t="shared" si="27"/>
        <v>0</v>
      </c>
      <c r="O656" s="292">
        <f t="shared" si="27"/>
        <v>328703</v>
      </c>
      <c r="P656" s="292">
        <f t="shared" si="27"/>
        <v>0</v>
      </c>
      <c r="Q656" s="292">
        <f t="shared" si="27"/>
        <v>550000</v>
      </c>
      <c r="R656" s="292">
        <f t="shared" si="27"/>
        <v>0</v>
      </c>
      <c r="S656" s="292">
        <f t="shared" si="27"/>
        <v>0</v>
      </c>
      <c r="T656" s="292">
        <f t="shared" si="27"/>
        <v>0</v>
      </c>
      <c r="U656" s="292">
        <f t="shared" si="27"/>
        <v>0</v>
      </c>
      <c r="V656" s="292">
        <f t="shared" si="27"/>
        <v>10214471</v>
      </c>
      <c r="W656" s="292">
        <f t="shared" si="27"/>
        <v>6000000</v>
      </c>
      <c r="X656" s="292">
        <f t="shared" si="27"/>
        <v>0</v>
      </c>
      <c r="Y656" s="292">
        <f t="shared" si="27"/>
        <v>19237426</v>
      </c>
    </row>
    <row r="657" spans="1:25" hidden="1" outlineLevel="4" x14ac:dyDescent="0.3">
      <c r="A657" s="85" t="s">
        <v>125</v>
      </c>
      <c r="B657" s="85" t="s">
        <v>177</v>
      </c>
      <c r="C657" t="s">
        <v>901</v>
      </c>
      <c r="D657" s="86">
        <v>0</v>
      </c>
      <c r="E657" s="86">
        <v>0</v>
      </c>
      <c r="F657" s="86">
        <v>0</v>
      </c>
      <c r="G657" s="86">
        <v>0</v>
      </c>
      <c r="H657" s="86">
        <v>0</v>
      </c>
      <c r="I657" s="86">
        <v>0</v>
      </c>
      <c r="J657" s="86">
        <v>0</v>
      </c>
      <c r="K657" s="86">
        <v>450000</v>
      </c>
      <c r="L657" s="86">
        <v>0</v>
      </c>
      <c r="M657" s="86">
        <v>0</v>
      </c>
      <c r="N657" s="86">
        <v>0</v>
      </c>
      <c r="O657" s="86">
        <v>0</v>
      </c>
      <c r="P657" s="86">
        <v>0</v>
      </c>
      <c r="Q657" s="86">
        <v>0</v>
      </c>
      <c r="R657" s="86">
        <v>0</v>
      </c>
      <c r="S657" s="86">
        <v>0</v>
      </c>
      <c r="T657" s="86">
        <v>0</v>
      </c>
      <c r="U657" s="86">
        <v>0</v>
      </c>
      <c r="V657" s="86">
        <v>0</v>
      </c>
      <c r="W657" s="86">
        <v>0</v>
      </c>
      <c r="X657" s="86">
        <v>0</v>
      </c>
      <c r="Y657" s="86">
        <v>450000</v>
      </c>
    </row>
    <row r="658" spans="1:25" hidden="1" outlineLevel="4" x14ac:dyDescent="0.3">
      <c r="A658" s="85" t="s">
        <v>125</v>
      </c>
      <c r="B658" s="85" t="s">
        <v>177</v>
      </c>
      <c r="C658" t="s">
        <v>902</v>
      </c>
      <c r="D658" s="86">
        <v>0</v>
      </c>
      <c r="E658" s="86">
        <v>0</v>
      </c>
      <c r="F658" s="86">
        <v>0</v>
      </c>
      <c r="G658" s="86">
        <v>0</v>
      </c>
      <c r="H658" s="86">
        <v>0</v>
      </c>
      <c r="I658" s="86">
        <v>0</v>
      </c>
      <c r="J658" s="86">
        <v>7000000</v>
      </c>
      <c r="K658" s="86">
        <v>0</v>
      </c>
      <c r="L658" s="86">
        <v>0</v>
      </c>
      <c r="M658" s="86">
        <v>0</v>
      </c>
      <c r="N658" s="86">
        <v>0</v>
      </c>
      <c r="O658" s="86">
        <v>0</v>
      </c>
      <c r="P658" s="86">
        <v>0</v>
      </c>
      <c r="Q658" s="86">
        <v>0</v>
      </c>
      <c r="R658" s="86">
        <v>0</v>
      </c>
      <c r="S658" s="86">
        <v>0</v>
      </c>
      <c r="T658" s="86">
        <v>0</v>
      </c>
      <c r="U658" s="86">
        <v>0</v>
      </c>
      <c r="V658" s="86">
        <v>0</v>
      </c>
      <c r="W658" s="86">
        <v>0</v>
      </c>
      <c r="X658" s="86">
        <v>0</v>
      </c>
      <c r="Y658" s="86">
        <v>7000000</v>
      </c>
    </row>
    <row r="659" spans="1:25" hidden="1" outlineLevel="4" x14ac:dyDescent="0.3">
      <c r="A659" s="85" t="s">
        <v>125</v>
      </c>
      <c r="B659" s="85" t="s">
        <v>177</v>
      </c>
      <c r="C659" t="s">
        <v>903</v>
      </c>
      <c r="D659" s="86">
        <v>0</v>
      </c>
      <c r="E659" s="86">
        <v>0</v>
      </c>
      <c r="F659" s="86">
        <v>0</v>
      </c>
      <c r="G659" s="86">
        <v>0</v>
      </c>
      <c r="H659" s="86">
        <v>0</v>
      </c>
      <c r="I659" s="86">
        <v>0</v>
      </c>
      <c r="J659" s="86">
        <v>0</v>
      </c>
      <c r="K659" s="86">
        <v>0</v>
      </c>
      <c r="L659" s="86">
        <v>0</v>
      </c>
      <c r="M659" s="86">
        <v>0</v>
      </c>
      <c r="N659" s="86">
        <v>0</v>
      </c>
      <c r="O659" s="86">
        <v>0</v>
      </c>
      <c r="P659" s="86">
        <v>0</v>
      </c>
      <c r="Q659" s="86">
        <v>0</v>
      </c>
      <c r="R659" s="86">
        <v>0</v>
      </c>
      <c r="S659" s="86">
        <v>0</v>
      </c>
      <c r="T659" s="86">
        <v>0</v>
      </c>
      <c r="U659" s="86">
        <v>25000000</v>
      </c>
      <c r="V659" s="86">
        <v>0</v>
      </c>
      <c r="W659" s="86">
        <v>0</v>
      </c>
      <c r="X659" s="86">
        <v>0</v>
      </c>
      <c r="Y659" s="86">
        <v>25000000</v>
      </c>
    </row>
    <row r="660" spans="1:25" hidden="1" outlineLevel="4" x14ac:dyDescent="0.3">
      <c r="A660" s="85" t="s">
        <v>125</v>
      </c>
      <c r="B660" s="85" t="s">
        <v>177</v>
      </c>
      <c r="C660" t="s">
        <v>839</v>
      </c>
      <c r="D660" s="86">
        <v>0</v>
      </c>
      <c r="E660" s="86">
        <v>0</v>
      </c>
      <c r="F660" s="86">
        <v>0</v>
      </c>
      <c r="G660" s="86">
        <v>0</v>
      </c>
      <c r="H660" s="86">
        <v>0</v>
      </c>
      <c r="I660" s="86">
        <v>0</v>
      </c>
      <c r="J660" s="86">
        <v>0</v>
      </c>
      <c r="K660" s="86">
        <v>0</v>
      </c>
      <c r="L660" s="86">
        <v>0</v>
      </c>
      <c r="M660" s="86">
        <v>0</v>
      </c>
      <c r="N660" s="86">
        <v>0</v>
      </c>
      <c r="O660" s="86">
        <v>352825</v>
      </c>
      <c r="P660" s="86">
        <v>0</v>
      </c>
      <c r="Q660" s="86">
        <v>0</v>
      </c>
      <c r="R660" s="86">
        <v>0</v>
      </c>
      <c r="S660" s="86">
        <v>0</v>
      </c>
      <c r="T660" s="86">
        <v>0</v>
      </c>
      <c r="U660" s="86">
        <v>0</v>
      </c>
      <c r="V660" s="86">
        <v>0</v>
      </c>
      <c r="W660" s="86">
        <v>0</v>
      </c>
      <c r="X660" s="86">
        <v>0</v>
      </c>
      <c r="Y660" s="86">
        <v>352825</v>
      </c>
    </row>
    <row r="661" spans="1:25" hidden="1" outlineLevel="4" x14ac:dyDescent="0.3">
      <c r="A661" s="85" t="s">
        <v>125</v>
      </c>
      <c r="B661" s="85" t="s">
        <v>177</v>
      </c>
      <c r="C661" t="s">
        <v>904</v>
      </c>
      <c r="D661" s="86">
        <v>0</v>
      </c>
      <c r="E661" s="86">
        <v>0</v>
      </c>
      <c r="F661" s="86">
        <v>0</v>
      </c>
      <c r="G661" s="86">
        <v>0</v>
      </c>
      <c r="H661" s="86">
        <v>0</v>
      </c>
      <c r="I661" s="86">
        <v>0</v>
      </c>
      <c r="J661" s="86">
        <v>500000</v>
      </c>
      <c r="K661" s="86">
        <v>500000</v>
      </c>
      <c r="L661" s="86">
        <v>0</v>
      </c>
      <c r="M661" s="86">
        <v>0</v>
      </c>
      <c r="N661" s="86">
        <v>0</v>
      </c>
      <c r="O661" s="86">
        <v>0</v>
      </c>
      <c r="P661" s="86">
        <v>0</v>
      </c>
      <c r="Q661" s="86">
        <v>0</v>
      </c>
      <c r="R661" s="86">
        <v>0</v>
      </c>
      <c r="S661" s="86">
        <v>0</v>
      </c>
      <c r="T661" s="86">
        <v>0</v>
      </c>
      <c r="U661" s="86">
        <v>0</v>
      </c>
      <c r="V661" s="86">
        <v>0</v>
      </c>
      <c r="W661" s="86">
        <v>0</v>
      </c>
      <c r="X661" s="86">
        <v>0</v>
      </c>
      <c r="Y661" s="86">
        <v>1000000</v>
      </c>
    </row>
    <row r="662" spans="1:25" hidden="1" outlineLevel="4" x14ac:dyDescent="0.3">
      <c r="A662" s="85" t="s">
        <v>125</v>
      </c>
      <c r="B662" s="85" t="s">
        <v>177</v>
      </c>
      <c r="C662" t="s">
        <v>905</v>
      </c>
      <c r="D662" s="86">
        <v>0</v>
      </c>
      <c r="E662" s="86">
        <v>0</v>
      </c>
      <c r="F662" s="86">
        <v>0</v>
      </c>
      <c r="G662" s="86">
        <v>0</v>
      </c>
      <c r="H662" s="86">
        <v>0</v>
      </c>
      <c r="I662" s="86">
        <v>0</v>
      </c>
      <c r="J662" s="86">
        <v>0</v>
      </c>
      <c r="K662" s="86">
        <v>0</v>
      </c>
      <c r="L662" s="86">
        <v>0</v>
      </c>
      <c r="M662" s="86">
        <v>0</v>
      </c>
      <c r="N662" s="86">
        <v>400000</v>
      </c>
      <c r="O662" s="86">
        <v>400000</v>
      </c>
      <c r="P662" s="86">
        <v>0</v>
      </c>
      <c r="Q662" s="86">
        <v>0</v>
      </c>
      <c r="R662" s="86">
        <v>0</v>
      </c>
      <c r="S662" s="86">
        <v>0</v>
      </c>
      <c r="T662" s="86">
        <v>0</v>
      </c>
      <c r="U662" s="86">
        <v>0</v>
      </c>
      <c r="V662" s="86">
        <v>0</v>
      </c>
      <c r="W662" s="86">
        <v>0</v>
      </c>
      <c r="X662" s="86">
        <v>0</v>
      </c>
      <c r="Y662" s="86">
        <v>800000</v>
      </c>
    </row>
    <row r="663" spans="1:25" hidden="1" outlineLevel="4" x14ac:dyDescent="0.3">
      <c r="A663" s="85" t="s">
        <v>125</v>
      </c>
      <c r="B663" s="85" t="s">
        <v>177</v>
      </c>
      <c r="C663" t="s">
        <v>841</v>
      </c>
      <c r="D663" s="86">
        <v>0</v>
      </c>
      <c r="E663" s="86">
        <v>0</v>
      </c>
      <c r="F663" s="86">
        <v>0</v>
      </c>
      <c r="G663" s="86">
        <v>0</v>
      </c>
      <c r="H663" s="86">
        <v>0</v>
      </c>
      <c r="I663" s="86">
        <v>0</v>
      </c>
      <c r="J663" s="86">
        <v>0</v>
      </c>
      <c r="K663" s="86">
        <v>1500000</v>
      </c>
      <c r="L663" s="86">
        <v>0</v>
      </c>
      <c r="M663" s="86">
        <v>0</v>
      </c>
      <c r="N663" s="86">
        <v>0</v>
      </c>
      <c r="O663" s="86">
        <v>0</v>
      </c>
      <c r="P663" s="86">
        <v>0</v>
      </c>
      <c r="Q663" s="86">
        <v>0</v>
      </c>
      <c r="R663" s="86">
        <v>0</v>
      </c>
      <c r="S663" s="86">
        <v>0</v>
      </c>
      <c r="T663" s="86">
        <v>0</v>
      </c>
      <c r="U663" s="86">
        <v>0</v>
      </c>
      <c r="V663" s="86">
        <v>0</v>
      </c>
      <c r="W663" s="86">
        <v>0</v>
      </c>
      <c r="X663" s="86">
        <v>0</v>
      </c>
      <c r="Y663" s="86">
        <v>1500000</v>
      </c>
    </row>
    <row r="664" spans="1:25" hidden="1" outlineLevel="4" x14ac:dyDescent="0.3">
      <c r="A664" s="85" t="s">
        <v>125</v>
      </c>
      <c r="B664" s="85" t="s">
        <v>177</v>
      </c>
      <c r="C664" t="s">
        <v>843</v>
      </c>
      <c r="D664" s="86">
        <v>0</v>
      </c>
      <c r="E664" s="86">
        <v>0</v>
      </c>
      <c r="F664" s="86">
        <v>0</v>
      </c>
      <c r="G664" s="86">
        <v>0</v>
      </c>
      <c r="H664" s="86">
        <v>0</v>
      </c>
      <c r="I664" s="86">
        <v>0</v>
      </c>
      <c r="J664" s="86">
        <v>0</v>
      </c>
      <c r="K664" s="86">
        <v>0</v>
      </c>
      <c r="L664" s="86">
        <v>0</v>
      </c>
      <c r="M664" s="86">
        <v>0</v>
      </c>
      <c r="N664" s="86">
        <v>0</v>
      </c>
      <c r="O664" s="86">
        <v>0</v>
      </c>
      <c r="P664" s="86">
        <v>0</v>
      </c>
      <c r="Q664" s="86">
        <v>0</v>
      </c>
      <c r="R664" s="86">
        <v>0</v>
      </c>
      <c r="S664" s="86">
        <v>0</v>
      </c>
      <c r="T664" s="86">
        <v>0</v>
      </c>
      <c r="U664" s="86">
        <v>0</v>
      </c>
      <c r="V664" s="86">
        <v>20000000</v>
      </c>
      <c r="W664" s="86">
        <v>0</v>
      </c>
      <c r="X664" s="86">
        <v>0</v>
      </c>
      <c r="Y664" s="86">
        <v>20000000</v>
      </c>
    </row>
    <row r="665" spans="1:25" hidden="1" outlineLevel="4" x14ac:dyDescent="0.3">
      <c r="A665" s="85" t="s">
        <v>125</v>
      </c>
      <c r="B665" s="85" t="s">
        <v>177</v>
      </c>
      <c r="C665" t="s">
        <v>906</v>
      </c>
      <c r="D665" s="86">
        <v>0</v>
      </c>
      <c r="E665" s="86">
        <v>0</v>
      </c>
      <c r="F665" s="86">
        <v>0</v>
      </c>
      <c r="G665" s="86">
        <v>0</v>
      </c>
      <c r="H665" s="86">
        <v>0</v>
      </c>
      <c r="I665" s="86">
        <v>0</v>
      </c>
      <c r="J665" s="86">
        <v>0</v>
      </c>
      <c r="K665" s="86">
        <v>0</v>
      </c>
      <c r="L665" s="86">
        <v>0</v>
      </c>
      <c r="M665" s="86">
        <v>0</v>
      </c>
      <c r="N665" s="86">
        <v>600000</v>
      </c>
      <c r="O665" s="86">
        <v>1000000</v>
      </c>
      <c r="P665" s="86">
        <v>0</v>
      </c>
      <c r="Q665" s="86">
        <v>0</v>
      </c>
      <c r="R665" s="86">
        <v>0</v>
      </c>
      <c r="S665" s="86">
        <v>0</v>
      </c>
      <c r="T665" s="86">
        <v>0</v>
      </c>
      <c r="U665" s="86">
        <v>0</v>
      </c>
      <c r="V665" s="86">
        <v>0</v>
      </c>
      <c r="W665" s="86">
        <v>0</v>
      </c>
      <c r="X665" s="86">
        <v>0</v>
      </c>
      <c r="Y665" s="86">
        <v>1600000</v>
      </c>
    </row>
    <row r="666" spans="1:25" hidden="1" outlineLevel="4" x14ac:dyDescent="0.3">
      <c r="A666" s="85" t="s">
        <v>125</v>
      </c>
      <c r="B666" s="85" t="s">
        <v>177</v>
      </c>
      <c r="C666" t="s">
        <v>833</v>
      </c>
      <c r="D666" s="86">
        <v>0</v>
      </c>
      <c r="E666" s="86">
        <v>0</v>
      </c>
      <c r="F666" s="86">
        <v>0</v>
      </c>
      <c r="G666" s="86">
        <v>0</v>
      </c>
      <c r="H666" s="86">
        <v>0</v>
      </c>
      <c r="I666" s="86">
        <v>0</v>
      </c>
      <c r="J666" s="86">
        <v>2545904</v>
      </c>
      <c r="K666" s="86">
        <v>0</v>
      </c>
      <c r="L666" s="86">
        <v>0</v>
      </c>
      <c r="M666" s="86">
        <v>0</v>
      </c>
      <c r="N666" s="86">
        <v>0</v>
      </c>
      <c r="O666" s="86">
        <v>0</v>
      </c>
      <c r="P666" s="86">
        <v>0</v>
      </c>
      <c r="Q666" s="86">
        <v>0</v>
      </c>
      <c r="R666" s="86">
        <v>0</v>
      </c>
      <c r="S666" s="86">
        <v>0</v>
      </c>
      <c r="T666" s="86">
        <v>0</v>
      </c>
      <c r="U666" s="86">
        <v>0</v>
      </c>
      <c r="V666" s="86">
        <v>0</v>
      </c>
      <c r="W666" s="86">
        <v>0</v>
      </c>
      <c r="X666" s="86">
        <v>0</v>
      </c>
      <c r="Y666" s="86">
        <v>2545904</v>
      </c>
    </row>
    <row r="667" spans="1:25" hidden="1" outlineLevel="4" x14ac:dyDescent="0.3">
      <c r="A667" s="85" t="s">
        <v>125</v>
      </c>
      <c r="B667" s="85" t="s">
        <v>177</v>
      </c>
      <c r="C667" t="s">
        <v>907</v>
      </c>
      <c r="D667" s="86">
        <v>0</v>
      </c>
      <c r="E667" s="86">
        <v>0</v>
      </c>
      <c r="F667" s="86">
        <v>0</v>
      </c>
      <c r="G667" s="86">
        <v>0</v>
      </c>
      <c r="H667" s="86">
        <v>0</v>
      </c>
      <c r="I667" s="86">
        <v>0</v>
      </c>
      <c r="J667" s="86">
        <v>0</v>
      </c>
      <c r="K667" s="86">
        <v>0</v>
      </c>
      <c r="L667" s="86">
        <v>0</v>
      </c>
      <c r="M667" s="86">
        <v>0</v>
      </c>
      <c r="N667" s="86">
        <v>0</v>
      </c>
      <c r="O667" s="86">
        <v>0</v>
      </c>
      <c r="P667" s="86">
        <v>0</v>
      </c>
      <c r="Q667" s="86">
        <v>10000000</v>
      </c>
      <c r="R667" s="86">
        <v>0</v>
      </c>
      <c r="S667" s="86">
        <v>0</v>
      </c>
      <c r="T667" s="86">
        <v>0</v>
      </c>
      <c r="U667" s="86">
        <v>0</v>
      </c>
      <c r="V667" s="86">
        <v>0</v>
      </c>
      <c r="W667" s="86">
        <v>0</v>
      </c>
      <c r="X667" s="86">
        <v>0</v>
      </c>
      <c r="Y667" s="86">
        <v>10000000</v>
      </c>
    </row>
    <row r="668" spans="1:25" hidden="1" outlineLevel="4" x14ac:dyDescent="0.3">
      <c r="A668" s="85" t="s">
        <v>125</v>
      </c>
      <c r="B668" s="85" t="s">
        <v>177</v>
      </c>
      <c r="C668" t="s">
        <v>908</v>
      </c>
      <c r="D668" s="86">
        <v>0</v>
      </c>
      <c r="E668" s="86">
        <v>0</v>
      </c>
      <c r="F668" s="86">
        <v>0</v>
      </c>
      <c r="G668" s="86">
        <v>0</v>
      </c>
      <c r="H668" s="86">
        <v>0</v>
      </c>
      <c r="I668" s="86">
        <v>1500000</v>
      </c>
      <c r="J668" s="86">
        <v>0</v>
      </c>
      <c r="K668" s="86">
        <v>0</v>
      </c>
      <c r="L668" s="86">
        <v>0</v>
      </c>
      <c r="M668" s="86">
        <v>0</v>
      </c>
      <c r="N668" s="86">
        <v>0</v>
      </c>
      <c r="O668" s="86">
        <v>0</v>
      </c>
      <c r="P668" s="86">
        <v>0</v>
      </c>
      <c r="Q668" s="86">
        <v>0</v>
      </c>
      <c r="R668" s="86">
        <v>0</v>
      </c>
      <c r="S668" s="86">
        <v>0</v>
      </c>
      <c r="T668" s="86">
        <v>0</v>
      </c>
      <c r="U668" s="86">
        <v>0</v>
      </c>
      <c r="V668" s="86">
        <v>0</v>
      </c>
      <c r="W668" s="86">
        <v>0</v>
      </c>
      <c r="X668" s="86">
        <v>0</v>
      </c>
      <c r="Y668" s="86">
        <v>1500000</v>
      </c>
    </row>
    <row r="669" spans="1:25" hidden="1" outlineLevel="4" x14ac:dyDescent="0.3">
      <c r="A669" s="85" t="s">
        <v>125</v>
      </c>
      <c r="B669" s="85" t="s">
        <v>177</v>
      </c>
      <c r="C669" t="s">
        <v>909</v>
      </c>
      <c r="D669" s="86">
        <v>0</v>
      </c>
      <c r="E669" s="86">
        <v>0</v>
      </c>
      <c r="F669" s="86">
        <v>0</v>
      </c>
      <c r="G669" s="86">
        <v>0</v>
      </c>
      <c r="H669" s="86">
        <v>0</v>
      </c>
      <c r="I669" s="86">
        <v>0</v>
      </c>
      <c r="J669" s="86">
        <v>0</v>
      </c>
      <c r="K669" s="86">
        <v>0</v>
      </c>
      <c r="L669" s="86">
        <v>0</v>
      </c>
      <c r="M669" s="86">
        <v>0</v>
      </c>
      <c r="N669" s="86">
        <v>0</v>
      </c>
      <c r="O669" s="86">
        <v>0</v>
      </c>
      <c r="P669" s="86">
        <v>0</v>
      </c>
      <c r="Q669" s="86">
        <v>0</v>
      </c>
      <c r="R669" s="86">
        <v>0</v>
      </c>
      <c r="S669" s="86">
        <v>0</v>
      </c>
      <c r="T669" s="86">
        <v>0</v>
      </c>
      <c r="U669" s="86">
        <v>0</v>
      </c>
      <c r="V669" s="86">
        <v>0</v>
      </c>
      <c r="W669" s="86">
        <v>15000000</v>
      </c>
      <c r="X669" s="86">
        <v>0</v>
      </c>
      <c r="Y669" s="86">
        <v>15000000</v>
      </c>
    </row>
    <row r="670" spans="1:25" hidden="1" outlineLevel="4" x14ac:dyDescent="0.3">
      <c r="A670" s="85" t="s">
        <v>125</v>
      </c>
      <c r="B670" s="85" t="s">
        <v>177</v>
      </c>
      <c r="C670" t="s">
        <v>910</v>
      </c>
      <c r="D670" s="86">
        <v>0</v>
      </c>
      <c r="E670" s="86">
        <v>0</v>
      </c>
      <c r="F670" s="86">
        <v>0</v>
      </c>
      <c r="G670" s="86">
        <v>0</v>
      </c>
      <c r="H670" s="86">
        <v>0</v>
      </c>
      <c r="I670" s="86">
        <v>0</v>
      </c>
      <c r="J670" s="86">
        <v>0</v>
      </c>
      <c r="K670" s="86">
        <v>250000</v>
      </c>
      <c r="L670" s="86">
        <v>0</v>
      </c>
      <c r="M670" s="86">
        <v>0</v>
      </c>
      <c r="N670" s="86">
        <v>0</v>
      </c>
      <c r="O670" s="86">
        <v>0</v>
      </c>
      <c r="P670" s="86">
        <v>0</v>
      </c>
      <c r="Q670" s="86">
        <v>0</v>
      </c>
      <c r="R670" s="86">
        <v>0</v>
      </c>
      <c r="S670" s="86">
        <v>0</v>
      </c>
      <c r="T670" s="86">
        <v>0</v>
      </c>
      <c r="U670" s="86">
        <v>0</v>
      </c>
      <c r="V670" s="86">
        <v>0</v>
      </c>
      <c r="W670" s="86">
        <v>0</v>
      </c>
      <c r="X670" s="86">
        <v>0</v>
      </c>
      <c r="Y670" s="86">
        <v>250000</v>
      </c>
    </row>
    <row r="671" spans="1:25" hidden="1" outlineLevel="4" x14ac:dyDescent="0.3">
      <c r="A671" s="85" t="s">
        <v>125</v>
      </c>
      <c r="B671" s="85" t="s">
        <v>177</v>
      </c>
      <c r="C671" t="s">
        <v>911</v>
      </c>
      <c r="D671" s="86">
        <v>0</v>
      </c>
      <c r="E671" s="86">
        <v>0</v>
      </c>
      <c r="F671" s="86">
        <v>0</v>
      </c>
      <c r="G671" s="86">
        <v>0</v>
      </c>
      <c r="H671" s="86">
        <v>0</v>
      </c>
      <c r="I671" s="86">
        <v>0</v>
      </c>
      <c r="J671" s="86">
        <v>0</v>
      </c>
      <c r="K671" s="86">
        <v>0</v>
      </c>
      <c r="L671" s="86">
        <v>0</v>
      </c>
      <c r="M671" s="86">
        <v>0</v>
      </c>
      <c r="N671" s="86">
        <v>400000</v>
      </c>
      <c r="O671" s="86">
        <v>0</v>
      </c>
      <c r="P671" s="86">
        <v>0</v>
      </c>
      <c r="Q671" s="86">
        <v>0</v>
      </c>
      <c r="R671" s="86">
        <v>0</v>
      </c>
      <c r="S671" s="86">
        <v>0</v>
      </c>
      <c r="T671" s="86">
        <v>0</v>
      </c>
      <c r="U671" s="86">
        <v>0</v>
      </c>
      <c r="V671" s="86">
        <v>0</v>
      </c>
      <c r="W671" s="86">
        <v>0</v>
      </c>
      <c r="X671" s="86">
        <v>0</v>
      </c>
      <c r="Y671" s="86">
        <v>400000</v>
      </c>
    </row>
    <row r="672" spans="1:25" hidden="1" outlineLevel="4" x14ac:dyDescent="0.3">
      <c r="A672" s="85" t="s">
        <v>125</v>
      </c>
      <c r="B672" s="85" t="s">
        <v>177</v>
      </c>
      <c r="C672" t="s">
        <v>912</v>
      </c>
      <c r="D672" s="86">
        <v>0</v>
      </c>
      <c r="E672" s="86">
        <v>0</v>
      </c>
      <c r="F672" s="86">
        <v>0</v>
      </c>
      <c r="G672" s="86">
        <v>0</v>
      </c>
      <c r="H672" s="86">
        <v>0</v>
      </c>
      <c r="I672" s="86">
        <v>0</v>
      </c>
      <c r="J672" s="86">
        <v>0</v>
      </c>
      <c r="K672" s="86">
        <v>0</v>
      </c>
      <c r="L672" s="86">
        <v>0</v>
      </c>
      <c r="M672" s="86">
        <v>0</v>
      </c>
      <c r="N672" s="86">
        <v>0</v>
      </c>
      <c r="O672" s="86">
        <v>0</v>
      </c>
      <c r="P672" s="86">
        <v>0</v>
      </c>
      <c r="Q672" s="86">
        <v>0</v>
      </c>
      <c r="R672" s="86">
        <v>0</v>
      </c>
      <c r="S672" s="86">
        <v>0</v>
      </c>
      <c r="T672" s="86">
        <v>0</v>
      </c>
      <c r="U672" s="86">
        <v>0</v>
      </c>
      <c r="V672" s="86">
        <v>10000000</v>
      </c>
      <c r="W672" s="86">
        <v>0</v>
      </c>
      <c r="X672" s="86">
        <v>0</v>
      </c>
      <c r="Y672" s="86">
        <v>10000000</v>
      </c>
    </row>
    <row r="673" spans="1:25" hidden="1" outlineLevel="4" x14ac:dyDescent="0.3">
      <c r="A673" s="85" t="s">
        <v>125</v>
      </c>
      <c r="B673" s="85" t="s">
        <v>177</v>
      </c>
      <c r="C673" t="s">
        <v>913</v>
      </c>
      <c r="D673" s="86">
        <v>0</v>
      </c>
      <c r="E673" s="86">
        <v>0</v>
      </c>
      <c r="F673" s="86">
        <v>0</v>
      </c>
      <c r="G673" s="86">
        <v>0</v>
      </c>
      <c r="H673" s="86">
        <v>0</v>
      </c>
      <c r="I673" s="86">
        <v>0</v>
      </c>
      <c r="J673" s="86">
        <v>0</v>
      </c>
      <c r="K673" s="86">
        <v>0</v>
      </c>
      <c r="L673" s="86">
        <v>0</v>
      </c>
      <c r="M673" s="86">
        <v>0</v>
      </c>
      <c r="N673" s="86">
        <v>0</v>
      </c>
      <c r="O673" s="86">
        <v>0</v>
      </c>
      <c r="P673" s="86">
        <v>0</v>
      </c>
      <c r="Q673" s="86">
        <v>0</v>
      </c>
      <c r="R673" s="86">
        <v>0</v>
      </c>
      <c r="S673" s="86">
        <v>0</v>
      </c>
      <c r="T673" s="86">
        <v>0</v>
      </c>
      <c r="U673" s="86">
        <v>0</v>
      </c>
      <c r="V673" s="86">
        <v>0</v>
      </c>
      <c r="W673" s="86">
        <v>10000000</v>
      </c>
      <c r="X673" s="86">
        <v>1000000</v>
      </c>
      <c r="Y673" s="86">
        <v>11000000</v>
      </c>
    </row>
    <row r="674" spans="1:25" hidden="1" outlineLevel="4" x14ac:dyDescent="0.3">
      <c r="A674" s="85" t="s">
        <v>125</v>
      </c>
      <c r="B674" s="85" t="s">
        <v>177</v>
      </c>
      <c r="C674" t="s">
        <v>914</v>
      </c>
      <c r="D674" s="86">
        <v>0</v>
      </c>
      <c r="E674" s="86">
        <v>0</v>
      </c>
      <c r="F674" s="86">
        <v>0</v>
      </c>
      <c r="G674" s="86">
        <v>0</v>
      </c>
      <c r="H674" s="86">
        <v>0</v>
      </c>
      <c r="I674" s="86">
        <v>0</v>
      </c>
      <c r="J674" s="86">
        <v>0</v>
      </c>
      <c r="K674" s="86">
        <v>0</v>
      </c>
      <c r="L674" s="86">
        <v>0</v>
      </c>
      <c r="M674" s="86">
        <v>0</v>
      </c>
      <c r="N674" s="86">
        <v>0</v>
      </c>
      <c r="O674" s="86">
        <v>1000000</v>
      </c>
      <c r="P674" s="86">
        <v>0</v>
      </c>
      <c r="Q674" s="86">
        <v>0</v>
      </c>
      <c r="R674" s="86">
        <v>0</v>
      </c>
      <c r="S674" s="86">
        <v>0</v>
      </c>
      <c r="T674" s="86">
        <v>0</v>
      </c>
      <c r="U674" s="86">
        <v>0</v>
      </c>
      <c r="V674" s="86">
        <v>0</v>
      </c>
      <c r="W674" s="86">
        <v>0</v>
      </c>
      <c r="X674" s="86">
        <v>0</v>
      </c>
      <c r="Y674" s="86">
        <v>1000000</v>
      </c>
    </row>
    <row r="675" spans="1:25" hidden="1" outlineLevel="4" x14ac:dyDescent="0.3">
      <c r="A675" s="85" t="s">
        <v>125</v>
      </c>
      <c r="B675" s="85" t="s">
        <v>177</v>
      </c>
      <c r="C675" t="s">
        <v>915</v>
      </c>
      <c r="D675" s="86">
        <v>0</v>
      </c>
      <c r="E675" s="86">
        <v>0</v>
      </c>
      <c r="F675" s="86">
        <v>0</v>
      </c>
      <c r="G675" s="86">
        <v>0</v>
      </c>
      <c r="H675" s="86">
        <v>0</v>
      </c>
      <c r="I675" s="86">
        <v>0</v>
      </c>
      <c r="J675" s="86">
        <v>0</v>
      </c>
      <c r="K675" s="86">
        <v>0</v>
      </c>
      <c r="L675" s="86">
        <v>0</v>
      </c>
      <c r="M675" s="86">
        <v>0</v>
      </c>
      <c r="N675" s="86">
        <v>0</v>
      </c>
      <c r="O675" s="86">
        <v>0</v>
      </c>
      <c r="P675" s="86">
        <v>0</v>
      </c>
      <c r="Q675" s="86">
        <v>0</v>
      </c>
      <c r="R675" s="86">
        <v>0</v>
      </c>
      <c r="S675" s="86">
        <v>0</v>
      </c>
      <c r="T675" s="86">
        <v>0</v>
      </c>
      <c r="U675" s="86">
        <v>0</v>
      </c>
      <c r="V675" s="86">
        <v>0</v>
      </c>
      <c r="W675" s="86">
        <v>750000</v>
      </c>
      <c r="X675" s="86">
        <v>0</v>
      </c>
      <c r="Y675" s="86">
        <v>750000</v>
      </c>
    </row>
    <row r="676" spans="1:25" s="284" customFormat="1" hidden="1" outlineLevel="3" collapsed="1" x14ac:dyDescent="0.3">
      <c r="A676" s="85"/>
      <c r="B676" s="290" t="s">
        <v>2799</v>
      </c>
      <c r="C676" s="291"/>
      <c r="D676" s="292"/>
      <c r="E676" s="292">
        <f t="shared" ref="E676:Y676" si="28">SUBTOTAL(9,E657:E675)</f>
        <v>0</v>
      </c>
      <c r="F676" s="292">
        <f t="shared" si="28"/>
        <v>0</v>
      </c>
      <c r="G676" s="292">
        <f t="shared" si="28"/>
        <v>0</v>
      </c>
      <c r="H676" s="292">
        <f t="shared" si="28"/>
        <v>0</v>
      </c>
      <c r="I676" s="292">
        <f t="shared" si="28"/>
        <v>1500000</v>
      </c>
      <c r="J676" s="292">
        <f t="shared" si="28"/>
        <v>10045904</v>
      </c>
      <c r="K676" s="292">
        <f t="shared" si="28"/>
        <v>2700000</v>
      </c>
      <c r="L676" s="292">
        <f t="shared" si="28"/>
        <v>0</v>
      </c>
      <c r="M676" s="292">
        <f t="shared" si="28"/>
        <v>0</v>
      </c>
      <c r="N676" s="292">
        <f t="shared" si="28"/>
        <v>1400000</v>
      </c>
      <c r="O676" s="292">
        <f t="shared" si="28"/>
        <v>2752825</v>
      </c>
      <c r="P676" s="292">
        <f t="shared" si="28"/>
        <v>0</v>
      </c>
      <c r="Q676" s="292">
        <f t="shared" si="28"/>
        <v>10000000</v>
      </c>
      <c r="R676" s="292">
        <f t="shared" si="28"/>
        <v>0</v>
      </c>
      <c r="S676" s="292">
        <f t="shared" si="28"/>
        <v>0</v>
      </c>
      <c r="T676" s="292">
        <f t="shared" si="28"/>
        <v>0</v>
      </c>
      <c r="U676" s="292">
        <f t="shared" si="28"/>
        <v>25000000</v>
      </c>
      <c r="V676" s="292">
        <f t="shared" si="28"/>
        <v>30000000</v>
      </c>
      <c r="W676" s="292">
        <f t="shared" si="28"/>
        <v>25750000</v>
      </c>
      <c r="X676" s="292">
        <f t="shared" si="28"/>
        <v>1000000</v>
      </c>
      <c r="Y676" s="292">
        <f t="shared" si="28"/>
        <v>110148729</v>
      </c>
    </row>
    <row r="677" spans="1:25" hidden="1" outlineLevel="4" x14ac:dyDescent="0.3">
      <c r="A677" s="85" t="s">
        <v>125</v>
      </c>
      <c r="B677" s="85" t="s">
        <v>916</v>
      </c>
      <c r="C677" t="s">
        <v>917</v>
      </c>
      <c r="D677" s="86">
        <v>0</v>
      </c>
      <c r="E677" s="86">
        <v>0</v>
      </c>
      <c r="F677" s="86">
        <v>2656.8608344420245</v>
      </c>
      <c r="G677" s="86">
        <v>0</v>
      </c>
      <c r="H677" s="86">
        <v>0</v>
      </c>
      <c r="I677" s="86">
        <v>0</v>
      </c>
      <c r="J677" s="86">
        <v>0</v>
      </c>
      <c r="K677" s="86">
        <v>0</v>
      </c>
      <c r="L677" s="86">
        <v>0</v>
      </c>
      <c r="M677" s="86">
        <v>0</v>
      </c>
      <c r="N677" s="86">
        <v>0</v>
      </c>
      <c r="O677" s="86">
        <v>0</v>
      </c>
      <c r="P677" s="86">
        <v>0</v>
      </c>
      <c r="Q677" s="86">
        <v>0</v>
      </c>
      <c r="R677" s="86">
        <v>0</v>
      </c>
      <c r="S677" s="86">
        <v>0</v>
      </c>
      <c r="T677" s="86">
        <v>0</v>
      </c>
      <c r="U677" s="86">
        <v>0</v>
      </c>
      <c r="V677" s="86">
        <v>0</v>
      </c>
      <c r="W677" s="86">
        <v>0</v>
      </c>
      <c r="X677" s="86">
        <v>0</v>
      </c>
      <c r="Y677" s="86">
        <v>2656.8608344420245</v>
      </c>
    </row>
    <row r="678" spans="1:25" s="284" customFormat="1" hidden="1" outlineLevel="3" collapsed="1" x14ac:dyDescent="0.3">
      <c r="A678" s="85"/>
      <c r="B678" s="290" t="s">
        <v>2800</v>
      </c>
      <c r="C678" s="291"/>
      <c r="D678" s="292"/>
      <c r="E678" s="292">
        <f t="shared" ref="E678:Y678" si="29">SUBTOTAL(9,E677:E677)</f>
        <v>0</v>
      </c>
      <c r="F678" s="292">
        <f t="shared" si="29"/>
        <v>2656.8608344420245</v>
      </c>
      <c r="G678" s="292">
        <f t="shared" si="29"/>
        <v>0</v>
      </c>
      <c r="H678" s="292">
        <f t="shared" si="29"/>
        <v>0</v>
      </c>
      <c r="I678" s="292">
        <f t="shared" si="29"/>
        <v>0</v>
      </c>
      <c r="J678" s="292">
        <f t="shared" si="29"/>
        <v>0</v>
      </c>
      <c r="K678" s="292">
        <f t="shared" si="29"/>
        <v>0</v>
      </c>
      <c r="L678" s="292">
        <f t="shared" si="29"/>
        <v>0</v>
      </c>
      <c r="M678" s="292">
        <f t="shared" si="29"/>
        <v>0</v>
      </c>
      <c r="N678" s="292">
        <f t="shared" si="29"/>
        <v>0</v>
      </c>
      <c r="O678" s="292">
        <f t="shared" si="29"/>
        <v>0</v>
      </c>
      <c r="P678" s="292">
        <f t="shared" si="29"/>
        <v>0</v>
      </c>
      <c r="Q678" s="292">
        <f t="shared" si="29"/>
        <v>0</v>
      </c>
      <c r="R678" s="292">
        <f t="shared" si="29"/>
        <v>0</v>
      </c>
      <c r="S678" s="292">
        <f t="shared" si="29"/>
        <v>0</v>
      </c>
      <c r="T678" s="292">
        <f t="shared" si="29"/>
        <v>0</v>
      </c>
      <c r="U678" s="292">
        <f t="shared" si="29"/>
        <v>0</v>
      </c>
      <c r="V678" s="292">
        <f t="shared" si="29"/>
        <v>0</v>
      </c>
      <c r="W678" s="292">
        <f t="shared" si="29"/>
        <v>0</v>
      </c>
      <c r="X678" s="292">
        <f t="shared" si="29"/>
        <v>0</v>
      </c>
      <c r="Y678" s="292">
        <f t="shared" si="29"/>
        <v>2656.8608344420245</v>
      </c>
    </row>
    <row r="679" spans="1:25" hidden="1" outlineLevel="4" x14ac:dyDescent="0.3">
      <c r="A679" s="85" t="s">
        <v>125</v>
      </c>
      <c r="B679" s="85" t="s">
        <v>179</v>
      </c>
      <c r="C679" t="s">
        <v>918</v>
      </c>
      <c r="D679" s="86">
        <v>0</v>
      </c>
      <c r="E679" s="86">
        <v>500000</v>
      </c>
      <c r="F679" s="86">
        <v>0</v>
      </c>
      <c r="G679" s="86">
        <v>0</v>
      </c>
      <c r="H679" s="86">
        <v>0</v>
      </c>
      <c r="I679" s="86">
        <v>89365</v>
      </c>
      <c r="J679" s="86">
        <v>0</v>
      </c>
      <c r="K679" s="86">
        <v>0</v>
      </c>
      <c r="L679" s="86">
        <v>0</v>
      </c>
      <c r="M679" s="86">
        <v>0</v>
      </c>
      <c r="N679" s="86">
        <v>0</v>
      </c>
      <c r="O679" s="86">
        <v>0</v>
      </c>
      <c r="P679" s="86">
        <v>0</v>
      </c>
      <c r="Q679" s="86">
        <v>0</v>
      </c>
      <c r="R679" s="86">
        <v>0</v>
      </c>
      <c r="S679" s="86">
        <v>0</v>
      </c>
      <c r="T679" s="86">
        <v>0</v>
      </c>
      <c r="U679" s="86">
        <v>0</v>
      </c>
      <c r="V679" s="86">
        <v>0</v>
      </c>
      <c r="W679" s="86">
        <v>0</v>
      </c>
      <c r="X679" s="86">
        <v>0</v>
      </c>
      <c r="Y679" s="86">
        <v>589365</v>
      </c>
    </row>
    <row r="680" spans="1:25" hidden="1" outlineLevel="4" x14ac:dyDescent="0.3">
      <c r="A680" s="85" t="s">
        <v>125</v>
      </c>
      <c r="B680" s="85" t="s">
        <v>179</v>
      </c>
      <c r="C680" t="s">
        <v>919</v>
      </c>
      <c r="D680" s="86">
        <v>0</v>
      </c>
      <c r="E680" s="86">
        <v>905375</v>
      </c>
      <c r="F680" s="86">
        <v>0</v>
      </c>
      <c r="G680" s="86">
        <v>0</v>
      </c>
      <c r="H680" s="86">
        <v>0</v>
      </c>
      <c r="I680" s="86">
        <v>0</v>
      </c>
      <c r="J680" s="86">
        <v>0</v>
      </c>
      <c r="K680" s="86">
        <v>0</v>
      </c>
      <c r="L680" s="86">
        <v>0</v>
      </c>
      <c r="M680" s="86">
        <v>0</v>
      </c>
      <c r="N680" s="86">
        <v>0</v>
      </c>
      <c r="O680" s="86">
        <v>0</v>
      </c>
      <c r="P680" s="86">
        <v>0</v>
      </c>
      <c r="Q680" s="86">
        <v>0</v>
      </c>
      <c r="R680" s="86">
        <v>0</v>
      </c>
      <c r="S680" s="86">
        <v>0</v>
      </c>
      <c r="T680" s="86">
        <v>0</v>
      </c>
      <c r="U680" s="86">
        <v>0</v>
      </c>
      <c r="V680" s="86">
        <v>0</v>
      </c>
      <c r="W680" s="86">
        <v>0</v>
      </c>
      <c r="X680" s="86">
        <v>0</v>
      </c>
      <c r="Y680" s="86">
        <v>905375</v>
      </c>
    </row>
    <row r="681" spans="1:25" hidden="1" outlineLevel="4" x14ac:dyDescent="0.3">
      <c r="A681" s="85" t="s">
        <v>125</v>
      </c>
      <c r="B681" s="85" t="s">
        <v>179</v>
      </c>
      <c r="C681" t="s">
        <v>920</v>
      </c>
      <c r="D681" s="86">
        <v>0</v>
      </c>
      <c r="E681" s="86">
        <v>0</v>
      </c>
      <c r="F681" s="86">
        <v>0</v>
      </c>
      <c r="G681" s="86">
        <v>0</v>
      </c>
      <c r="H681" s="86">
        <v>0</v>
      </c>
      <c r="I681" s="86">
        <v>0</v>
      </c>
      <c r="J681" s="86">
        <v>0</v>
      </c>
      <c r="K681" s="86">
        <v>0</v>
      </c>
      <c r="L681" s="86">
        <v>0</v>
      </c>
      <c r="M681" s="86">
        <v>0</v>
      </c>
      <c r="N681" s="86">
        <v>0</v>
      </c>
      <c r="O681" s="86">
        <v>496235</v>
      </c>
      <c r="P681" s="86">
        <v>0</v>
      </c>
      <c r="Q681" s="86">
        <v>0</v>
      </c>
      <c r="R681" s="86">
        <v>0</v>
      </c>
      <c r="S681" s="86">
        <v>0</v>
      </c>
      <c r="T681" s="86">
        <v>0</v>
      </c>
      <c r="U681" s="86">
        <v>0</v>
      </c>
      <c r="V681" s="86">
        <v>0</v>
      </c>
      <c r="W681" s="86">
        <v>0</v>
      </c>
      <c r="X681" s="86">
        <v>0</v>
      </c>
      <c r="Y681" s="86">
        <v>496235</v>
      </c>
    </row>
    <row r="682" spans="1:25" hidden="1" outlineLevel="4" x14ac:dyDescent="0.3">
      <c r="A682" s="85" t="s">
        <v>125</v>
      </c>
      <c r="B682" s="85" t="s">
        <v>179</v>
      </c>
      <c r="C682" t="s">
        <v>889</v>
      </c>
      <c r="D682" s="86">
        <v>0</v>
      </c>
      <c r="E682" s="86">
        <v>0</v>
      </c>
      <c r="F682" s="86">
        <v>0</v>
      </c>
      <c r="G682" s="86">
        <v>0</v>
      </c>
      <c r="H682" s="86">
        <v>0</v>
      </c>
      <c r="I682" s="86">
        <v>0</v>
      </c>
      <c r="J682" s="86">
        <v>0</v>
      </c>
      <c r="K682" s="86">
        <v>250000</v>
      </c>
      <c r="L682" s="86">
        <v>0</v>
      </c>
      <c r="M682" s="86">
        <v>0</v>
      </c>
      <c r="N682" s="86">
        <v>0</v>
      </c>
      <c r="O682" s="86">
        <v>0</v>
      </c>
      <c r="P682" s="86">
        <v>0</v>
      </c>
      <c r="Q682" s="86">
        <v>0</v>
      </c>
      <c r="R682" s="86">
        <v>0</v>
      </c>
      <c r="S682" s="86">
        <v>0</v>
      </c>
      <c r="T682" s="86">
        <v>0</v>
      </c>
      <c r="U682" s="86">
        <v>0</v>
      </c>
      <c r="V682" s="86">
        <v>0</v>
      </c>
      <c r="W682" s="86">
        <v>0</v>
      </c>
      <c r="X682" s="86">
        <v>0</v>
      </c>
      <c r="Y682" s="86">
        <v>250000</v>
      </c>
    </row>
    <row r="683" spans="1:25" hidden="1" outlineLevel="4" x14ac:dyDescent="0.3">
      <c r="A683" s="85" t="s">
        <v>125</v>
      </c>
      <c r="B683" s="85" t="s">
        <v>179</v>
      </c>
      <c r="C683" t="s">
        <v>843</v>
      </c>
      <c r="D683" s="86">
        <v>0</v>
      </c>
      <c r="E683" s="86">
        <v>0</v>
      </c>
      <c r="F683" s="86">
        <v>0</v>
      </c>
      <c r="G683" s="86">
        <v>0</v>
      </c>
      <c r="H683" s="86">
        <v>0</v>
      </c>
      <c r="I683" s="86">
        <v>0</v>
      </c>
      <c r="J683" s="86">
        <v>263347</v>
      </c>
      <c r="K683" s="86">
        <v>1500000</v>
      </c>
      <c r="L683" s="86">
        <v>0</v>
      </c>
      <c r="M683" s="86">
        <v>0</v>
      </c>
      <c r="N683" s="86">
        <v>0</v>
      </c>
      <c r="O683" s="86">
        <v>0</v>
      </c>
      <c r="P683" s="86">
        <v>0</v>
      </c>
      <c r="Q683" s="86">
        <v>150000</v>
      </c>
      <c r="R683" s="86">
        <v>0</v>
      </c>
      <c r="S683" s="86">
        <v>0</v>
      </c>
      <c r="T683" s="86">
        <v>0</v>
      </c>
      <c r="U683" s="86">
        <v>0</v>
      </c>
      <c r="V683" s="86">
        <v>3001862</v>
      </c>
      <c r="W683" s="86">
        <v>25000000</v>
      </c>
      <c r="X683" s="86">
        <v>0</v>
      </c>
      <c r="Y683" s="86">
        <v>29915209</v>
      </c>
    </row>
    <row r="684" spans="1:25" hidden="1" outlineLevel="4" x14ac:dyDescent="0.3">
      <c r="A684" s="85" t="s">
        <v>125</v>
      </c>
      <c r="B684" s="85" t="s">
        <v>179</v>
      </c>
      <c r="C684" t="s">
        <v>921</v>
      </c>
      <c r="D684" s="86">
        <v>0</v>
      </c>
      <c r="E684" s="86">
        <v>0</v>
      </c>
      <c r="F684" s="86">
        <v>0</v>
      </c>
      <c r="G684" s="86">
        <v>0</v>
      </c>
      <c r="H684" s="86">
        <v>0</v>
      </c>
      <c r="I684" s="86">
        <v>0</v>
      </c>
      <c r="J684" s="86">
        <v>300000</v>
      </c>
      <c r="K684" s="86">
        <v>0</v>
      </c>
      <c r="L684" s="86">
        <v>0</v>
      </c>
      <c r="M684" s="86">
        <v>0</v>
      </c>
      <c r="N684" s="86">
        <v>0</v>
      </c>
      <c r="O684" s="86">
        <v>0</v>
      </c>
      <c r="P684" s="86">
        <v>0</v>
      </c>
      <c r="Q684" s="86">
        <v>0</v>
      </c>
      <c r="R684" s="86">
        <v>0</v>
      </c>
      <c r="S684" s="86">
        <v>0</v>
      </c>
      <c r="T684" s="86">
        <v>0</v>
      </c>
      <c r="U684" s="86">
        <v>0</v>
      </c>
      <c r="V684" s="86">
        <v>0</v>
      </c>
      <c r="W684" s="86">
        <v>0</v>
      </c>
      <c r="X684" s="86">
        <v>0</v>
      </c>
      <c r="Y684" s="86">
        <v>300000</v>
      </c>
    </row>
    <row r="685" spans="1:25" hidden="1" outlineLevel="4" x14ac:dyDescent="0.3">
      <c r="A685" s="85" t="s">
        <v>125</v>
      </c>
      <c r="B685" s="85" t="s">
        <v>179</v>
      </c>
      <c r="C685" t="s">
        <v>922</v>
      </c>
      <c r="D685" s="86">
        <v>0</v>
      </c>
      <c r="E685" s="86">
        <v>0</v>
      </c>
      <c r="F685" s="86">
        <v>0</v>
      </c>
      <c r="G685" s="86">
        <v>0</v>
      </c>
      <c r="H685" s="86">
        <v>0</v>
      </c>
      <c r="I685" s="86">
        <v>1500000</v>
      </c>
      <c r="J685" s="86">
        <v>0</v>
      </c>
      <c r="K685" s="86">
        <v>0</v>
      </c>
      <c r="L685" s="86">
        <v>0</v>
      </c>
      <c r="M685" s="86">
        <v>0</v>
      </c>
      <c r="N685" s="86">
        <v>0</v>
      </c>
      <c r="O685" s="86">
        <v>0</v>
      </c>
      <c r="P685" s="86">
        <v>0</v>
      </c>
      <c r="Q685" s="86">
        <v>0</v>
      </c>
      <c r="R685" s="86">
        <v>0</v>
      </c>
      <c r="S685" s="86">
        <v>0</v>
      </c>
      <c r="T685" s="86">
        <v>0</v>
      </c>
      <c r="U685" s="86">
        <v>0</v>
      </c>
      <c r="V685" s="86">
        <v>0</v>
      </c>
      <c r="W685" s="86">
        <v>0</v>
      </c>
      <c r="X685" s="86">
        <v>0</v>
      </c>
      <c r="Y685" s="86">
        <v>1500000</v>
      </c>
    </row>
    <row r="686" spans="1:25" hidden="1" outlineLevel="4" x14ac:dyDescent="0.3">
      <c r="A686" s="85" t="s">
        <v>125</v>
      </c>
      <c r="B686" s="85" t="s">
        <v>179</v>
      </c>
      <c r="C686" t="s">
        <v>923</v>
      </c>
      <c r="D686" s="86">
        <v>0</v>
      </c>
      <c r="E686" s="86">
        <v>0</v>
      </c>
      <c r="F686" s="86">
        <v>0</v>
      </c>
      <c r="G686" s="86">
        <v>0</v>
      </c>
      <c r="H686" s="86">
        <v>0</v>
      </c>
      <c r="I686" s="86">
        <v>0</v>
      </c>
      <c r="J686" s="86">
        <v>0</v>
      </c>
      <c r="K686" s="86">
        <v>200000</v>
      </c>
      <c r="L686" s="86">
        <v>0</v>
      </c>
      <c r="M686" s="86">
        <v>0</v>
      </c>
      <c r="N686" s="86">
        <v>0</v>
      </c>
      <c r="O686" s="86">
        <v>0</v>
      </c>
      <c r="P686" s="86">
        <v>0</v>
      </c>
      <c r="Q686" s="86">
        <v>0</v>
      </c>
      <c r="R686" s="86">
        <v>0</v>
      </c>
      <c r="S686" s="86">
        <v>0</v>
      </c>
      <c r="T686" s="86">
        <v>0</v>
      </c>
      <c r="U686" s="86">
        <v>0</v>
      </c>
      <c r="V686" s="86">
        <v>0</v>
      </c>
      <c r="W686" s="86">
        <v>0</v>
      </c>
      <c r="X686" s="86">
        <v>0</v>
      </c>
      <c r="Y686" s="86">
        <v>200000</v>
      </c>
    </row>
    <row r="687" spans="1:25" hidden="1" outlineLevel="4" x14ac:dyDescent="0.3">
      <c r="A687" s="85" t="s">
        <v>125</v>
      </c>
      <c r="B687" s="85" t="s">
        <v>179</v>
      </c>
      <c r="C687" t="s">
        <v>924</v>
      </c>
      <c r="D687" s="86">
        <v>0</v>
      </c>
      <c r="E687" s="86">
        <v>0</v>
      </c>
      <c r="F687" s="86">
        <v>0</v>
      </c>
      <c r="G687" s="86">
        <v>0</v>
      </c>
      <c r="H687" s="86">
        <v>0</v>
      </c>
      <c r="I687" s="86">
        <v>0</v>
      </c>
      <c r="J687" s="86">
        <v>0</v>
      </c>
      <c r="K687" s="86">
        <v>250000</v>
      </c>
      <c r="L687" s="86">
        <v>0</v>
      </c>
      <c r="M687" s="86">
        <v>0</v>
      </c>
      <c r="N687" s="86">
        <v>0</v>
      </c>
      <c r="O687" s="86">
        <v>0</v>
      </c>
      <c r="P687" s="86">
        <v>0</v>
      </c>
      <c r="Q687" s="86">
        <v>0</v>
      </c>
      <c r="R687" s="86">
        <v>0</v>
      </c>
      <c r="S687" s="86">
        <v>0</v>
      </c>
      <c r="T687" s="86">
        <v>0</v>
      </c>
      <c r="U687" s="86">
        <v>0</v>
      </c>
      <c r="V687" s="86">
        <v>0</v>
      </c>
      <c r="W687" s="86">
        <v>0</v>
      </c>
      <c r="X687" s="86">
        <v>0</v>
      </c>
      <c r="Y687" s="86">
        <v>250000</v>
      </c>
    </row>
    <row r="688" spans="1:25" hidden="1" outlineLevel="4" x14ac:dyDescent="0.3">
      <c r="A688" s="85" t="s">
        <v>125</v>
      </c>
      <c r="B688" s="85" t="s">
        <v>179</v>
      </c>
      <c r="C688" t="s">
        <v>925</v>
      </c>
      <c r="D688" s="86">
        <v>0</v>
      </c>
      <c r="E688" s="86">
        <v>500000</v>
      </c>
      <c r="F688" s="86">
        <v>0</v>
      </c>
      <c r="G688" s="86">
        <v>0</v>
      </c>
      <c r="H688" s="86">
        <v>0</v>
      </c>
      <c r="I688" s="86">
        <v>748365</v>
      </c>
      <c r="J688" s="86">
        <v>748365</v>
      </c>
      <c r="K688" s="86">
        <v>410635</v>
      </c>
      <c r="L688" s="86">
        <v>0</v>
      </c>
      <c r="M688" s="86">
        <v>0</v>
      </c>
      <c r="N688" s="86">
        <v>0</v>
      </c>
      <c r="O688" s="86">
        <v>0</v>
      </c>
      <c r="P688" s="86">
        <v>0</v>
      </c>
      <c r="Q688" s="86">
        <v>0</v>
      </c>
      <c r="R688" s="86">
        <v>0</v>
      </c>
      <c r="S688" s="86">
        <v>0</v>
      </c>
      <c r="T688" s="86">
        <v>0</v>
      </c>
      <c r="U688" s="86">
        <v>0</v>
      </c>
      <c r="V688" s="86">
        <v>0</v>
      </c>
      <c r="W688" s="86">
        <v>0</v>
      </c>
      <c r="X688" s="86">
        <v>0</v>
      </c>
      <c r="Y688" s="86">
        <v>2407365</v>
      </c>
    </row>
    <row r="689" spans="1:25" hidden="1" outlineLevel="4" x14ac:dyDescent="0.3">
      <c r="A689" s="85" t="s">
        <v>125</v>
      </c>
      <c r="B689" s="85" t="s">
        <v>179</v>
      </c>
      <c r="C689" t="s">
        <v>926</v>
      </c>
      <c r="D689" s="86">
        <v>0</v>
      </c>
      <c r="E689" s="86">
        <v>0</v>
      </c>
      <c r="F689" s="86">
        <v>0</v>
      </c>
      <c r="G689" s="86">
        <v>0</v>
      </c>
      <c r="H689" s="86">
        <v>0</v>
      </c>
      <c r="I689" s="86">
        <v>0</v>
      </c>
      <c r="J689" s="86">
        <v>0</v>
      </c>
      <c r="K689" s="86">
        <v>0</v>
      </c>
      <c r="L689" s="86">
        <v>0</v>
      </c>
      <c r="M689" s="86">
        <v>0</v>
      </c>
      <c r="N689" s="86">
        <v>0</v>
      </c>
      <c r="O689" s="86">
        <v>0</v>
      </c>
      <c r="P689" s="86">
        <v>0</v>
      </c>
      <c r="Q689" s="86">
        <v>0</v>
      </c>
      <c r="R689" s="86">
        <v>0</v>
      </c>
      <c r="S689" s="86">
        <v>0</v>
      </c>
      <c r="T689" s="86">
        <v>0</v>
      </c>
      <c r="U689" s="86">
        <v>0</v>
      </c>
      <c r="V689" s="86">
        <v>0</v>
      </c>
      <c r="W689" s="86">
        <v>0</v>
      </c>
      <c r="X689" s="86">
        <v>44702850</v>
      </c>
      <c r="Y689" s="86">
        <v>44702850</v>
      </c>
    </row>
    <row r="690" spans="1:25" s="284" customFormat="1" hidden="1" outlineLevel="3" collapsed="1" x14ac:dyDescent="0.3">
      <c r="A690" s="85"/>
      <c r="B690" s="290" t="s">
        <v>2801</v>
      </c>
      <c r="C690" s="291"/>
      <c r="D690" s="292"/>
      <c r="E690" s="292">
        <f t="shared" ref="E690:Y690" si="30">SUBTOTAL(9,E679:E689)</f>
        <v>1905375</v>
      </c>
      <c r="F690" s="292">
        <f t="shared" si="30"/>
        <v>0</v>
      </c>
      <c r="G690" s="292">
        <f t="shared" si="30"/>
        <v>0</v>
      </c>
      <c r="H690" s="292">
        <f t="shared" si="30"/>
        <v>0</v>
      </c>
      <c r="I690" s="292">
        <f t="shared" si="30"/>
        <v>2337730</v>
      </c>
      <c r="J690" s="292">
        <f t="shared" si="30"/>
        <v>1311712</v>
      </c>
      <c r="K690" s="292">
        <f t="shared" si="30"/>
        <v>2610635</v>
      </c>
      <c r="L690" s="292">
        <f t="shared" si="30"/>
        <v>0</v>
      </c>
      <c r="M690" s="292">
        <f t="shared" si="30"/>
        <v>0</v>
      </c>
      <c r="N690" s="292">
        <f t="shared" si="30"/>
        <v>0</v>
      </c>
      <c r="O690" s="292">
        <f t="shared" si="30"/>
        <v>496235</v>
      </c>
      <c r="P690" s="292">
        <f t="shared" si="30"/>
        <v>0</v>
      </c>
      <c r="Q690" s="292">
        <f t="shared" si="30"/>
        <v>150000</v>
      </c>
      <c r="R690" s="292">
        <f t="shared" si="30"/>
        <v>0</v>
      </c>
      <c r="S690" s="292">
        <f t="shared" si="30"/>
        <v>0</v>
      </c>
      <c r="T690" s="292">
        <f t="shared" si="30"/>
        <v>0</v>
      </c>
      <c r="U690" s="292">
        <f t="shared" si="30"/>
        <v>0</v>
      </c>
      <c r="V690" s="292">
        <f t="shared" si="30"/>
        <v>3001862</v>
      </c>
      <c r="W690" s="292">
        <f t="shared" si="30"/>
        <v>25000000</v>
      </c>
      <c r="X690" s="292">
        <f t="shared" si="30"/>
        <v>44702850</v>
      </c>
      <c r="Y690" s="292">
        <f t="shared" si="30"/>
        <v>81516399</v>
      </c>
    </row>
    <row r="691" spans="1:25" hidden="1" outlineLevel="4" x14ac:dyDescent="0.3">
      <c r="A691" s="85" t="s">
        <v>125</v>
      </c>
      <c r="B691" s="85" t="s">
        <v>181</v>
      </c>
      <c r="C691" t="s">
        <v>927</v>
      </c>
      <c r="D691" s="86">
        <v>0</v>
      </c>
      <c r="E691" s="86">
        <v>0</v>
      </c>
      <c r="F691" s="86">
        <v>0</v>
      </c>
      <c r="G691" s="86">
        <v>0</v>
      </c>
      <c r="H691" s="86">
        <v>0</v>
      </c>
      <c r="I691" s="86">
        <v>0</v>
      </c>
      <c r="J691" s="86">
        <v>0</v>
      </c>
      <c r="K691" s="86">
        <v>0</v>
      </c>
      <c r="L691" s="86">
        <v>0</v>
      </c>
      <c r="M691" s="86">
        <v>0</v>
      </c>
      <c r="N691" s="86">
        <v>0</v>
      </c>
      <c r="O691" s="86">
        <v>0</v>
      </c>
      <c r="P691" s="86">
        <v>1000000</v>
      </c>
      <c r="Q691" s="86">
        <v>0</v>
      </c>
      <c r="R691" s="86">
        <v>0</v>
      </c>
      <c r="S691" s="86">
        <v>0</v>
      </c>
      <c r="T691" s="86">
        <v>0</v>
      </c>
      <c r="U691" s="86">
        <v>0</v>
      </c>
      <c r="V691" s="86">
        <v>0</v>
      </c>
      <c r="W691" s="86">
        <v>0</v>
      </c>
      <c r="X691" s="86">
        <v>0</v>
      </c>
      <c r="Y691" s="86">
        <v>1000000</v>
      </c>
    </row>
    <row r="692" spans="1:25" hidden="1" outlineLevel="4" x14ac:dyDescent="0.3">
      <c r="A692" s="85" t="s">
        <v>125</v>
      </c>
      <c r="B692" s="85" t="s">
        <v>181</v>
      </c>
      <c r="C692" t="s">
        <v>928</v>
      </c>
      <c r="D692" s="86">
        <v>0</v>
      </c>
      <c r="E692" s="86">
        <v>0</v>
      </c>
      <c r="F692" s="86">
        <v>0</v>
      </c>
      <c r="G692" s="86">
        <v>0</v>
      </c>
      <c r="H692" s="86">
        <v>0</v>
      </c>
      <c r="I692" s="86">
        <v>0</v>
      </c>
      <c r="J692" s="86">
        <v>0</v>
      </c>
      <c r="K692" s="86">
        <v>0</v>
      </c>
      <c r="L692" s="86">
        <v>0</v>
      </c>
      <c r="M692" s="86">
        <v>0</v>
      </c>
      <c r="N692" s="86">
        <v>0</v>
      </c>
      <c r="O692" s="86">
        <v>0</v>
      </c>
      <c r="P692" s="86">
        <v>0</v>
      </c>
      <c r="Q692" s="86">
        <v>650000</v>
      </c>
      <c r="R692" s="86">
        <v>0</v>
      </c>
      <c r="S692" s="86">
        <v>0</v>
      </c>
      <c r="T692" s="86">
        <v>0</v>
      </c>
      <c r="U692" s="86">
        <v>0</v>
      </c>
      <c r="V692" s="86">
        <v>0</v>
      </c>
      <c r="W692" s="86">
        <v>0</v>
      </c>
      <c r="X692" s="86">
        <v>0</v>
      </c>
      <c r="Y692" s="86">
        <v>650000</v>
      </c>
    </row>
    <row r="693" spans="1:25" hidden="1" outlineLevel="4" x14ac:dyDescent="0.3">
      <c r="A693" s="85" t="s">
        <v>125</v>
      </c>
      <c r="B693" s="85" t="s">
        <v>181</v>
      </c>
      <c r="C693" t="s">
        <v>929</v>
      </c>
      <c r="D693" s="86">
        <v>0</v>
      </c>
      <c r="E693" s="86">
        <v>0</v>
      </c>
      <c r="F693" s="86">
        <v>0</v>
      </c>
      <c r="G693" s="86">
        <v>0</v>
      </c>
      <c r="H693" s="86">
        <v>0</v>
      </c>
      <c r="I693" s="86">
        <v>100000</v>
      </c>
      <c r="J693" s="86">
        <v>0</v>
      </c>
      <c r="K693" s="86">
        <v>0</v>
      </c>
      <c r="L693" s="86">
        <v>0</v>
      </c>
      <c r="M693" s="86">
        <v>0</v>
      </c>
      <c r="N693" s="86">
        <v>0</v>
      </c>
      <c r="O693" s="86">
        <v>0</v>
      </c>
      <c r="P693" s="86">
        <v>0</v>
      </c>
      <c r="Q693" s="86">
        <v>0</v>
      </c>
      <c r="R693" s="86">
        <v>0</v>
      </c>
      <c r="S693" s="86">
        <v>0</v>
      </c>
      <c r="T693" s="86">
        <v>0</v>
      </c>
      <c r="U693" s="86">
        <v>0</v>
      </c>
      <c r="V693" s="86">
        <v>3256722</v>
      </c>
      <c r="W693" s="86">
        <v>4149395</v>
      </c>
      <c r="X693" s="86">
        <v>301162</v>
      </c>
      <c r="Y693" s="86">
        <v>7807279</v>
      </c>
    </row>
    <row r="694" spans="1:25" hidden="1" outlineLevel="4" x14ac:dyDescent="0.3">
      <c r="A694" s="85" t="s">
        <v>125</v>
      </c>
      <c r="B694" s="85" t="s">
        <v>181</v>
      </c>
      <c r="C694" t="s">
        <v>930</v>
      </c>
      <c r="D694" s="86">
        <v>0</v>
      </c>
      <c r="E694" s="86">
        <v>0</v>
      </c>
      <c r="F694" s="86">
        <v>0</v>
      </c>
      <c r="G694" s="86">
        <v>0</v>
      </c>
      <c r="H694" s="86">
        <v>0</v>
      </c>
      <c r="I694" s="86">
        <v>0</v>
      </c>
      <c r="J694" s="86">
        <v>0</v>
      </c>
      <c r="K694" s="86">
        <v>0</v>
      </c>
      <c r="L694" s="86">
        <v>0</v>
      </c>
      <c r="M694" s="86">
        <v>0</v>
      </c>
      <c r="N694" s="86">
        <v>0</v>
      </c>
      <c r="O694" s="86">
        <v>0</v>
      </c>
      <c r="P694" s="86">
        <v>0</v>
      </c>
      <c r="Q694" s="86">
        <v>784216</v>
      </c>
      <c r="R694" s="86">
        <v>0</v>
      </c>
      <c r="S694" s="86">
        <v>0</v>
      </c>
      <c r="T694" s="86">
        <v>0</v>
      </c>
      <c r="U694" s="86">
        <v>0</v>
      </c>
      <c r="V694" s="86">
        <v>0</v>
      </c>
      <c r="W694" s="86">
        <v>0</v>
      </c>
      <c r="X694" s="86">
        <v>0</v>
      </c>
      <c r="Y694" s="86">
        <v>784216</v>
      </c>
    </row>
    <row r="695" spans="1:25" hidden="1" outlineLevel="4" x14ac:dyDescent="0.3">
      <c r="A695" s="85" t="s">
        <v>125</v>
      </c>
      <c r="B695" s="85" t="s">
        <v>181</v>
      </c>
      <c r="C695" t="s">
        <v>931</v>
      </c>
      <c r="D695" s="86">
        <v>0</v>
      </c>
      <c r="E695" s="86">
        <v>0</v>
      </c>
      <c r="F695" s="86">
        <v>0</v>
      </c>
      <c r="G695" s="86">
        <v>0</v>
      </c>
      <c r="H695" s="86">
        <v>0</v>
      </c>
      <c r="I695" s="86">
        <v>0</v>
      </c>
      <c r="J695" s="86">
        <v>0</v>
      </c>
      <c r="K695" s="86">
        <v>0</v>
      </c>
      <c r="L695" s="86">
        <v>0</v>
      </c>
      <c r="M695" s="86">
        <v>0</v>
      </c>
      <c r="N695" s="86">
        <v>0</v>
      </c>
      <c r="O695" s="86">
        <v>608500</v>
      </c>
      <c r="P695" s="86">
        <v>0</v>
      </c>
      <c r="Q695" s="86">
        <v>0</v>
      </c>
      <c r="R695" s="86">
        <v>0</v>
      </c>
      <c r="S695" s="86">
        <v>0</v>
      </c>
      <c r="T695" s="86">
        <v>0</v>
      </c>
      <c r="U695" s="86">
        <v>0</v>
      </c>
      <c r="V695" s="86">
        <v>0</v>
      </c>
      <c r="W695" s="86">
        <v>0</v>
      </c>
      <c r="X695" s="86">
        <v>0</v>
      </c>
      <c r="Y695" s="86">
        <v>608500</v>
      </c>
    </row>
    <row r="696" spans="1:25" hidden="1" outlineLevel="4" x14ac:dyDescent="0.3">
      <c r="A696" s="85" t="s">
        <v>125</v>
      </c>
      <c r="B696" s="85" t="s">
        <v>181</v>
      </c>
      <c r="C696" t="s">
        <v>932</v>
      </c>
      <c r="D696" s="86">
        <v>0</v>
      </c>
      <c r="E696" s="86">
        <v>0</v>
      </c>
      <c r="F696" s="86">
        <v>0</v>
      </c>
      <c r="G696" s="86">
        <v>0</v>
      </c>
      <c r="H696" s="86">
        <v>0</v>
      </c>
      <c r="I696" s="86">
        <v>0</v>
      </c>
      <c r="J696" s="86">
        <v>3706698</v>
      </c>
      <c r="K696" s="86">
        <v>10000000</v>
      </c>
      <c r="L696" s="86">
        <v>0</v>
      </c>
      <c r="M696" s="86">
        <v>0</v>
      </c>
      <c r="N696" s="86">
        <v>0</v>
      </c>
      <c r="O696" s="86">
        <v>0</v>
      </c>
      <c r="P696" s="86">
        <v>0</v>
      </c>
      <c r="Q696" s="86">
        <v>0</v>
      </c>
      <c r="R696" s="86">
        <v>0</v>
      </c>
      <c r="S696" s="86">
        <v>0</v>
      </c>
      <c r="T696" s="86">
        <v>0</v>
      </c>
      <c r="U696" s="86">
        <v>0</v>
      </c>
      <c r="V696" s="86">
        <v>0</v>
      </c>
      <c r="W696" s="86">
        <v>0</v>
      </c>
      <c r="X696" s="86">
        <v>0</v>
      </c>
      <c r="Y696" s="86">
        <v>13706698</v>
      </c>
    </row>
    <row r="697" spans="1:25" hidden="1" outlineLevel="4" x14ac:dyDescent="0.3">
      <c r="A697" s="85" t="s">
        <v>125</v>
      </c>
      <c r="B697" s="85" t="s">
        <v>181</v>
      </c>
      <c r="C697" t="s">
        <v>933</v>
      </c>
      <c r="D697" s="86">
        <v>0</v>
      </c>
      <c r="E697" s="86">
        <v>0</v>
      </c>
      <c r="F697" s="86">
        <v>0</v>
      </c>
      <c r="G697" s="86">
        <v>0</v>
      </c>
      <c r="H697" s="86">
        <v>0</v>
      </c>
      <c r="I697" s="86">
        <v>0</v>
      </c>
      <c r="J697" s="86">
        <v>0</v>
      </c>
      <c r="K697" s="86">
        <v>0</v>
      </c>
      <c r="L697" s="86">
        <v>0</v>
      </c>
      <c r="M697" s="86">
        <v>0</v>
      </c>
      <c r="N697" s="86">
        <v>0</v>
      </c>
      <c r="O697" s="86">
        <v>0</v>
      </c>
      <c r="P697" s="86">
        <v>0</v>
      </c>
      <c r="Q697" s="86">
        <v>0</v>
      </c>
      <c r="R697" s="86">
        <v>0</v>
      </c>
      <c r="S697" s="86">
        <v>0</v>
      </c>
      <c r="T697" s="86">
        <v>0</v>
      </c>
      <c r="U697" s="86">
        <v>0</v>
      </c>
      <c r="V697" s="86">
        <v>13000000</v>
      </c>
      <c r="W697" s="86">
        <v>0</v>
      </c>
      <c r="X697" s="86">
        <v>0</v>
      </c>
      <c r="Y697" s="86">
        <v>13000000</v>
      </c>
    </row>
    <row r="698" spans="1:25" hidden="1" outlineLevel="4" x14ac:dyDescent="0.3">
      <c r="A698" s="85" t="s">
        <v>125</v>
      </c>
      <c r="B698" s="85" t="s">
        <v>181</v>
      </c>
      <c r="C698" t="s">
        <v>934</v>
      </c>
      <c r="D698" s="86">
        <v>0</v>
      </c>
      <c r="E698" s="86">
        <v>0</v>
      </c>
      <c r="F698" s="86">
        <v>0</v>
      </c>
      <c r="G698" s="86">
        <v>0</v>
      </c>
      <c r="H698" s="86">
        <v>0</v>
      </c>
      <c r="I698" s="86">
        <v>0</v>
      </c>
      <c r="J698" s="86">
        <v>0</v>
      </c>
      <c r="K698" s="86">
        <v>0</v>
      </c>
      <c r="L698" s="86">
        <v>0</v>
      </c>
      <c r="M698" s="86">
        <v>0</v>
      </c>
      <c r="N698" s="86">
        <v>0</v>
      </c>
      <c r="O698" s="86">
        <v>0</v>
      </c>
      <c r="P698" s="86">
        <v>0</v>
      </c>
      <c r="Q698" s="86">
        <v>0</v>
      </c>
      <c r="R698" s="86">
        <v>0</v>
      </c>
      <c r="S698" s="86">
        <v>0</v>
      </c>
      <c r="T698" s="86">
        <v>0</v>
      </c>
      <c r="U698" s="86">
        <v>0</v>
      </c>
      <c r="V698" s="86">
        <v>0</v>
      </c>
      <c r="W698" s="86">
        <v>19000000</v>
      </c>
      <c r="X698" s="86">
        <v>0</v>
      </c>
      <c r="Y698" s="86">
        <v>19000000</v>
      </c>
    </row>
    <row r="699" spans="1:25" hidden="1" outlineLevel="4" x14ac:dyDescent="0.3">
      <c r="A699" s="85" t="s">
        <v>125</v>
      </c>
      <c r="B699" s="85" t="s">
        <v>181</v>
      </c>
      <c r="C699" t="s">
        <v>935</v>
      </c>
      <c r="D699" s="86">
        <v>0</v>
      </c>
      <c r="E699" s="86">
        <v>0</v>
      </c>
      <c r="F699" s="86">
        <v>0</v>
      </c>
      <c r="G699" s="86">
        <v>0</v>
      </c>
      <c r="H699" s="86">
        <v>0</v>
      </c>
      <c r="I699" s="86">
        <v>0</v>
      </c>
      <c r="J699" s="86">
        <v>0</v>
      </c>
      <c r="K699" s="86">
        <v>0</v>
      </c>
      <c r="L699" s="86">
        <v>0</v>
      </c>
      <c r="M699" s="86">
        <v>400000</v>
      </c>
      <c r="N699" s="86">
        <v>0</v>
      </c>
      <c r="O699" s="86">
        <v>0</v>
      </c>
      <c r="P699" s="86">
        <v>0</v>
      </c>
      <c r="Q699" s="86">
        <v>0</v>
      </c>
      <c r="R699" s="86">
        <v>0</v>
      </c>
      <c r="S699" s="86">
        <v>0</v>
      </c>
      <c r="T699" s="86">
        <v>0</v>
      </c>
      <c r="U699" s="86">
        <v>0</v>
      </c>
      <c r="V699" s="86">
        <v>0</v>
      </c>
      <c r="W699" s="86">
        <v>0</v>
      </c>
      <c r="X699" s="86">
        <v>0</v>
      </c>
      <c r="Y699" s="86">
        <v>400000</v>
      </c>
    </row>
    <row r="700" spans="1:25" hidden="1" outlineLevel="4" x14ac:dyDescent="0.3">
      <c r="A700" s="85" t="s">
        <v>125</v>
      </c>
      <c r="B700" s="85" t="s">
        <v>181</v>
      </c>
      <c r="C700" t="s">
        <v>936</v>
      </c>
      <c r="D700" s="86">
        <v>0</v>
      </c>
      <c r="E700" s="86">
        <v>0</v>
      </c>
      <c r="F700" s="86">
        <v>0</v>
      </c>
      <c r="G700" s="86">
        <v>0</v>
      </c>
      <c r="H700" s="86">
        <v>0</v>
      </c>
      <c r="I700" s="86">
        <v>0</v>
      </c>
      <c r="J700" s="86">
        <v>0</v>
      </c>
      <c r="K700" s="86">
        <v>0</v>
      </c>
      <c r="L700" s="86">
        <v>0</v>
      </c>
      <c r="M700" s="86">
        <v>0</v>
      </c>
      <c r="N700" s="86">
        <v>0</v>
      </c>
      <c r="O700" s="86">
        <v>750000</v>
      </c>
      <c r="P700" s="86">
        <v>0</v>
      </c>
      <c r="Q700" s="86">
        <v>0</v>
      </c>
      <c r="R700" s="86">
        <v>0</v>
      </c>
      <c r="S700" s="86">
        <v>0</v>
      </c>
      <c r="T700" s="86">
        <v>0</v>
      </c>
      <c r="U700" s="86">
        <v>0</v>
      </c>
      <c r="V700" s="86">
        <v>0</v>
      </c>
      <c r="W700" s="86">
        <v>0</v>
      </c>
      <c r="X700" s="86">
        <v>0</v>
      </c>
      <c r="Y700" s="86">
        <v>750000</v>
      </c>
    </row>
    <row r="701" spans="1:25" hidden="1" outlineLevel="4" x14ac:dyDescent="0.3">
      <c r="A701" s="85" t="s">
        <v>125</v>
      </c>
      <c r="B701" s="85" t="s">
        <v>181</v>
      </c>
      <c r="C701" t="s">
        <v>937</v>
      </c>
      <c r="D701" s="86">
        <v>0</v>
      </c>
      <c r="E701" s="86">
        <v>0</v>
      </c>
      <c r="F701" s="86">
        <v>0</v>
      </c>
      <c r="G701" s="86">
        <v>0</v>
      </c>
      <c r="H701" s="86">
        <v>0</v>
      </c>
      <c r="I701" s="86">
        <v>0</v>
      </c>
      <c r="J701" s="86">
        <v>0</v>
      </c>
      <c r="K701" s="86">
        <v>0</v>
      </c>
      <c r="L701" s="86">
        <v>0</v>
      </c>
      <c r="M701" s="86">
        <v>0</v>
      </c>
      <c r="N701" s="86">
        <v>0</v>
      </c>
      <c r="O701" s="86">
        <v>844513</v>
      </c>
      <c r="P701" s="86">
        <v>0</v>
      </c>
      <c r="Q701" s="86">
        <v>0</v>
      </c>
      <c r="R701" s="86">
        <v>0</v>
      </c>
      <c r="S701" s="86">
        <v>0</v>
      </c>
      <c r="T701" s="86">
        <v>0</v>
      </c>
      <c r="U701" s="86">
        <v>0</v>
      </c>
      <c r="V701" s="86">
        <v>0</v>
      </c>
      <c r="W701" s="86">
        <v>0</v>
      </c>
      <c r="X701" s="86">
        <v>10000000</v>
      </c>
      <c r="Y701" s="86">
        <v>10844513</v>
      </c>
    </row>
    <row r="702" spans="1:25" hidden="1" outlineLevel="4" x14ac:dyDescent="0.3">
      <c r="A702" s="85" t="s">
        <v>125</v>
      </c>
      <c r="B702" s="85" t="s">
        <v>181</v>
      </c>
      <c r="C702" t="s">
        <v>938</v>
      </c>
      <c r="D702" s="86">
        <v>0</v>
      </c>
      <c r="E702" s="86">
        <v>0</v>
      </c>
      <c r="F702" s="86">
        <v>0</v>
      </c>
      <c r="G702" s="86">
        <v>0</v>
      </c>
      <c r="H702" s="86">
        <v>0</v>
      </c>
      <c r="I702" s="86">
        <v>0</v>
      </c>
      <c r="J702" s="86">
        <v>0</v>
      </c>
      <c r="K702" s="86">
        <v>0</v>
      </c>
      <c r="L702" s="86">
        <v>0</v>
      </c>
      <c r="M702" s="86">
        <v>0</v>
      </c>
      <c r="N702" s="86">
        <v>0</v>
      </c>
      <c r="O702" s="86">
        <v>0</v>
      </c>
      <c r="P702" s="86">
        <v>0</v>
      </c>
      <c r="Q702" s="86">
        <v>0</v>
      </c>
      <c r="R702" s="86">
        <v>0</v>
      </c>
      <c r="S702" s="86">
        <v>0</v>
      </c>
      <c r="T702" s="86">
        <v>0</v>
      </c>
      <c r="U702" s="86">
        <v>0</v>
      </c>
      <c r="V702" s="86">
        <v>0</v>
      </c>
      <c r="W702" s="86">
        <v>0</v>
      </c>
      <c r="X702" s="86">
        <v>5000000</v>
      </c>
      <c r="Y702" s="86">
        <v>5000000</v>
      </c>
    </row>
    <row r="703" spans="1:25" hidden="1" outlineLevel="4" x14ac:dyDescent="0.3">
      <c r="A703" s="85" t="s">
        <v>125</v>
      </c>
      <c r="B703" s="85" t="s">
        <v>181</v>
      </c>
      <c r="C703" t="s">
        <v>939</v>
      </c>
      <c r="D703" s="86">
        <v>0</v>
      </c>
      <c r="E703" s="86">
        <v>0</v>
      </c>
      <c r="F703" s="86">
        <v>0</v>
      </c>
      <c r="G703" s="86">
        <v>0</v>
      </c>
      <c r="H703" s="86">
        <v>0</v>
      </c>
      <c r="I703" s="86">
        <v>100000</v>
      </c>
      <c r="J703" s="86">
        <v>0</v>
      </c>
      <c r="K703" s="86">
        <v>0</v>
      </c>
      <c r="L703" s="86">
        <v>0</v>
      </c>
      <c r="M703" s="86">
        <v>0</v>
      </c>
      <c r="N703" s="86">
        <v>0</v>
      </c>
      <c r="O703" s="86">
        <v>0</v>
      </c>
      <c r="P703" s="86">
        <v>0</v>
      </c>
      <c r="Q703" s="86">
        <v>0</v>
      </c>
      <c r="R703" s="86">
        <v>0</v>
      </c>
      <c r="S703" s="86">
        <v>0</v>
      </c>
      <c r="T703" s="86">
        <v>0</v>
      </c>
      <c r="U703" s="86">
        <v>0</v>
      </c>
      <c r="V703" s="86">
        <v>10000000</v>
      </c>
      <c r="W703" s="86">
        <v>10000000</v>
      </c>
      <c r="X703" s="86">
        <v>0</v>
      </c>
      <c r="Y703" s="86">
        <v>20100000</v>
      </c>
    </row>
    <row r="704" spans="1:25" hidden="1" outlineLevel="4" x14ac:dyDescent="0.3">
      <c r="A704" s="85" t="s">
        <v>125</v>
      </c>
      <c r="B704" s="85" t="s">
        <v>181</v>
      </c>
      <c r="C704" t="s">
        <v>940</v>
      </c>
      <c r="D704" s="86">
        <v>0</v>
      </c>
      <c r="E704" s="86">
        <v>0</v>
      </c>
      <c r="F704" s="86">
        <v>0</v>
      </c>
      <c r="G704" s="86">
        <v>0</v>
      </c>
      <c r="H704" s="86">
        <v>0</v>
      </c>
      <c r="I704" s="86">
        <v>0</v>
      </c>
      <c r="J704" s="86">
        <v>0</v>
      </c>
      <c r="K704" s="86">
        <v>0</v>
      </c>
      <c r="L704" s="86">
        <v>0</v>
      </c>
      <c r="M704" s="86">
        <v>0</v>
      </c>
      <c r="N704" s="86">
        <v>0</v>
      </c>
      <c r="O704" s="86">
        <v>0</v>
      </c>
      <c r="P704" s="86">
        <v>0</v>
      </c>
      <c r="Q704" s="86">
        <v>1320670</v>
      </c>
      <c r="R704" s="86">
        <v>0</v>
      </c>
      <c r="S704" s="86">
        <v>0</v>
      </c>
      <c r="T704" s="86">
        <v>0</v>
      </c>
      <c r="U704" s="86">
        <v>0</v>
      </c>
      <c r="V704" s="86">
        <v>0</v>
      </c>
      <c r="W704" s="86">
        <v>0</v>
      </c>
      <c r="X704" s="86">
        <v>0</v>
      </c>
      <c r="Y704" s="86">
        <v>1320670</v>
      </c>
    </row>
    <row r="705" spans="1:25" hidden="1" outlineLevel="4" x14ac:dyDescent="0.3">
      <c r="A705" s="85" t="s">
        <v>125</v>
      </c>
      <c r="B705" s="85" t="s">
        <v>181</v>
      </c>
      <c r="C705" t="s">
        <v>941</v>
      </c>
      <c r="D705" s="86">
        <v>0</v>
      </c>
      <c r="E705" s="86">
        <v>0</v>
      </c>
      <c r="F705" s="86">
        <v>0</v>
      </c>
      <c r="G705" s="86">
        <v>0</v>
      </c>
      <c r="H705" s="86">
        <v>0</v>
      </c>
      <c r="I705" s="86">
        <v>0</v>
      </c>
      <c r="J705" s="86">
        <v>0</v>
      </c>
      <c r="K705" s="86">
        <v>2000000</v>
      </c>
      <c r="L705" s="86">
        <v>0</v>
      </c>
      <c r="M705" s="86">
        <v>0</v>
      </c>
      <c r="N705" s="86">
        <v>0</v>
      </c>
      <c r="O705" s="86">
        <v>0</v>
      </c>
      <c r="P705" s="86">
        <v>0</v>
      </c>
      <c r="Q705" s="86">
        <v>0</v>
      </c>
      <c r="R705" s="86">
        <v>0</v>
      </c>
      <c r="S705" s="86">
        <v>0</v>
      </c>
      <c r="T705" s="86">
        <v>0</v>
      </c>
      <c r="U705" s="86">
        <v>0</v>
      </c>
      <c r="V705" s="86">
        <v>0</v>
      </c>
      <c r="W705" s="86">
        <v>0</v>
      </c>
      <c r="X705" s="86">
        <v>0</v>
      </c>
      <c r="Y705" s="86">
        <v>2000000</v>
      </c>
    </row>
    <row r="706" spans="1:25" hidden="1" outlineLevel="4" x14ac:dyDescent="0.3">
      <c r="A706" s="85" t="s">
        <v>125</v>
      </c>
      <c r="B706" s="85" t="s">
        <v>181</v>
      </c>
      <c r="C706" t="s">
        <v>942</v>
      </c>
      <c r="D706" s="86">
        <v>0</v>
      </c>
      <c r="E706" s="86">
        <v>0</v>
      </c>
      <c r="F706" s="86">
        <v>0</v>
      </c>
      <c r="G706" s="86">
        <v>0</v>
      </c>
      <c r="H706" s="86">
        <v>0</v>
      </c>
      <c r="I706" s="86">
        <v>0</v>
      </c>
      <c r="J706" s="86">
        <v>0</v>
      </c>
      <c r="K706" s="86">
        <v>0</v>
      </c>
      <c r="L706" s="86">
        <v>0</v>
      </c>
      <c r="M706" s="86">
        <v>0</v>
      </c>
      <c r="N706" s="86">
        <v>0</v>
      </c>
      <c r="O706" s="86">
        <v>0</v>
      </c>
      <c r="P706" s="86">
        <v>0</v>
      </c>
      <c r="Q706" s="86">
        <v>0</v>
      </c>
      <c r="R706" s="86">
        <v>0</v>
      </c>
      <c r="S706" s="86">
        <v>0</v>
      </c>
      <c r="T706" s="86">
        <v>0</v>
      </c>
      <c r="U706" s="86">
        <v>0</v>
      </c>
      <c r="V706" s="86">
        <v>0</v>
      </c>
      <c r="W706" s="86">
        <v>0</v>
      </c>
      <c r="X706" s="86">
        <v>9305569</v>
      </c>
      <c r="Y706" s="86">
        <v>9305569</v>
      </c>
    </row>
    <row r="707" spans="1:25" hidden="1" outlineLevel="4" x14ac:dyDescent="0.3">
      <c r="A707" s="85" t="s">
        <v>125</v>
      </c>
      <c r="B707" s="85" t="s">
        <v>181</v>
      </c>
      <c r="C707" t="s">
        <v>943</v>
      </c>
      <c r="D707" s="86">
        <v>0</v>
      </c>
      <c r="E707" s="86">
        <v>0</v>
      </c>
      <c r="F707" s="86">
        <v>0</v>
      </c>
      <c r="G707" s="86">
        <v>0</v>
      </c>
      <c r="H707" s="86">
        <v>0</v>
      </c>
      <c r="I707" s="86">
        <v>0</v>
      </c>
      <c r="J707" s="86">
        <v>0</v>
      </c>
      <c r="K707" s="86">
        <v>0</v>
      </c>
      <c r="L707" s="86">
        <v>0</v>
      </c>
      <c r="M707" s="86">
        <v>1250000</v>
      </c>
      <c r="N707" s="86">
        <v>0</v>
      </c>
      <c r="O707" s="86">
        <v>0</v>
      </c>
      <c r="P707" s="86">
        <v>0</v>
      </c>
      <c r="Q707" s="86">
        <v>0</v>
      </c>
      <c r="R707" s="86">
        <v>0</v>
      </c>
      <c r="S707" s="86">
        <v>0</v>
      </c>
      <c r="T707" s="86">
        <v>0</v>
      </c>
      <c r="U707" s="86">
        <v>0</v>
      </c>
      <c r="V707" s="86">
        <v>0</v>
      </c>
      <c r="W707" s="86">
        <v>0</v>
      </c>
      <c r="X707" s="86">
        <v>0</v>
      </c>
      <c r="Y707" s="86">
        <v>1250000</v>
      </c>
    </row>
    <row r="708" spans="1:25" hidden="1" outlineLevel="4" x14ac:dyDescent="0.3">
      <c r="A708" s="85" t="s">
        <v>125</v>
      </c>
      <c r="B708" s="85" t="s">
        <v>181</v>
      </c>
      <c r="C708" t="s">
        <v>944</v>
      </c>
      <c r="D708" s="86">
        <v>0</v>
      </c>
      <c r="E708" s="86">
        <v>0</v>
      </c>
      <c r="F708" s="86">
        <v>0</v>
      </c>
      <c r="G708" s="86">
        <v>0</v>
      </c>
      <c r="H708" s="86">
        <v>0</v>
      </c>
      <c r="I708" s="86">
        <v>0</v>
      </c>
      <c r="J708" s="86">
        <v>0</v>
      </c>
      <c r="K708" s="86">
        <v>0</v>
      </c>
      <c r="L708" s="86">
        <v>0</v>
      </c>
      <c r="M708" s="86">
        <v>0</v>
      </c>
      <c r="N708" s="86">
        <v>0</v>
      </c>
      <c r="O708" s="86">
        <v>0</v>
      </c>
      <c r="P708" s="86">
        <v>500000</v>
      </c>
      <c r="Q708" s="86">
        <v>0</v>
      </c>
      <c r="R708" s="86">
        <v>0</v>
      </c>
      <c r="S708" s="86">
        <v>0</v>
      </c>
      <c r="T708" s="86">
        <v>0</v>
      </c>
      <c r="U708" s="86">
        <v>0</v>
      </c>
      <c r="V708" s="86">
        <v>0</v>
      </c>
      <c r="W708" s="86">
        <v>0</v>
      </c>
      <c r="X708" s="86">
        <v>0</v>
      </c>
      <c r="Y708" s="86">
        <v>500000</v>
      </c>
    </row>
    <row r="709" spans="1:25" hidden="1" outlineLevel="4" x14ac:dyDescent="0.3">
      <c r="A709" s="85" t="s">
        <v>125</v>
      </c>
      <c r="B709" s="85" t="s">
        <v>181</v>
      </c>
      <c r="C709" t="s">
        <v>945</v>
      </c>
      <c r="D709" s="86">
        <v>0</v>
      </c>
      <c r="E709" s="86">
        <v>0</v>
      </c>
      <c r="F709" s="86">
        <v>0</v>
      </c>
      <c r="G709" s="86">
        <v>0</v>
      </c>
      <c r="H709" s="86">
        <v>0</v>
      </c>
      <c r="I709" s="86">
        <v>0</v>
      </c>
      <c r="J709" s="86">
        <v>0</v>
      </c>
      <c r="K709" s="86">
        <v>0</v>
      </c>
      <c r="L709" s="86">
        <v>0</v>
      </c>
      <c r="M709" s="86">
        <v>0</v>
      </c>
      <c r="N709" s="86">
        <v>0</v>
      </c>
      <c r="O709" s="86">
        <v>2000000</v>
      </c>
      <c r="P709" s="86">
        <v>0</v>
      </c>
      <c r="Q709" s="86">
        <v>0</v>
      </c>
      <c r="R709" s="86">
        <v>0</v>
      </c>
      <c r="S709" s="86">
        <v>0</v>
      </c>
      <c r="T709" s="86">
        <v>0</v>
      </c>
      <c r="U709" s="86">
        <v>0</v>
      </c>
      <c r="V709" s="86">
        <v>0</v>
      </c>
      <c r="W709" s="86">
        <v>0</v>
      </c>
      <c r="X709" s="86">
        <v>0</v>
      </c>
      <c r="Y709" s="86">
        <v>2000000</v>
      </c>
    </row>
    <row r="710" spans="1:25" hidden="1" outlineLevel="4" x14ac:dyDescent="0.3">
      <c r="A710" s="85" t="s">
        <v>125</v>
      </c>
      <c r="B710" s="85" t="s">
        <v>181</v>
      </c>
      <c r="C710" t="s">
        <v>946</v>
      </c>
      <c r="D710" s="86">
        <v>0</v>
      </c>
      <c r="E710" s="86">
        <v>0</v>
      </c>
      <c r="F710" s="86">
        <v>0</v>
      </c>
      <c r="G710" s="86">
        <v>0</v>
      </c>
      <c r="H710" s="86">
        <v>0</v>
      </c>
      <c r="I710" s="86">
        <v>0</v>
      </c>
      <c r="J710" s="86">
        <v>0</v>
      </c>
      <c r="K710" s="86">
        <v>0</v>
      </c>
      <c r="L710" s="86">
        <v>0</v>
      </c>
      <c r="M710" s="86">
        <v>0</v>
      </c>
      <c r="N710" s="86">
        <v>0</v>
      </c>
      <c r="O710" s="86">
        <v>0</v>
      </c>
      <c r="P710" s="86">
        <v>0</v>
      </c>
      <c r="Q710" s="86">
        <v>950000</v>
      </c>
      <c r="R710" s="86">
        <v>0</v>
      </c>
      <c r="S710" s="86">
        <v>0</v>
      </c>
      <c r="T710" s="86">
        <v>0</v>
      </c>
      <c r="U710" s="86">
        <v>0</v>
      </c>
      <c r="V710" s="86">
        <v>0</v>
      </c>
      <c r="W710" s="86">
        <v>0</v>
      </c>
      <c r="X710" s="86">
        <v>0</v>
      </c>
      <c r="Y710" s="86">
        <v>950000</v>
      </c>
    </row>
    <row r="711" spans="1:25" hidden="1" outlineLevel="4" x14ac:dyDescent="0.3">
      <c r="A711" s="85" t="s">
        <v>125</v>
      </c>
      <c r="B711" s="85" t="s">
        <v>181</v>
      </c>
      <c r="C711" t="s">
        <v>947</v>
      </c>
      <c r="D711" s="86">
        <v>0</v>
      </c>
      <c r="E711" s="86">
        <v>0</v>
      </c>
      <c r="F711" s="86">
        <v>0</v>
      </c>
      <c r="G711" s="86">
        <v>0</v>
      </c>
      <c r="H711" s="86">
        <v>0</v>
      </c>
      <c r="I711" s="86">
        <v>100000</v>
      </c>
      <c r="J711" s="86">
        <v>0</v>
      </c>
      <c r="K711" s="86">
        <v>0</v>
      </c>
      <c r="L711" s="86">
        <v>0</v>
      </c>
      <c r="M711" s="86">
        <v>0</v>
      </c>
      <c r="N711" s="86">
        <v>0</v>
      </c>
      <c r="O711" s="86">
        <v>0</v>
      </c>
      <c r="P711" s="86">
        <v>0</v>
      </c>
      <c r="Q711" s="86">
        <v>0</v>
      </c>
      <c r="R711" s="86">
        <v>0</v>
      </c>
      <c r="S711" s="86">
        <v>0</v>
      </c>
      <c r="T711" s="86">
        <v>0</v>
      </c>
      <c r="U711" s="86">
        <v>0</v>
      </c>
      <c r="V711" s="86">
        <v>3000000</v>
      </c>
      <c r="W711" s="86">
        <v>5000000</v>
      </c>
      <c r="X711" s="86">
        <v>650000</v>
      </c>
      <c r="Y711" s="86">
        <v>8750000</v>
      </c>
    </row>
    <row r="712" spans="1:25" hidden="1" outlineLevel="4" x14ac:dyDescent="0.3">
      <c r="A712" s="85" t="s">
        <v>125</v>
      </c>
      <c r="B712" s="85" t="s">
        <v>181</v>
      </c>
      <c r="C712" t="s">
        <v>948</v>
      </c>
      <c r="D712" s="86">
        <v>0</v>
      </c>
      <c r="E712" s="86">
        <v>0</v>
      </c>
      <c r="F712" s="86">
        <v>0</v>
      </c>
      <c r="G712" s="86">
        <v>0</v>
      </c>
      <c r="H712" s="86">
        <v>0</v>
      </c>
      <c r="I712" s="86">
        <v>0</v>
      </c>
      <c r="J712" s="86">
        <v>0</v>
      </c>
      <c r="K712" s="86">
        <v>0</v>
      </c>
      <c r="L712" s="86">
        <v>0</v>
      </c>
      <c r="M712" s="86">
        <v>0</v>
      </c>
      <c r="N712" s="86">
        <v>0</v>
      </c>
      <c r="O712" s="86">
        <v>0</v>
      </c>
      <c r="P712" s="86">
        <v>0</v>
      </c>
      <c r="Q712" s="86">
        <v>415484</v>
      </c>
      <c r="R712" s="86">
        <v>0</v>
      </c>
      <c r="S712" s="86">
        <v>0</v>
      </c>
      <c r="T712" s="86">
        <v>0</v>
      </c>
      <c r="U712" s="86">
        <v>0</v>
      </c>
      <c r="V712" s="86">
        <v>0</v>
      </c>
      <c r="W712" s="86">
        <v>0</v>
      </c>
      <c r="X712" s="86">
        <v>0</v>
      </c>
      <c r="Y712" s="86">
        <v>415484</v>
      </c>
    </row>
    <row r="713" spans="1:25" hidden="1" outlineLevel="4" x14ac:dyDescent="0.3">
      <c r="A713" s="85" t="s">
        <v>125</v>
      </c>
      <c r="B713" s="85" t="s">
        <v>181</v>
      </c>
      <c r="C713" t="s">
        <v>949</v>
      </c>
      <c r="D713" s="86">
        <v>0</v>
      </c>
      <c r="E713" s="86">
        <v>0</v>
      </c>
      <c r="F713" s="86">
        <v>0</v>
      </c>
      <c r="G713" s="86">
        <v>0</v>
      </c>
      <c r="H713" s="86">
        <v>0</v>
      </c>
      <c r="I713" s="86">
        <v>0</v>
      </c>
      <c r="J713" s="86">
        <v>0</v>
      </c>
      <c r="K713" s="86">
        <v>0</v>
      </c>
      <c r="L713" s="86">
        <v>0</v>
      </c>
      <c r="M713" s="86">
        <v>0</v>
      </c>
      <c r="N713" s="86">
        <v>0</v>
      </c>
      <c r="O713" s="86">
        <v>0</v>
      </c>
      <c r="P713" s="86">
        <v>1000000</v>
      </c>
      <c r="Q713" s="86">
        <v>0</v>
      </c>
      <c r="R713" s="86">
        <v>0</v>
      </c>
      <c r="S713" s="86">
        <v>0</v>
      </c>
      <c r="T713" s="86">
        <v>0</v>
      </c>
      <c r="U713" s="86">
        <v>0</v>
      </c>
      <c r="V713" s="86">
        <v>0</v>
      </c>
      <c r="W713" s="86">
        <v>0</v>
      </c>
      <c r="X713" s="86">
        <v>0</v>
      </c>
      <c r="Y713" s="86">
        <v>1000000</v>
      </c>
    </row>
    <row r="714" spans="1:25" hidden="1" outlineLevel="4" x14ac:dyDescent="0.3">
      <c r="A714" s="85" t="s">
        <v>125</v>
      </c>
      <c r="B714" s="85" t="s">
        <v>181</v>
      </c>
      <c r="C714" t="s">
        <v>950</v>
      </c>
      <c r="D714" s="86">
        <v>0</v>
      </c>
      <c r="E714" s="86">
        <v>0</v>
      </c>
      <c r="F714" s="86">
        <v>0</v>
      </c>
      <c r="G714" s="86">
        <v>0</v>
      </c>
      <c r="H714" s="86">
        <v>0</v>
      </c>
      <c r="I714" s="86">
        <v>0</v>
      </c>
      <c r="J714" s="86">
        <v>0</v>
      </c>
      <c r="K714" s="86">
        <v>0</v>
      </c>
      <c r="L714" s="86">
        <v>0</v>
      </c>
      <c r="M714" s="86">
        <v>0</v>
      </c>
      <c r="N714" s="86">
        <v>0</v>
      </c>
      <c r="O714" s="86">
        <v>0</v>
      </c>
      <c r="P714" s="86">
        <v>0</v>
      </c>
      <c r="Q714" s="86">
        <v>3500000</v>
      </c>
      <c r="R714" s="86">
        <v>0</v>
      </c>
      <c r="S714" s="86">
        <v>0</v>
      </c>
      <c r="T714" s="86">
        <v>0</v>
      </c>
      <c r="U714" s="86">
        <v>0</v>
      </c>
      <c r="V714" s="86">
        <v>0</v>
      </c>
      <c r="W714" s="86">
        <v>0</v>
      </c>
      <c r="X714" s="86">
        <v>0</v>
      </c>
      <c r="Y714" s="86">
        <v>3500000</v>
      </c>
    </row>
    <row r="715" spans="1:25" hidden="1" outlineLevel="4" x14ac:dyDescent="0.3">
      <c r="A715" s="85" t="s">
        <v>125</v>
      </c>
      <c r="B715" s="85" t="s">
        <v>181</v>
      </c>
      <c r="C715" t="s">
        <v>951</v>
      </c>
      <c r="D715" s="86">
        <v>0</v>
      </c>
      <c r="E715" s="86">
        <v>0</v>
      </c>
      <c r="F715" s="86">
        <v>0</v>
      </c>
      <c r="G715" s="86">
        <v>0</v>
      </c>
      <c r="H715" s="86">
        <v>0</v>
      </c>
      <c r="I715" s="86">
        <v>0</v>
      </c>
      <c r="J715" s="86">
        <v>0</v>
      </c>
      <c r="K715" s="86">
        <v>0</v>
      </c>
      <c r="L715" s="86">
        <v>0</v>
      </c>
      <c r="M715" s="86">
        <v>0</v>
      </c>
      <c r="N715" s="86">
        <v>0</v>
      </c>
      <c r="O715" s="86">
        <v>1750000</v>
      </c>
      <c r="P715" s="86">
        <v>0</v>
      </c>
      <c r="Q715" s="86">
        <v>0</v>
      </c>
      <c r="R715" s="86">
        <v>0</v>
      </c>
      <c r="S715" s="86">
        <v>0</v>
      </c>
      <c r="T715" s="86">
        <v>0</v>
      </c>
      <c r="U715" s="86">
        <v>0</v>
      </c>
      <c r="V715" s="86">
        <v>0</v>
      </c>
      <c r="W715" s="86">
        <v>0</v>
      </c>
      <c r="X715" s="86">
        <v>0</v>
      </c>
      <c r="Y715" s="86">
        <v>1750000</v>
      </c>
    </row>
    <row r="716" spans="1:25" hidden="1" outlineLevel="4" x14ac:dyDescent="0.3">
      <c r="A716" s="85" t="s">
        <v>125</v>
      </c>
      <c r="B716" s="85" t="s">
        <v>181</v>
      </c>
      <c r="C716" t="s">
        <v>952</v>
      </c>
      <c r="D716" s="86">
        <v>0</v>
      </c>
      <c r="E716" s="86">
        <v>0</v>
      </c>
      <c r="F716" s="86">
        <v>0</v>
      </c>
      <c r="G716" s="86">
        <v>0</v>
      </c>
      <c r="H716" s="86">
        <v>0</v>
      </c>
      <c r="I716" s="86">
        <v>0</v>
      </c>
      <c r="J716" s="86">
        <v>0</v>
      </c>
      <c r="K716" s="86">
        <v>0</v>
      </c>
      <c r="L716" s="86">
        <v>0</v>
      </c>
      <c r="M716" s="86">
        <v>0</v>
      </c>
      <c r="N716" s="86">
        <v>0</v>
      </c>
      <c r="O716" s="86">
        <v>0</v>
      </c>
      <c r="P716" s="86">
        <v>0</v>
      </c>
      <c r="Q716" s="86">
        <v>0</v>
      </c>
      <c r="R716" s="86">
        <v>0</v>
      </c>
      <c r="S716" s="86">
        <v>0</v>
      </c>
      <c r="T716" s="86">
        <v>0</v>
      </c>
      <c r="U716" s="86">
        <v>0</v>
      </c>
      <c r="V716" s="86">
        <v>0</v>
      </c>
      <c r="W716" s="86">
        <v>0</v>
      </c>
      <c r="X716" s="86">
        <v>10000000</v>
      </c>
      <c r="Y716" s="86">
        <v>10000000</v>
      </c>
    </row>
    <row r="717" spans="1:25" hidden="1" outlineLevel="4" x14ac:dyDescent="0.3">
      <c r="A717" s="85" t="s">
        <v>125</v>
      </c>
      <c r="B717" s="85" t="s">
        <v>181</v>
      </c>
      <c r="C717" t="s">
        <v>953</v>
      </c>
      <c r="D717" s="86">
        <v>0</v>
      </c>
      <c r="E717" s="86">
        <v>0</v>
      </c>
      <c r="F717" s="86">
        <v>0</v>
      </c>
      <c r="G717" s="86">
        <v>0</v>
      </c>
      <c r="H717" s="86">
        <v>0</v>
      </c>
      <c r="I717" s="86">
        <v>0</v>
      </c>
      <c r="J717" s="86">
        <v>0</v>
      </c>
      <c r="K717" s="86">
        <v>0</v>
      </c>
      <c r="L717" s="86">
        <v>0</v>
      </c>
      <c r="M717" s="86">
        <v>0</v>
      </c>
      <c r="N717" s="86">
        <v>0</v>
      </c>
      <c r="O717" s="86">
        <v>0</v>
      </c>
      <c r="P717" s="86">
        <v>0</v>
      </c>
      <c r="Q717" s="86">
        <v>0</v>
      </c>
      <c r="R717" s="86">
        <v>0</v>
      </c>
      <c r="S717" s="86">
        <v>0</v>
      </c>
      <c r="T717" s="86">
        <v>0</v>
      </c>
      <c r="U717" s="86">
        <v>0</v>
      </c>
      <c r="V717" s="86">
        <v>0</v>
      </c>
      <c r="W717" s="86">
        <v>20000000</v>
      </c>
      <c r="X717" s="86">
        <v>0</v>
      </c>
      <c r="Y717" s="86">
        <v>20000000</v>
      </c>
    </row>
    <row r="718" spans="1:25" hidden="1" outlineLevel="4" x14ac:dyDescent="0.3">
      <c r="A718" s="85" t="s">
        <v>125</v>
      </c>
      <c r="B718" s="85" t="s">
        <v>181</v>
      </c>
      <c r="C718" t="s">
        <v>954</v>
      </c>
      <c r="D718" s="86">
        <v>0</v>
      </c>
      <c r="E718" s="86">
        <v>0</v>
      </c>
      <c r="F718" s="86">
        <v>0</v>
      </c>
      <c r="G718" s="86">
        <v>0</v>
      </c>
      <c r="H718" s="86">
        <v>0</v>
      </c>
      <c r="I718" s="86">
        <v>0</v>
      </c>
      <c r="J718" s="86">
        <v>0</v>
      </c>
      <c r="K718" s="86">
        <v>0</v>
      </c>
      <c r="L718" s="86">
        <v>0</v>
      </c>
      <c r="M718" s="86">
        <v>0</v>
      </c>
      <c r="N718" s="86">
        <v>0</v>
      </c>
      <c r="O718" s="86">
        <v>0</v>
      </c>
      <c r="P718" s="86">
        <v>0</v>
      </c>
      <c r="Q718" s="86">
        <v>0</v>
      </c>
      <c r="R718" s="86">
        <v>0</v>
      </c>
      <c r="S718" s="86">
        <v>0</v>
      </c>
      <c r="T718" s="86">
        <v>0</v>
      </c>
      <c r="U718" s="86">
        <v>0</v>
      </c>
      <c r="V718" s="86">
        <v>0</v>
      </c>
      <c r="W718" s="86">
        <v>500000</v>
      </c>
      <c r="X718" s="86">
        <v>0</v>
      </c>
      <c r="Y718" s="86">
        <v>500000</v>
      </c>
    </row>
    <row r="719" spans="1:25" hidden="1" outlineLevel="4" x14ac:dyDescent="0.3">
      <c r="A719" s="85" t="s">
        <v>125</v>
      </c>
      <c r="B719" s="85" t="s">
        <v>181</v>
      </c>
      <c r="C719" t="s">
        <v>955</v>
      </c>
      <c r="D719" s="86">
        <v>0</v>
      </c>
      <c r="E719" s="86">
        <v>0</v>
      </c>
      <c r="F719" s="86">
        <v>0</v>
      </c>
      <c r="G719" s="86">
        <v>0</v>
      </c>
      <c r="H719" s="86">
        <v>0</v>
      </c>
      <c r="I719" s="86">
        <v>100000</v>
      </c>
      <c r="J719" s="86">
        <v>0</v>
      </c>
      <c r="K719" s="86">
        <v>0</v>
      </c>
      <c r="L719" s="86">
        <v>0</v>
      </c>
      <c r="M719" s="86">
        <v>0</v>
      </c>
      <c r="N719" s="86">
        <v>0</v>
      </c>
      <c r="O719" s="86">
        <v>0</v>
      </c>
      <c r="P719" s="86">
        <v>0</v>
      </c>
      <c r="Q719" s="86">
        <v>0</v>
      </c>
      <c r="R719" s="86">
        <v>0</v>
      </c>
      <c r="S719" s="86">
        <v>0</v>
      </c>
      <c r="T719" s="86">
        <v>0</v>
      </c>
      <c r="U719" s="86">
        <v>0</v>
      </c>
      <c r="V719" s="86">
        <v>10997734</v>
      </c>
      <c r="W719" s="86">
        <v>2517863</v>
      </c>
      <c r="X719" s="86">
        <v>0</v>
      </c>
      <c r="Y719" s="86">
        <v>13615597</v>
      </c>
    </row>
    <row r="720" spans="1:25" hidden="1" outlineLevel="4" x14ac:dyDescent="0.3">
      <c r="A720" s="85" t="s">
        <v>125</v>
      </c>
      <c r="B720" s="85" t="s">
        <v>181</v>
      </c>
      <c r="C720" t="s">
        <v>956</v>
      </c>
      <c r="D720" s="86">
        <v>0</v>
      </c>
      <c r="E720" s="86">
        <v>0</v>
      </c>
      <c r="F720" s="86">
        <v>0</v>
      </c>
      <c r="G720" s="86">
        <v>0</v>
      </c>
      <c r="H720" s="86">
        <v>0</v>
      </c>
      <c r="I720" s="86">
        <v>0</v>
      </c>
      <c r="J720" s="86">
        <v>0</v>
      </c>
      <c r="K720" s="86">
        <v>0</v>
      </c>
      <c r="L720" s="86">
        <v>0</v>
      </c>
      <c r="M720" s="86">
        <v>0</v>
      </c>
      <c r="N720" s="86">
        <v>0</v>
      </c>
      <c r="O720" s="86">
        <v>0</v>
      </c>
      <c r="P720" s="86">
        <v>0</v>
      </c>
      <c r="Q720" s="86">
        <v>858078</v>
      </c>
      <c r="R720" s="86">
        <v>0</v>
      </c>
      <c r="S720" s="86">
        <v>0</v>
      </c>
      <c r="T720" s="86">
        <v>0</v>
      </c>
      <c r="U720" s="86">
        <v>0</v>
      </c>
      <c r="V720" s="86">
        <v>0</v>
      </c>
      <c r="W720" s="86">
        <v>0</v>
      </c>
      <c r="X720" s="86">
        <v>0</v>
      </c>
      <c r="Y720" s="86">
        <v>858078</v>
      </c>
    </row>
    <row r="721" spans="1:25" hidden="1" outlineLevel="4" x14ac:dyDescent="0.3">
      <c r="A721" s="85" t="s">
        <v>125</v>
      </c>
      <c r="B721" s="85" t="s">
        <v>181</v>
      </c>
      <c r="C721" t="s">
        <v>957</v>
      </c>
      <c r="D721" s="86">
        <v>0</v>
      </c>
      <c r="E721" s="86">
        <v>0</v>
      </c>
      <c r="F721" s="86">
        <v>0</v>
      </c>
      <c r="G721" s="86">
        <v>0</v>
      </c>
      <c r="H721" s="86">
        <v>0</v>
      </c>
      <c r="I721" s="86">
        <v>350000</v>
      </c>
      <c r="J721" s="86">
        <v>0</v>
      </c>
      <c r="K721" s="86">
        <v>0</v>
      </c>
      <c r="L721" s="86">
        <v>0</v>
      </c>
      <c r="M721" s="86">
        <v>0</v>
      </c>
      <c r="N721" s="86">
        <v>0</v>
      </c>
      <c r="O721" s="86">
        <v>0</v>
      </c>
      <c r="P721" s="86">
        <v>0</v>
      </c>
      <c r="Q721" s="86">
        <v>0</v>
      </c>
      <c r="R721" s="86">
        <v>0</v>
      </c>
      <c r="S721" s="86">
        <v>0</v>
      </c>
      <c r="T721" s="86">
        <v>0</v>
      </c>
      <c r="U721" s="86">
        <v>0</v>
      </c>
      <c r="V721" s="86">
        <v>0</v>
      </c>
      <c r="W721" s="86">
        <v>0</v>
      </c>
      <c r="X721" s="86">
        <v>0</v>
      </c>
      <c r="Y721" s="86">
        <v>350000</v>
      </c>
    </row>
    <row r="722" spans="1:25" hidden="1" outlineLevel="4" x14ac:dyDescent="0.3">
      <c r="A722" s="85" t="s">
        <v>125</v>
      </c>
      <c r="B722" s="85" t="s">
        <v>181</v>
      </c>
      <c r="C722" t="s">
        <v>958</v>
      </c>
      <c r="D722" s="86">
        <v>0</v>
      </c>
      <c r="E722" s="86">
        <v>0</v>
      </c>
      <c r="F722" s="86">
        <v>0</v>
      </c>
      <c r="G722" s="86">
        <v>0</v>
      </c>
      <c r="H722" s="86">
        <v>0</v>
      </c>
      <c r="I722" s="86">
        <v>0</v>
      </c>
      <c r="J722" s="86">
        <v>0</v>
      </c>
      <c r="K722" s="86">
        <v>0</v>
      </c>
      <c r="L722" s="86">
        <v>0</v>
      </c>
      <c r="M722" s="86">
        <v>0</v>
      </c>
      <c r="N722" s="86">
        <v>0</v>
      </c>
      <c r="O722" s="86">
        <v>0</v>
      </c>
      <c r="P722" s="86">
        <v>65000</v>
      </c>
      <c r="Q722" s="86">
        <v>0</v>
      </c>
      <c r="R722" s="86">
        <v>0</v>
      </c>
      <c r="S722" s="86">
        <v>0</v>
      </c>
      <c r="T722" s="86">
        <v>0</v>
      </c>
      <c r="U722" s="86">
        <v>0</v>
      </c>
      <c r="V722" s="86">
        <v>0</v>
      </c>
      <c r="W722" s="86">
        <v>0</v>
      </c>
      <c r="X722" s="86">
        <v>0</v>
      </c>
      <c r="Y722" s="86">
        <v>65000</v>
      </c>
    </row>
    <row r="723" spans="1:25" hidden="1" outlineLevel="4" x14ac:dyDescent="0.3">
      <c r="A723" s="85" t="s">
        <v>125</v>
      </c>
      <c r="B723" s="85" t="s">
        <v>181</v>
      </c>
      <c r="C723" t="s">
        <v>959</v>
      </c>
      <c r="D723" s="86">
        <v>0</v>
      </c>
      <c r="E723" s="86">
        <v>0</v>
      </c>
      <c r="F723" s="86">
        <v>0</v>
      </c>
      <c r="G723" s="86">
        <v>0</v>
      </c>
      <c r="H723" s="86">
        <v>0</v>
      </c>
      <c r="I723" s="86">
        <v>0</v>
      </c>
      <c r="J723" s="86">
        <v>0</v>
      </c>
      <c r="K723" s="86">
        <v>0</v>
      </c>
      <c r="L723" s="86">
        <v>0</v>
      </c>
      <c r="M723" s="86">
        <v>0</v>
      </c>
      <c r="N723" s="86">
        <v>0</v>
      </c>
      <c r="O723" s="86">
        <v>0</v>
      </c>
      <c r="P723" s="86">
        <v>500000</v>
      </c>
      <c r="Q723" s="86">
        <v>0</v>
      </c>
      <c r="R723" s="86">
        <v>0</v>
      </c>
      <c r="S723" s="86">
        <v>0</v>
      </c>
      <c r="T723" s="86">
        <v>0</v>
      </c>
      <c r="U723" s="86">
        <v>0</v>
      </c>
      <c r="V723" s="86">
        <v>0</v>
      </c>
      <c r="W723" s="86">
        <v>0</v>
      </c>
      <c r="X723" s="86">
        <v>0</v>
      </c>
      <c r="Y723" s="86">
        <v>500000</v>
      </c>
    </row>
    <row r="724" spans="1:25" hidden="1" outlineLevel="4" x14ac:dyDescent="0.3">
      <c r="A724" s="85" t="s">
        <v>125</v>
      </c>
      <c r="B724" s="85" t="s">
        <v>181</v>
      </c>
      <c r="C724" t="s">
        <v>960</v>
      </c>
      <c r="D724" s="86">
        <v>0</v>
      </c>
      <c r="E724" s="86">
        <v>0</v>
      </c>
      <c r="F724" s="86">
        <v>0</v>
      </c>
      <c r="G724" s="86">
        <v>0</v>
      </c>
      <c r="H724" s="86">
        <v>0</v>
      </c>
      <c r="I724" s="86">
        <v>0</v>
      </c>
      <c r="J724" s="86">
        <v>0</v>
      </c>
      <c r="K724" s="86">
        <v>0</v>
      </c>
      <c r="L724" s="86">
        <v>0</v>
      </c>
      <c r="M724" s="86">
        <v>0</v>
      </c>
      <c r="N724" s="86">
        <v>0</v>
      </c>
      <c r="O724" s="86">
        <v>0</v>
      </c>
      <c r="P724" s="86">
        <v>0</v>
      </c>
      <c r="Q724" s="86">
        <v>7000000</v>
      </c>
      <c r="R724" s="86">
        <v>0</v>
      </c>
      <c r="S724" s="86">
        <v>0</v>
      </c>
      <c r="T724" s="86">
        <v>0</v>
      </c>
      <c r="U724" s="86">
        <v>0</v>
      </c>
      <c r="V724" s="86">
        <v>0</v>
      </c>
      <c r="W724" s="86">
        <v>0</v>
      </c>
      <c r="X724" s="86">
        <v>0</v>
      </c>
      <c r="Y724" s="86">
        <v>7000000</v>
      </c>
    </row>
    <row r="725" spans="1:25" hidden="1" outlineLevel="4" x14ac:dyDescent="0.3">
      <c r="A725" s="85" t="s">
        <v>125</v>
      </c>
      <c r="B725" s="85" t="s">
        <v>181</v>
      </c>
      <c r="C725" t="s">
        <v>961</v>
      </c>
      <c r="D725" s="86">
        <v>0</v>
      </c>
      <c r="E725" s="86">
        <v>0</v>
      </c>
      <c r="F725" s="86">
        <v>0</v>
      </c>
      <c r="G725" s="86">
        <v>0</v>
      </c>
      <c r="H725" s="86">
        <v>0</v>
      </c>
      <c r="I725" s="86">
        <v>0</v>
      </c>
      <c r="J725" s="86">
        <v>0</v>
      </c>
      <c r="K725" s="86">
        <v>0</v>
      </c>
      <c r="L725" s="86">
        <v>0</v>
      </c>
      <c r="M725" s="86">
        <v>0</v>
      </c>
      <c r="N725" s="86">
        <v>0</v>
      </c>
      <c r="O725" s="86">
        <v>0</v>
      </c>
      <c r="P725" s="86">
        <v>0</v>
      </c>
      <c r="Q725" s="86">
        <v>0</v>
      </c>
      <c r="R725" s="86">
        <v>0</v>
      </c>
      <c r="S725" s="86">
        <v>0</v>
      </c>
      <c r="T725" s="86">
        <v>0</v>
      </c>
      <c r="U725" s="86">
        <v>0</v>
      </c>
      <c r="V725" s="86">
        <v>0</v>
      </c>
      <c r="W725" s="86">
        <v>0</v>
      </c>
      <c r="X725" s="86">
        <v>15000000</v>
      </c>
      <c r="Y725" s="86">
        <v>15000000</v>
      </c>
    </row>
    <row r="726" spans="1:25" hidden="1" outlineLevel="4" x14ac:dyDescent="0.3">
      <c r="A726" s="85" t="s">
        <v>125</v>
      </c>
      <c r="B726" s="85" t="s">
        <v>181</v>
      </c>
      <c r="C726" t="s">
        <v>962</v>
      </c>
      <c r="D726" s="86">
        <v>0</v>
      </c>
      <c r="E726" s="86">
        <v>0</v>
      </c>
      <c r="F726" s="86">
        <v>0</v>
      </c>
      <c r="G726" s="86">
        <v>0</v>
      </c>
      <c r="H726" s="86">
        <v>0</v>
      </c>
      <c r="I726" s="86">
        <v>100000</v>
      </c>
      <c r="J726" s="86">
        <v>0</v>
      </c>
      <c r="K726" s="86">
        <v>0</v>
      </c>
      <c r="L726" s="86">
        <v>0</v>
      </c>
      <c r="M726" s="86">
        <v>0</v>
      </c>
      <c r="N726" s="86">
        <v>0</v>
      </c>
      <c r="O726" s="86">
        <v>0</v>
      </c>
      <c r="P726" s="86">
        <v>0</v>
      </c>
      <c r="Q726" s="86">
        <v>0</v>
      </c>
      <c r="R726" s="86">
        <v>0</v>
      </c>
      <c r="S726" s="86">
        <v>0</v>
      </c>
      <c r="T726" s="86">
        <v>0</v>
      </c>
      <c r="U726" s="86">
        <v>0</v>
      </c>
      <c r="V726" s="86">
        <v>14795060</v>
      </c>
      <c r="W726" s="86">
        <v>15000000</v>
      </c>
      <c r="X726" s="86">
        <v>0</v>
      </c>
      <c r="Y726" s="86">
        <v>29895060</v>
      </c>
    </row>
    <row r="727" spans="1:25" hidden="1" outlineLevel="4" x14ac:dyDescent="0.3">
      <c r="A727" s="85" t="s">
        <v>125</v>
      </c>
      <c r="B727" s="85" t="s">
        <v>181</v>
      </c>
      <c r="C727" t="s">
        <v>963</v>
      </c>
      <c r="D727" s="86">
        <v>0</v>
      </c>
      <c r="E727" s="86">
        <v>0</v>
      </c>
      <c r="F727" s="86">
        <v>0</v>
      </c>
      <c r="G727" s="86">
        <v>0</v>
      </c>
      <c r="H727" s="86">
        <v>0</v>
      </c>
      <c r="I727" s="86">
        <v>0</v>
      </c>
      <c r="J727" s="86">
        <v>0</v>
      </c>
      <c r="K727" s="86">
        <v>0</v>
      </c>
      <c r="L727" s="86">
        <v>0</v>
      </c>
      <c r="M727" s="86">
        <v>0</v>
      </c>
      <c r="N727" s="86">
        <v>0</v>
      </c>
      <c r="O727" s="86">
        <v>0</v>
      </c>
      <c r="P727" s="86">
        <v>0</v>
      </c>
      <c r="Q727" s="86">
        <v>778496</v>
      </c>
      <c r="R727" s="86">
        <v>0</v>
      </c>
      <c r="S727" s="86">
        <v>0</v>
      </c>
      <c r="T727" s="86">
        <v>0</v>
      </c>
      <c r="U727" s="86">
        <v>0</v>
      </c>
      <c r="V727" s="86">
        <v>0</v>
      </c>
      <c r="W727" s="86">
        <v>0</v>
      </c>
      <c r="X727" s="86">
        <v>0</v>
      </c>
      <c r="Y727" s="86">
        <v>778496</v>
      </c>
    </row>
    <row r="728" spans="1:25" hidden="1" outlineLevel="4" x14ac:dyDescent="0.3">
      <c r="A728" s="85" t="s">
        <v>125</v>
      </c>
      <c r="B728" s="85" t="s">
        <v>181</v>
      </c>
      <c r="C728" t="s">
        <v>964</v>
      </c>
      <c r="D728" s="86">
        <v>0</v>
      </c>
      <c r="E728" s="86">
        <v>0</v>
      </c>
      <c r="F728" s="86">
        <v>0</v>
      </c>
      <c r="G728" s="86">
        <v>0</v>
      </c>
      <c r="H728" s="86">
        <v>0</v>
      </c>
      <c r="I728" s="86">
        <v>0</v>
      </c>
      <c r="J728" s="86">
        <v>0</v>
      </c>
      <c r="K728" s="86">
        <v>400000</v>
      </c>
      <c r="L728" s="86">
        <v>0</v>
      </c>
      <c r="M728" s="86">
        <v>0</v>
      </c>
      <c r="N728" s="86">
        <v>0</v>
      </c>
      <c r="O728" s="86">
        <v>0</v>
      </c>
      <c r="P728" s="86">
        <v>0</v>
      </c>
      <c r="Q728" s="86">
        <v>0</v>
      </c>
      <c r="R728" s="86">
        <v>0</v>
      </c>
      <c r="S728" s="86">
        <v>0</v>
      </c>
      <c r="T728" s="86">
        <v>0</v>
      </c>
      <c r="U728" s="86">
        <v>0</v>
      </c>
      <c r="V728" s="86">
        <v>0</v>
      </c>
      <c r="W728" s="86">
        <v>0</v>
      </c>
      <c r="X728" s="86">
        <v>0</v>
      </c>
      <c r="Y728" s="86">
        <v>400000</v>
      </c>
    </row>
    <row r="729" spans="1:25" hidden="1" outlineLevel="4" x14ac:dyDescent="0.3">
      <c r="A729" s="85" t="s">
        <v>125</v>
      </c>
      <c r="B729" s="85" t="s">
        <v>181</v>
      </c>
      <c r="C729" t="s">
        <v>965</v>
      </c>
      <c r="D729" s="86">
        <v>0</v>
      </c>
      <c r="E729" s="86">
        <v>0</v>
      </c>
      <c r="F729" s="86">
        <v>0</v>
      </c>
      <c r="G729" s="86">
        <v>0</v>
      </c>
      <c r="H729" s="86">
        <v>0</v>
      </c>
      <c r="I729" s="86">
        <v>0</v>
      </c>
      <c r="J729" s="86">
        <v>0</v>
      </c>
      <c r="K729" s="86">
        <v>0</v>
      </c>
      <c r="L729" s="86">
        <v>0</v>
      </c>
      <c r="M729" s="86">
        <v>0</v>
      </c>
      <c r="N729" s="86">
        <v>0</v>
      </c>
      <c r="O729" s="86">
        <v>1750000</v>
      </c>
      <c r="P729" s="86">
        <v>0</v>
      </c>
      <c r="Q729" s="86">
        <v>0</v>
      </c>
      <c r="R729" s="86">
        <v>0</v>
      </c>
      <c r="S729" s="86">
        <v>0</v>
      </c>
      <c r="T729" s="86">
        <v>0</v>
      </c>
      <c r="U729" s="86">
        <v>0</v>
      </c>
      <c r="V729" s="86">
        <v>0</v>
      </c>
      <c r="W729" s="86">
        <v>0</v>
      </c>
      <c r="X729" s="86">
        <v>0</v>
      </c>
      <c r="Y729" s="86">
        <v>1750000</v>
      </c>
    </row>
    <row r="730" spans="1:25" hidden="1" outlineLevel="4" x14ac:dyDescent="0.3">
      <c r="A730" s="85" t="s">
        <v>125</v>
      </c>
      <c r="B730" s="85" t="s">
        <v>181</v>
      </c>
      <c r="C730" t="s">
        <v>966</v>
      </c>
      <c r="D730" s="86">
        <v>0</v>
      </c>
      <c r="E730" s="86">
        <v>0</v>
      </c>
      <c r="F730" s="86">
        <v>0</v>
      </c>
      <c r="G730" s="86">
        <v>0</v>
      </c>
      <c r="H730" s="86">
        <v>0</v>
      </c>
      <c r="I730" s="86">
        <v>0</v>
      </c>
      <c r="J730" s="86">
        <v>0</v>
      </c>
      <c r="K730" s="86">
        <v>0</v>
      </c>
      <c r="L730" s="86">
        <v>0</v>
      </c>
      <c r="M730" s="86">
        <v>0</v>
      </c>
      <c r="N730" s="86">
        <v>0</v>
      </c>
      <c r="O730" s="86">
        <v>0</v>
      </c>
      <c r="P730" s="86">
        <v>0</v>
      </c>
      <c r="Q730" s="86">
        <v>0</v>
      </c>
      <c r="R730" s="86">
        <v>0</v>
      </c>
      <c r="S730" s="86">
        <v>0</v>
      </c>
      <c r="T730" s="86">
        <v>0</v>
      </c>
      <c r="U730" s="86">
        <v>0</v>
      </c>
      <c r="V730" s="86">
        <v>500000</v>
      </c>
      <c r="W730" s="86">
        <v>0</v>
      </c>
      <c r="X730" s="86">
        <v>0</v>
      </c>
      <c r="Y730" s="86">
        <v>500000</v>
      </c>
    </row>
    <row r="731" spans="1:25" hidden="1" outlineLevel="4" x14ac:dyDescent="0.3">
      <c r="A731" s="85" t="s">
        <v>125</v>
      </c>
      <c r="B731" s="85" t="s">
        <v>181</v>
      </c>
      <c r="C731" t="s">
        <v>967</v>
      </c>
      <c r="D731" s="86">
        <v>0</v>
      </c>
      <c r="E731" s="86">
        <v>0</v>
      </c>
      <c r="F731" s="86">
        <v>0</v>
      </c>
      <c r="G731" s="86">
        <v>0</v>
      </c>
      <c r="H731" s="86">
        <v>0</v>
      </c>
      <c r="I731" s="86">
        <v>0</v>
      </c>
      <c r="J731" s="86">
        <v>0</v>
      </c>
      <c r="K731" s="86">
        <v>0</v>
      </c>
      <c r="L731" s="86">
        <v>0</v>
      </c>
      <c r="M731" s="86">
        <v>0</v>
      </c>
      <c r="N731" s="86">
        <v>0</v>
      </c>
      <c r="O731" s="86">
        <v>0</v>
      </c>
      <c r="P731" s="86">
        <v>0</v>
      </c>
      <c r="Q731" s="86">
        <v>0</v>
      </c>
      <c r="R731" s="86">
        <v>0</v>
      </c>
      <c r="S731" s="86">
        <v>0</v>
      </c>
      <c r="T731" s="86">
        <v>0</v>
      </c>
      <c r="U731" s="86">
        <v>0</v>
      </c>
      <c r="V731" s="86">
        <v>0</v>
      </c>
      <c r="W731" s="86">
        <v>10000000</v>
      </c>
      <c r="X731" s="86">
        <v>0</v>
      </c>
      <c r="Y731" s="86">
        <v>10000000</v>
      </c>
    </row>
    <row r="732" spans="1:25" hidden="1" outlineLevel="4" x14ac:dyDescent="0.3">
      <c r="A732" s="85" t="s">
        <v>125</v>
      </c>
      <c r="B732" s="85" t="s">
        <v>181</v>
      </c>
      <c r="C732" t="s">
        <v>968</v>
      </c>
      <c r="D732" s="86">
        <v>0</v>
      </c>
      <c r="E732" s="86">
        <v>0</v>
      </c>
      <c r="F732" s="86">
        <v>0</v>
      </c>
      <c r="G732" s="86">
        <v>0</v>
      </c>
      <c r="H732" s="86">
        <v>0</v>
      </c>
      <c r="I732" s="86">
        <v>100000</v>
      </c>
      <c r="J732" s="86">
        <v>0</v>
      </c>
      <c r="K732" s="86">
        <v>0</v>
      </c>
      <c r="L732" s="86">
        <v>0</v>
      </c>
      <c r="M732" s="86">
        <v>0</v>
      </c>
      <c r="N732" s="86">
        <v>0</v>
      </c>
      <c r="O732" s="86">
        <v>0</v>
      </c>
      <c r="P732" s="86">
        <v>0</v>
      </c>
      <c r="Q732" s="86">
        <v>0</v>
      </c>
      <c r="R732" s="86">
        <v>0</v>
      </c>
      <c r="S732" s="86">
        <v>0</v>
      </c>
      <c r="T732" s="86">
        <v>0</v>
      </c>
      <c r="U732" s="86">
        <v>0</v>
      </c>
      <c r="V732" s="86">
        <v>9195619</v>
      </c>
      <c r="W732" s="86">
        <v>4490718</v>
      </c>
      <c r="X732" s="86">
        <v>0</v>
      </c>
      <c r="Y732" s="86">
        <v>13786337</v>
      </c>
    </row>
    <row r="733" spans="1:25" hidden="1" outlineLevel="4" x14ac:dyDescent="0.3">
      <c r="A733" s="85" t="s">
        <v>125</v>
      </c>
      <c r="B733" s="85" t="s">
        <v>181</v>
      </c>
      <c r="C733" t="s">
        <v>969</v>
      </c>
      <c r="D733" s="86">
        <v>0</v>
      </c>
      <c r="E733" s="86">
        <v>0</v>
      </c>
      <c r="F733" s="86">
        <v>0</v>
      </c>
      <c r="G733" s="86">
        <v>0</v>
      </c>
      <c r="H733" s="86">
        <v>0</v>
      </c>
      <c r="I733" s="86">
        <v>0</v>
      </c>
      <c r="J733" s="86">
        <v>0</v>
      </c>
      <c r="K733" s="86">
        <v>0</v>
      </c>
      <c r="L733" s="86">
        <v>0</v>
      </c>
      <c r="M733" s="86">
        <v>0</v>
      </c>
      <c r="N733" s="86">
        <v>0</v>
      </c>
      <c r="O733" s="86">
        <v>0</v>
      </c>
      <c r="P733" s="86">
        <v>0</v>
      </c>
      <c r="Q733" s="86">
        <v>1063730</v>
      </c>
      <c r="R733" s="86">
        <v>0</v>
      </c>
      <c r="S733" s="86">
        <v>0</v>
      </c>
      <c r="T733" s="86">
        <v>0</v>
      </c>
      <c r="U733" s="86">
        <v>0</v>
      </c>
      <c r="V733" s="86">
        <v>0</v>
      </c>
      <c r="W733" s="86">
        <v>0</v>
      </c>
      <c r="X733" s="86">
        <v>0</v>
      </c>
      <c r="Y733" s="86">
        <v>1063730</v>
      </c>
    </row>
    <row r="734" spans="1:25" hidden="1" outlineLevel="4" x14ac:dyDescent="0.3">
      <c r="A734" s="85" t="s">
        <v>125</v>
      </c>
      <c r="B734" s="85" t="s">
        <v>181</v>
      </c>
      <c r="C734" t="s">
        <v>970</v>
      </c>
      <c r="D734" s="86">
        <v>0</v>
      </c>
      <c r="E734" s="86">
        <v>0</v>
      </c>
      <c r="F734" s="86">
        <v>0</v>
      </c>
      <c r="G734" s="86">
        <v>0</v>
      </c>
      <c r="H734" s="86">
        <v>0</v>
      </c>
      <c r="I734" s="86">
        <v>0</v>
      </c>
      <c r="J734" s="86">
        <v>0</v>
      </c>
      <c r="K734" s="86">
        <v>0</v>
      </c>
      <c r="L734" s="86">
        <v>0</v>
      </c>
      <c r="M734" s="86">
        <v>0</v>
      </c>
      <c r="N734" s="86">
        <v>0</v>
      </c>
      <c r="O734" s="86">
        <v>0</v>
      </c>
      <c r="P734" s="86">
        <v>0</v>
      </c>
      <c r="Q734" s="86">
        <v>0</v>
      </c>
      <c r="R734" s="86">
        <v>0</v>
      </c>
      <c r="S734" s="86">
        <v>0</v>
      </c>
      <c r="T734" s="86">
        <v>0</v>
      </c>
      <c r="U734" s="86">
        <v>0</v>
      </c>
      <c r="V734" s="86">
        <v>0</v>
      </c>
      <c r="W734" s="86">
        <v>0</v>
      </c>
      <c r="X734" s="86">
        <v>4000000</v>
      </c>
      <c r="Y734" s="86">
        <v>4000000</v>
      </c>
    </row>
    <row r="735" spans="1:25" hidden="1" outlineLevel="4" x14ac:dyDescent="0.3">
      <c r="A735" s="85" t="s">
        <v>125</v>
      </c>
      <c r="B735" s="85" t="s">
        <v>181</v>
      </c>
      <c r="C735" t="s">
        <v>971</v>
      </c>
      <c r="D735" s="86">
        <v>0</v>
      </c>
      <c r="E735" s="86">
        <v>0</v>
      </c>
      <c r="F735" s="86">
        <v>0</v>
      </c>
      <c r="G735" s="86">
        <v>0</v>
      </c>
      <c r="H735" s="86">
        <v>0</v>
      </c>
      <c r="I735" s="86">
        <v>0</v>
      </c>
      <c r="J735" s="86">
        <v>0</v>
      </c>
      <c r="K735" s="86">
        <v>0</v>
      </c>
      <c r="L735" s="86">
        <v>0</v>
      </c>
      <c r="M735" s="86">
        <v>0</v>
      </c>
      <c r="N735" s="86">
        <v>0</v>
      </c>
      <c r="O735" s="86">
        <v>0</v>
      </c>
      <c r="P735" s="86">
        <v>2000000</v>
      </c>
      <c r="Q735" s="86">
        <v>0</v>
      </c>
      <c r="R735" s="86">
        <v>0</v>
      </c>
      <c r="S735" s="86">
        <v>0</v>
      </c>
      <c r="T735" s="86">
        <v>0</v>
      </c>
      <c r="U735" s="86">
        <v>0</v>
      </c>
      <c r="V735" s="86">
        <v>0</v>
      </c>
      <c r="W735" s="86">
        <v>0</v>
      </c>
      <c r="X735" s="86">
        <v>0</v>
      </c>
      <c r="Y735" s="86">
        <v>2000000</v>
      </c>
    </row>
    <row r="736" spans="1:25" hidden="1" outlineLevel="4" x14ac:dyDescent="0.3">
      <c r="A736" s="85" t="s">
        <v>125</v>
      </c>
      <c r="B736" s="85" t="s">
        <v>181</v>
      </c>
      <c r="C736" t="s">
        <v>972</v>
      </c>
      <c r="D736" s="86">
        <v>0</v>
      </c>
      <c r="E736" s="86">
        <v>0</v>
      </c>
      <c r="F736" s="86">
        <v>0</v>
      </c>
      <c r="G736" s="86">
        <v>0</v>
      </c>
      <c r="H736" s="86">
        <v>0</v>
      </c>
      <c r="I736" s="86">
        <v>0</v>
      </c>
      <c r="J736" s="86">
        <v>0</v>
      </c>
      <c r="K736" s="86">
        <v>0</v>
      </c>
      <c r="L736" s="86">
        <v>0</v>
      </c>
      <c r="M736" s="86">
        <v>0</v>
      </c>
      <c r="N736" s="86">
        <v>0</v>
      </c>
      <c r="O736" s="86">
        <v>750000</v>
      </c>
      <c r="P736" s="86">
        <v>0</v>
      </c>
      <c r="Q736" s="86">
        <v>0</v>
      </c>
      <c r="R736" s="86">
        <v>0</v>
      </c>
      <c r="S736" s="86">
        <v>0</v>
      </c>
      <c r="T736" s="86">
        <v>0</v>
      </c>
      <c r="U736" s="86">
        <v>0</v>
      </c>
      <c r="V736" s="86">
        <v>0</v>
      </c>
      <c r="W736" s="86">
        <v>0</v>
      </c>
      <c r="X736" s="86">
        <v>0</v>
      </c>
      <c r="Y736" s="86">
        <v>750000</v>
      </c>
    </row>
    <row r="737" spans="1:25" hidden="1" outlineLevel="4" x14ac:dyDescent="0.3">
      <c r="A737" s="85" t="s">
        <v>125</v>
      </c>
      <c r="B737" s="85" t="s">
        <v>181</v>
      </c>
      <c r="C737" t="s">
        <v>973</v>
      </c>
      <c r="D737" s="86">
        <v>0</v>
      </c>
      <c r="E737" s="86">
        <v>0</v>
      </c>
      <c r="F737" s="86">
        <v>0</v>
      </c>
      <c r="G737" s="86">
        <v>0</v>
      </c>
      <c r="H737" s="86">
        <v>0</v>
      </c>
      <c r="I737" s="86">
        <v>0</v>
      </c>
      <c r="J737" s="86">
        <v>0</v>
      </c>
      <c r="K737" s="86">
        <v>1000000</v>
      </c>
      <c r="L737" s="86">
        <v>0</v>
      </c>
      <c r="M737" s="86">
        <v>0</v>
      </c>
      <c r="N737" s="86">
        <v>0</v>
      </c>
      <c r="O737" s="86">
        <v>0</v>
      </c>
      <c r="P737" s="86">
        <v>0</v>
      </c>
      <c r="Q737" s="86">
        <v>0</v>
      </c>
      <c r="R737" s="86">
        <v>0</v>
      </c>
      <c r="S737" s="86">
        <v>0</v>
      </c>
      <c r="T737" s="86">
        <v>0</v>
      </c>
      <c r="U737" s="86">
        <v>0</v>
      </c>
      <c r="V737" s="86">
        <v>0</v>
      </c>
      <c r="W737" s="86">
        <v>0</v>
      </c>
      <c r="X737" s="86">
        <v>0</v>
      </c>
      <c r="Y737" s="86">
        <v>1000000</v>
      </c>
    </row>
    <row r="738" spans="1:25" hidden="1" outlineLevel="4" x14ac:dyDescent="0.3">
      <c r="A738" s="85" t="s">
        <v>125</v>
      </c>
      <c r="B738" s="85" t="s">
        <v>181</v>
      </c>
      <c r="C738" t="s">
        <v>974</v>
      </c>
      <c r="D738" s="86">
        <v>0</v>
      </c>
      <c r="E738" s="86">
        <v>0</v>
      </c>
      <c r="F738" s="86">
        <v>0</v>
      </c>
      <c r="G738" s="86">
        <v>0</v>
      </c>
      <c r="H738" s="86">
        <v>0</v>
      </c>
      <c r="I738" s="86">
        <v>0</v>
      </c>
      <c r="J738" s="86">
        <v>0</v>
      </c>
      <c r="K738" s="86">
        <v>0</v>
      </c>
      <c r="L738" s="86">
        <v>0</v>
      </c>
      <c r="M738" s="86">
        <v>0</v>
      </c>
      <c r="N738" s="86">
        <v>0</v>
      </c>
      <c r="O738" s="86">
        <v>0</v>
      </c>
      <c r="P738" s="86">
        <v>0</v>
      </c>
      <c r="Q738" s="86">
        <v>0</v>
      </c>
      <c r="R738" s="86">
        <v>0</v>
      </c>
      <c r="S738" s="86">
        <v>0</v>
      </c>
      <c r="T738" s="86">
        <v>0</v>
      </c>
      <c r="U738" s="86">
        <v>0</v>
      </c>
      <c r="V738" s="86">
        <v>3500000</v>
      </c>
      <c r="W738" s="86">
        <v>4500000</v>
      </c>
      <c r="X738" s="86">
        <v>4500000</v>
      </c>
      <c r="Y738" s="86">
        <v>12500000</v>
      </c>
    </row>
    <row r="739" spans="1:25" hidden="1" outlineLevel="4" x14ac:dyDescent="0.3">
      <c r="A739" s="85" t="s">
        <v>125</v>
      </c>
      <c r="B739" s="85" t="s">
        <v>181</v>
      </c>
      <c r="C739" t="s">
        <v>975</v>
      </c>
      <c r="D739" s="86">
        <v>0</v>
      </c>
      <c r="E739" s="86">
        <v>0</v>
      </c>
      <c r="F739" s="86">
        <v>0</v>
      </c>
      <c r="G739" s="86">
        <v>0</v>
      </c>
      <c r="H739" s="86">
        <v>0</v>
      </c>
      <c r="I739" s="86">
        <v>100000</v>
      </c>
      <c r="J739" s="86">
        <v>0</v>
      </c>
      <c r="K739" s="86">
        <v>0</v>
      </c>
      <c r="L739" s="86">
        <v>0</v>
      </c>
      <c r="M739" s="86">
        <v>0</v>
      </c>
      <c r="N739" s="86">
        <v>0</v>
      </c>
      <c r="O739" s="86">
        <v>0</v>
      </c>
      <c r="P739" s="86">
        <v>0</v>
      </c>
      <c r="Q739" s="86">
        <v>0</v>
      </c>
      <c r="R739" s="86">
        <v>0</v>
      </c>
      <c r="S739" s="86">
        <v>0</v>
      </c>
      <c r="T739" s="86">
        <v>0</v>
      </c>
      <c r="U739" s="86">
        <v>0</v>
      </c>
      <c r="V739" s="86">
        <v>12431545</v>
      </c>
      <c r="W739" s="86">
        <v>15000000</v>
      </c>
      <c r="X739" s="86">
        <v>0</v>
      </c>
      <c r="Y739" s="86">
        <v>27531545</v>
      </c>
    </row>
    <row r="740" spans="1:25" hidden="1" outlineLevel="4" x14ac:dyDescent="0.3">
      <c r="A740" s="85" t="s">
        <v>125</v>
      </c>
      <c r="B740" s="85" t="s">
        <v>181</v>
      </c>
      <c r="C740" t="s">
        <v>976</v>
      </c>
      <c r="D740" s="86">
        <v>0</v>
      </c>
      <c r="E740" s="86">
        <v>0</v>
      </c>
      <c r="F740" s="86">
        <v>0</v>
      </c>
      <c r="G740" s="86">
        <v>0</v>
      </c>
      <c r="H740" s="86">
        <v>0</v>
      </c>
      <c r="I740" s="86">
        <v>0</v>
      </c>
      <c r="J740" s="86">
        <v>0</v>
      </c>
      <c r="K740" s="86">
        <v>0</v>
      </c>
      <c r="L740" s="86">
        <v>0</v>
      </c>
      <c r="M740" s="86">
        <v>0</v>
      </c>
      <c r="N740" s="86">
        <v>0</v>
      </c>
      <c r="O740" s="86">
        <v>0</v>
      </c>
      <c r="P740" s="86">
        <v>0</v>
      </c>
      <c r="Q740" s="86">
        <v>1107743</v>
      </c>
      <c r="R740" s="86">
        <v>0</v>
      </c>
      <c r="S740" s="86">
        <v>0</v>
      </c>
      <c r="T740" s="86">
        <v>0</v>
      </c>
      <c r="U740" s="86">
        <v>0</v>
      </c>
      <c r="V740" s="86">
        <v>0</v>
      </c>
      <c r="W740" s="86">
        <v>0</v>
      </c>
      <c r="X740" s="86">
        <v>0</v>
      </c>
      <c r="Y740" s="86">
        <v>1107743</v>
      </c>
    </row>
    <row r="741" spans="1:25" hidden="1" outlineLevel="4" x14ac:dyDescent="0.3">
      <c r="A741" s="85" t="s">
        <v>125</v>
      </c>
      <c r="B741" s="85" t="s">
        <v>181</v>
      </c>
      <c r="C741" t="s">
        <v>977</v>
      </c>
      <c r="D741" s="86">
        <v>0</v>
      </c>
      <c r="E741" s="86">
        <v>0</v>
      </c>
      <c r="F741" s="86">
        <v>0</v>
      </c>
      <c r="G741" s="86">
        <v>0</v>
      </c>
      <c r="H741" s="86">
        <v>0</v>
      </c>
      <c r="I741" s="86">
        <v>0</v>
      </c>
      <c r="J741" s="86">
        <v>0</v>
      </c>
      <c r="K741" s="86">
        <v>0</v>
      </c>
      <c r="L741" s="86">
        <v>0</v>
      </c>
      <c r="M741" s="86">
        <v>0</v>
      </c>
      <c r="N741" s="86">
        <v>500000</v>
      </c>
      <c r="O741" s="86">
        <v>750000</v>
      </c>
      <c r="P741" s="86">
        <v>1000000</v>
      </c>
      <c r="Q741" s="86">
        <v>0</v>
      </c>
      <c r="R741" s="86">
        <v>0</v>
      </c>
      <c r="S741" s="86">
        <v>0</v>
      </c>
      <c r="T741" s="86">
        <v>0</v>
      </c>
      <c r="U741" s="86">
        <v>0</v>
      </c>
      <c r="V741" s="86">
        <v>0</v>
      </c>
      <c r="W741" s="86">
        <v>0</v>
      </c>
      <c r="X741" s="86">
        <v>0</v>
      </c>
      <c r="Y741" s="86">
        <v>2250000</v>
      </c>
    </row>
    <row r="742" spans="1:25" hidden="1" outlineLevel="4" x14ac:dyDescent="0.3">
      <c r="A742" s="85" t="s">
        <v>125</v>
      </c>
      <c r="B742" s="85" t="s">
        <v>181</v>
      </c>
      <c r="C742" t="s">
        <v>978</v>
      </c>
      <c r="D742" s="86">
        <v>0</v>
      </c>
      <c r="E742" s="86">
        <v>0</v>
      </c>
      <c r="F742" s="86">
        <v>0</v>
      </c>
      <c r="G742" s="86">
        <v>0</v>
      </c>
      <c r="H742" s="86">
        <v>0</v>
      </c>
      <c r="I742" s="86">
        <v>0</v>
      </c>
      <c r="J742" s="86">
        <v>0</v>
      </c>
      <c r="K742" s="86">
        <v>0</v>
      </c>
      <c r="L742" s="86">
        <v>0</v>
      </c>
      <c r="M742" s="86">
        <v>0</v>
      </c>
      <c r="N742" s="86">
        <v>0</v>
      </c>
      <c r="O742" s="86">
        <v>0</v>
      </c>
      <c r="P742" s="86">
        <v>0</v>
      </c>
      <c r="Q742" s="86">
        <v>0</v>
      </c>
      <c r="R742" s="86">
        <v>0</v>
      </c>
      <c r="S742" s="86">
        <v>0</v>
      </c>
      <c r="T742" s="86">
        <v>0</v>
      </c>
      <c r="U742" s="86">
        <v>0</v>
      </c>
      <c r="V742" s="86">
        <v>0</v>
      </c>
      <c r="W742" s="86">
        <v>0</v>
      </c>
      <c r="X742" s="86">
        <v>4000000</v>
      </c>
      <c r="Y742" s="86">
        <v>4000000</v>
      </c>
    </row>
    <row r="743" spans="1:25" hidden="1" outlineLevel="4" x14ac:dyDescent="0.3">
      <c r="A743" s="85" t="s">
        <v>125</v>
      </c>
      <c r="B743" s="85" t="s">
        <v>181</v>
      </c>
      <c r="C743" t="s">
        <v>979</v>
      </c>
      <c r="D743" s="86">
        <v>0</v>
      </c>
      <c r="E743" s="86">
        <v>0</v>
      </c>
      <c r="F743" s="86">
        <v>0</v>
      </c>
      <c r="G743" s="86">
        <v>0</v>
      </c>
      <c r="H743" s="86">
        <v>0</v>
      </c>
      <c r="I743" s="86">
        <v>0</v>
      </c>
      <c r="J743" s="86">
        <v>0</v>
      </c>
      <c r="K743" s="86">
        <v>0</v>
      </c>
      <c r="L743" s="86">
        <v>0</v>
      </c>
      <c r="M743" s="86">
        <v>0</v>
      </c>
      <c r="N743" s="86">
        <v>0</v>
      </c>
      <c r="O743" s="86">
        <v>0</v>
      </c>
      <c r="P743" s="86">
        <v>0</v>
      </c>
      <c r="Q743" s="86">
        <v>3500000</v>
      </c>
      <c r="R743" s="86">
        <v>0</v>
      </c>
      <c r="S743" s="86">
        <v>0</v>
      </c>
      <c r="T743" s="86">
        <v>0</v>
      </c>
      <c r="U743" s="86">
        <v>0</v>
      </c>
      <c r="V743" s="86">
        <v>0</v>
      </c>
      <c r="W743" s="86">
        <v>0</v>
      </c>
      <c r="X743" s="86">
        <v>0</v>
      </c>
      <c r="Y743" s="86">
        <v>3500000</v>
      </c>
    </row>
    <row r="744" spans="1:25" hidden="1" outlineLevel="4" x14ac:dyDescent="0.3">
      <c r="A744" s="85" t="s">
        <v>125</v>
      </c>
      <c r="B744" s="85" t="s">
        <v>181</v>
      </c>
      <c r="C744" t="s">
        <v>980</v>
      </c>
      <c r="D744" s="86">
        <v>0</v>
      </c>
      <c r="E744" s="86">
        <v>0</v>
      </c>
      <c r="F744" s="86">
        <v>0</v>
      </c>
      <c r="G744" s="86">
        <v>0</v>
      </c>
      <c r="H744" s="86">
        <v>0</v>
      </c>
      <c r="I744" s="86">
        <v>100000</v>
      </c>
      <c r="J744" s="86">
        <v>0</v>
      </c>
      <c r="K744" s="86">
        <v>0</v>
      </c>
      <c r="L744" s="86">
        <v>0</v>
      </c>
      <c r="M744" s="86">
        <v>0</v>
      </c>
      <c r="N744" s="86">
        <v>0</v>
      </c>
      <c r="O744" s="86">
        <v>0</v>
      </c>
      <c r="P744" s="86">
        <v>0</v>
      </c>
      <c r="Q744" s="86">
        <v>0</v>
      </c>
      <c r="R744" s="86">
        <v>0</v>
      </c>
      <c r="S744" s="86">
        <v>0</v>
      </c>
      <c r="T744" s="86">
        <v>0</v>
      </c>
      <c r="U744" s="86">
        <v>0</v>
      </c>
      <c r="V744" s="86">
        <v>3000000</v>
      </c>
      <c r="W744" s="86">
        <v>3903796</v>
      </c>
      <c r="X744" s="86">
        <v>0</v>
      </c>
      <c r="Y744" s="86">
        <v>7003796</v>
      </c>
    </row>
    <row r="745" spans="1:25" hidden="1" outlineLevel="4" x14ac:dyDescent="0.3">
      <c r="A745" s="85" t="s">
        <v>125</v>
      </c>
      <c r="B745" s="85" t="s">
        <v>181</v>
      </c>
      <c r="C745" t="s">
        <v>981</v>
      </c>
      <c r="D745" s="86">
        <v>0</v>
      </c>
      <c r="E745" s="86">
        <v>0</v>
      </c>
      <c r="F745" s="86">
        <v>0</v>
      </c>
      <c r="G745" s="86">
        <v>0</v>
      </c>
      <c r="H745" s="86">
        <v>0</v>
      </c>
      <c r="I745" s="86">
        <v>0</v>
      </c>
      <c r="J745" s="86">
        <v>0</v>
      </c>
      <c r="K745" s="86">
        <v>0</v>
      </c>
      <c r="L745" s="86">
        <v>0</v>
      </c>
      <c r="M745" s="86">
        <v>0</v>
      </c>
      <c r="N745" s="86">
        <v>0</v>
      </c>
      <c r="O745" s="86">
        <v>0</v>
      </c>
      <c r="P745" s="86">
        <v>0</v>
      </c>
      <c r="Q745" s="86">
        <v>642679</v>
      </c>
      <c r="R745" s="86">
        <v>0</v>
      </c>
      <c r="S745" s="86">
        <v>0</v>
      </c>
      <c r="T745" s="86">
        <v>0</v>
      </c>
      <c r="U745" s="86">
        <v>0</v>
      </c>
      <c r="V745" s="86">
        <v>0</v>
      </c>
      <c r="W745" s="86">
        <v>0</v>
      </c>
      <c r="X745" s="86">
        <v>0</v>
      </c>
      <c r="Y745" s="86">
        <v>642679</v>
      </c>
    </row>
    <row r="746" spans="1:25" hidden="1" outlineLevel="4" x14ac:dyDescent="0.3">
      <c r="A746" s="85" t="s">
        <v>125</v>
      </c>
      <c r="B746" s="85" t="s">
        <v>181</v>
      </c>
      <c r="C746" t="s">
        <v>982</v>
      </c>
      <c r="D746" s="86">
        <v>0</v>
      </c>
      <c r="E746" s="86">
        <v>0</v>
      </c>
      <c r="F746" s="86">
        <v>0</v>
      </c>
      <c r="G746" s="86">
        <v>0</v>
      </c>
      <c r="H746" s="86">
        <v>0</v>
      </c>
      <c r="I746" s="86">
        <v>0</v>
      </c>
      <c r="J746" s="86">
        <v>0</v>
      </c>
      <c r="K746" s="86">
        <v>0</v>
      </c>
      <c r="L746" s="86">
        <v>0</v>
      </c>
      <c r="M746" s="86">
        <v>0</v>
      </c>
      <c r="N746" s="86">
        <v>0</v>
      </c>
      <c r="O746" s="86">
        <v>0</v>
      </c>
      <c r="P746" s="86">
        <v>0</v>
      </c>
      <c r="Q746" s="86">
        <v>0</v>
      </c>
      <c r="R746" s="86">
        <v>0</v>
      </c>
      <c r="S746" s="86">
        <v>0</v>
      </c>
      <c r="T746" s="86">
        <v>0</v>
      </c>
      <c r="U746" s="86">
        <v>0</v>
      </c>
      <c r="V746" s="86">
        <v>0</v>
      </c>
      <c r="W746" s="86">
        <v>0</v>
      </c>
      <c r="X746" s="86">
        <v>3000000</v>
      </c>
      <c r="Y746" s="86">
        <v>3000000</v>
      </c>
    </row>
    <row r="747" spans="1:25" hidden="1" outlineLevel="4" x14ac:dyDescent="0.3">
      <c r="A747" s="85" t="s">
        <v>125</v>
      </c>
      <c r="B747" s="85" t="s">
        <v>181</v>
      </c>
      <c r="C747" t="s">
        <v>983</v>
      </c>
      <c r="D747" s="86">
        <v>0</v>
      </c>
      <c r="E747" s="86">
        <v>0</v>
      </c>
      <c r="F747" s="86">
        <v>0</v>
      </c>
      <c r="G747" s="86">
        <v>0</v>
      </c>
      <c r="H747" s="86">
        <v>0</v>
      </c>
      <c r="I747" s="86">
        <v>0</v>
      </c>
      <c r="J747" s="86">
        <v>0</v>
      </c>
      <c r="K747" s="86">
        <v>0</v>
      </c>
      <c r="L747" s="86">
        <v>0</v>
      </c>
      <c r="M747" s="86">
        <v>0</v>
      </c>
      <c r="N747" s="86">
        <v>0</v>
      </c>
      <c r="O747" s="86">
        <v>0</v>
      </c>
      <c r="P747" s="86">
        <v>300000</v>
      </c>
      <c r="Q747" s="86">
        <v>0</v>
      </c>
      <c r="R747" s="86">
        <v>0</v>
      </c>
      <c r="S747" s="86">
        <v>0</v>
      </c>
      <c r="T747" s="86">
        <v>0</v>
      </c>
      <c r="U747" s="86">
        <v>0</v>
      </c>
      <c r="V747" s="86">
        <v>0</v>
      </c>
      <c r="W747" s="86">
        <v>0</v>
      </c>
      <c r="X747" s="86">
        <v>0</v>
      </c>
      <c r="Y747" s="86">
        <v>300000</v>
      </c>
    </row>
    <row r="748" spans="1:25" hidden="1" outlineLevel="4" x14ac:dyDescent="0.3">
      <c r="A748" s="85" t="s">
        <v>125</v>
      </c>
      <c r="B748" s="85" t="s">
        <v>181</v>
      </c>
      <c r="C748" t="s">
        <v>984</v>
      </c>
      <c r="D748" s="86">
        <v>0</v>
      </c>
      <c r="E748" s="86">
        <v>0</v>
      </c>
      <c r="F748" s="86">
        <v>0</v>
      </c>
      <c r="G748" s="86">
        <v>0</v>
      </c>
      <c r="H748" s="86">
        <v>0</v>
      </c>
      <c r="I748" s="86">
        <v>0</v>
      </c>
      <c r="J748" s="86">
        <v>0</v>
      </c>
      <c r="K748" s="86">
        <v>0</v>
      </c>
      <c r="L748" s="86">
        <v>0</v>
      </c>
      <c r="M748" s="86">
        <v>0</v>
      </c>
      <c r="N748" s="86">
        <v>0</v>
      </c>
      <c r="O748" s="86">
        <v>0</v>
      </c>
      <c r="P748" s="86">
        <v>0</v>
      </c>
      <c r="Q748" s="86">
        <v>0</v>
      </c>
      <c r="R748" s="86">
        <v>0</v>
      </c>
      <c r="S748" s="86">
        <v>0</v>
      </c>
      <c r="T748" s="86">
        <v>0</v>
      </c>
      <c r="U748" s="86">
        <v>0</v>
      </c>
      <c r="V748" s="86">
        <v>0</v>
      </c>
      <c r="W748" s="86">
        <v>8000000</v>
      </c>
      <c r="X748" s="86">
        <v>0</v>
      </c>
      <c r="Y748" s="86">
        <v>8000000</v>
      </c>
    </row>
    <row r="749" spans="1:25" hidden="1" outlineLevel="4" x14ac:dyDescent="0.3">
      <c r="A749" s="85" t="s">
        <v>125</v>
      </c>
      <c r="B749" s="85" t="s">
        <v>181</v>
      </c>
      <c r="C749" t="s">
        <v>985</v>
      </c>
      <c r="D749" s="86">
        <v>0</v>
      </c>
      <c r="E749" s="86">
        <v>0</v>
      </c>
      <c r="F749" s="86">
        <v>0</v>
      </c>
      <c r="G749" s="86">
        <v>0</v>
      </c>
      <c r="H749" s="86">
        <v>0</v>
      </c>
      <c r="I749" s="86">
        <v>0</v>
      </c>
      <c r="J749" s="86">
        <v>0</v>
      </c>
      <c r="K749" s="86">
        <v>0</v>
      </c>
      <c r="L749" s="86">
        <v>0</v>
      </c>
      <c r="M749" s="86">
        <v>0</v>
      </c>
      <c r="N749" s="86">
        <v>0</v>
      </c>
      <c r="O749" s="86">
        <v>1000000</v>
      </c>
      <c r="P749" s="86">
        <v>0</v>
      </c>
      <c r="Q749" s="86">
        <v>0</v>
      </c>
      <c r="R749" s="86">
        <v>0</v>
      </c>
      <c r="S749" s="86">
        <v>0</v>
      </c>
      <c r="T749" s="86">
        <v>0</v>
      </c>
      <c r="U749" s="86">
        <v>0</v>
      </c>
      <c r="V749" s="86">
        <v>0</v>
      </c>
      <c r="W749" s="86">
        <v>0</v>
      </c>
      <c r="X749" s="86">
        <v>0</v>
      </c>
      <c r="Y749" s="86">
        <v>1000000</v>
      </c>
    </row>
    <row r="750" spans="1:25" hidden="1" outlineLevel="4" x14ac:dyDescent="0.3">
      <c r="A750" s="85" t="s">
        <v>125</v>
      </c>
      <c r="B750" s="85" t="s">
        <v>181</v>
      </c>
      <c r="C750" t="s">
        <v>986</v>
      </c>
      <c r="D750" s="86">
        <v>0</v>
      </c>
      <c r="E750" s="86">
        <v>0</v>
      </c>
      <c r="F750" s="86">
        <v>0</v>
      </c>
      <c r="G750" s="86">
        <v>0</v>
      </c>
      <c r="H750" s="86">
        <v>0</v>
      </c>
      <c r="I750" s="86">
        <v>0</v>
      </c>
      <c r="J750" s="86">
        <v>0</v>
      </c>
      <c r="K750" s="86">
        <v>0</v>
      </c>
      <c r="L750" s="86">
        <v>0</v>
      </c>
      <c r="M750" s="86">
        <v>0</v>
      </c>
      <c r="N750" s="86">
        <v>0</v>
      </c>
      <c r="O750" s="86">
        <v>0</v>
      </c>
      <c r="P750" s="86">
        <v>0</v>
      </c>
      <c r="Q750" s="86">
        <v>0</v>
      </c>
      <c r="R750" s="86">
        <v>0</v>
      </c>
      <c r="S750" s="86">
        <v>0</v>
      </c>
      <c r="T750" s="86">
        <v>0</v>
      </c>
      <c r="U750" s="86">
        <v>0</v>
      </c>
      <c r="V750" s="86">
        <v>2000000</v>
      </c>
      <c r="W750" s="86">
        <v>0</v>
      </c>
      <c r="X750" s="86">
        <v>0</v>
      </c>
      <c r="Y750" s="86">
        <v>2000000</v>
      </c>
    </row>
    <row r="751" spans="1:25" hidden="1" outlineLevel="4" x14ac:dyDescent="0.3">
      <c r="A751" s="85" t="s">
        <v>125</v>
      </c>
      <c r="B751" s="85" t="s">
        <v>181</v>
      </c>
      <c r="C751" t="s">
        <v>987</v>
      </c>
      <c r="D751" s="86">
        <v>0</v>
      </c>
      <c r="E751" s="86">
        <v>0</v>
      </c>
      <c r="F751" s="86">
        <v>0</v>
      </c>
      <c r="G751" s="86">
        <v>0</v>
      </c>
      <c r="H751" s="86">
        <v>0</v>
      </c>
      <c r="I751" s="86">
        <v>0</v>
      </c>
      <c r="J751" s="86">
        <v>0</v>
      </c>
      <c r="K751" s="86">
        <v>0</v>
      </c>
      <c r="L751" s="86">
        <v>0</v>
      </c>
      <c r="M751" s="86">
        <v>0</v>
      </c>
      <c r="N751" s="86">
        <v>0</v>
      </c>
      <c r="O751" s="86">
        <v>0</v>
      </c>
      <c r="P751" s="86">
        <v>0</v>
      </c>
      <c r="Q751" s="86">
        <v>0</v>
      </c>
      <c r="R751" s="86">
        <v>0</v>
      </c>
      <c r="S751" s="86">
        <v>0</v>
      </c>
      <c r="T751" s="86">
        <v>0</v>
      </c>
      <c r="U751" s="86">
        <v>0</v>
      </c>
      <c r="V751" s="86">
        <v>3562258</v>
      </c>
      <c r="W751" s="86">
        <v>4751976</v>
      </c>
      <c r="X751" s="86">
        <v>0</v>
      </c>
      <c r="Y751" s="86">
        <v>8314234</v>
      </c>
    </row>
    <row r="752" spans="1:25" hidden="1" outlineLevel="4" x14ac:dyDescent="0.3">
      <c r="A752" s="85" t="s">
        <v>125</v>
      </c>
      <c r="B752" s="85" t="s">
        <v>181</v>
      </c>
      <c r="C752" t="s">
        <v>988</v>
      </c>
      <c r="D752" s="86">
        <v>0</v>
      </c>
      <c r="E752" s="86">
        <v>0</v>
      </c>
      <c r="F752" s="86">
        <v>0</v>
      </c>
      <c r="G752" s="86">
        <v>0</v>
      </c>
      <c r="H752" s="86">
        <v>0</v>
      </c>
      <c r="I752" s="86">
        <v>0</v>
      </c>
      <c r="J752" s="86">
        <v>0</v>
      </c>
      <c r="K752" s="86">
        <v>0</v>
      </c>
      <c r="L752" s="86">
        <v>0</v>
      </c>
      <c r="M752" s="86">
        <v>0</v>
      </c>
      <c r="N752" s="86">
        <v>0</v>
      </c>
      <c r="O752" s="86">
        <v>0</v>
      </c>
      <c r="P752" s="86">
        <v>0</v>
      </c>
      <c r="Q752" s="86">
        <v>801512</v>
      </c>
      <c r="R752" s="86">
        <v>0</v>
      </c>
      <c r="S752" s="86">
        <v>0</v>
      </c>
      <c r="T752" s="86">
        <v>0</v>
      </c>
      <c r="U752" s="86">
        <v>0</v>
      </c>
      <c r="V752" s="86">
        <v>0</v>
      </c>
      <c r="W752" s="86">
        <v>0</v>
      </c>
      <c r="X752" s="86">
        <v>0</v>
      </c>
      <c r="Y752" s="86">
        <v>801512</v>
      </c>
    </row>
    <row r="753" spans="1:25" hidden="1" outlineLevel="4" x14ac:dyDescent="0.3">
      <c r="A753" s="85" t="s">
        <v>125</v>
      </c>
      <c r="B753" s="85" t="s">
        <v>181</v>
      </c>
      <c r="C753" t="s">
        <v>989</v>
      </c>
      <c r="D753" s="86">
        <v>0</v>
      </c>
      <c r="E753" s="86">
        <v>0</v>
      </c>
      <c r="F753" s="86">
        <v>0</v>
      </c>
      <c r="G753" s="86">
        <v>0</v>
      </c>
      <c r="H753" s="86">
        <v>0</v>
      </c>
      <c r="I753" s="86">
        <v>0</v>
      </c>
      <c r="J753" s="86">
        <v>0</v>
      </c>
      <c r="K753" s="86">
        <v>0</v>
      </c>
      <c r="L753" s="86">
        <v>0</v>
      </c>
      <c r="M753" s="86">
        <v>0</v>
      </c>
      <c r="N753" s="86">
        <v>0</v>
      </c>
      <c r="O753" s="86">
        <v>0</v>
      </c>
      <c r="P753" s="86">
        <v>0</v>
      </c>
      <c r="Q753" s="86">
        <v>400000</v>
      </c>
      <c r="R753" s="86">
        <v>0</v>
      </c>
      <c r="S753" s="86">
        <v>200000</v>
      </c>
      <c r="T753" s="86">
        <v>0</v>
      </c>
      <c r="U753" s="86">
        <v>0</v>
      </c>
      <c r="V753" s="86">
        <v>0</v>
      </c>
      <c r="W753" s="86">
        <v>0</v>
      </c>
      <c r="X753" s="86">
        <v>0</v>
      </c>
      <c r="Y753" s="86">
        <v>600000</v>
      </c>
    </row>
    <row r="754" spans="1:25" hidden="1" outlineLevel="4" x14ac:dyDescent="0.3">
      <c r="A754" s="85" t="s">
        <v>125</v>
      </c>
      <c r="B754" s="85" t="s">
        <v>181</v>
      </c>
      <c r="C754" t="s">
        <v>990</v>
      </c>
      <c r="D754" s="86">
        <v>0</v>
      </c>
      <c r="E754" s="86">
        <v>0</v>
      </c>
      <c r="F754" s="86">
        <v>0</v>
      </c>
      <c r="G754" s="86">
        <v>0</v>
      </c>
      <c r="H754" s="86">
        <v>0</v>
      </c>
      <c r="I754" s="86">
        <v>0</v>
      </c>
      <c r="J754" s="86">
        <v>0</v>
      </c>
      <c r="K754" s="86">
        <v>200000</v>
      </c>
      <c r="L754" s="86">
        <v>0</v>
      </c>
      <c r="M754" s="86">
        <v>0</v>
      </c>
      <c r="N754" s="86">
        <v>0</v>
      </c>
      <c r="O754" s="86">
        <v>0</v>
      </c>
      <c r="P754" s="86">
        <v>0</v>
      </c>
      <c r="Q754" s="86">
        <v>0</v>
      </c>
      <c r="R754" s="86">
        <v>0</v>
      </c>
      <c r="S754" s="86">
        <v>0</v>
      </c>
      <c r="T754" s="86">
        <v>0</v>
      </c>
      <c r="U754" s="86">
        <v>0</v>
      </c>
      <c r="V754" s="86">
        <v>0</v>
      </c>
      <c r="W754" s="86">
        <v>0</v>
      </c>
      <c r="X754" s="86">
        <v>0</v>
      </c>
      <c r="Y754" s="86">
        <v>200000</v>
      </c>
    </row>
    <row r="755" spans="1:25" hidden="1" outlineLevel="4" x14ac:dyDescent="0.3">
      <c r="A755" s="85" t="s">
        <v>125</v>
      </c>
      <c r="B755" s="85" t="s">
        <v>181</v>
      </c>
      <c r="C755" t="s">
        <v>991</v>
      </c>
      <c r="D755" s="86">
        <v>0</v>
      </c>
      <c r="E755" s="86">
        <v>0</v>
      </c>
      <c r="F755" s="86">
        <v>0</v>
      </c>
      <c r="G755" s="86">
        <v>0</v>
      </c>
      <c r="H755" s="86">
        <v>0</v>
      </c>
      <c r="I755" s="86">
        <v>0</v>
      </c>
      <c r="J755" s="86">
        <v>0</v>
      </c>
      <c r="K755" s="86">
        <v>0</v>
      </c>
      <c r="L755" s="86">
        <v>0</v>
      </c>
      <c r="M755" s="86">
        <v>0</v>
      </c>
      <c r="N755" s="86">
        <v>0</v>
      </c>
      <c r="O755" s="86">
        <v>0</v>
      </c>
      <c r="P755" s="86">
        <v>0</v>
      </c>
      <c r="Q755" s="86">
        <v>989767</v>
      </c>
      <c r="R755" s="86">
        <v>0</v>
      </c>
      <c r="S755" s="86">
        <v>0</v>
      </c>
      <c r="T755" s="86">
        <v>0</v>
      </c>
      <c r="U755" s="86">
        <v>0</v>
      </c>
      <c r="V755" s="86">
        <v>0</v>
      </c>
      <c r="W755" s="86">
        <v>0</v>
      </c>
      <c r="X755" s="86">
        <v>0</v>
      </c>
      <c r="Y755" s="86">
        <v>989767</v>
      </c>
    </row>
    <row r="756" spans="1:25" hidden="1" outlineLevel="4" x14ac:dyDescent="0.3">
      <c r="A756" s="85" t="s">
        <v>125</v>
      </c>
      <c r="B756" s="85" t="s">
        <v>181</v>
      </c>
      <c r="C756" t="s">
        <v>992</v>
      </c>
      <c r="D756" s="86">
        <v>0</v>
      </c>
      <c r="E756" s="86">
        <v>0</v>
      </c>
      <c r="F756" s="86">
        <v>0</v>
      </c>
      <c r="G756" s="86">
        <v>0</v>
      </c>
      <c r="H756" s="86">
        <v>0</v>
      </c>
      <c r="I756" s="86">
        <v>100000</v>
      </c>
      <c r="J756" s="86">
        <v>0</v>
      </c>
      <c r="K756" s="86">
        <v>0</v>
      </c>
      <c r="L756" s="86">
        <v>0</v>
      </c>
      <c r="M756" s="86">
        <v>0</v>
      </c>
      <c r="N756" s="86">
        <v>0</v>
      </c>
      <c r="O756" s="86">
        <v>0</v>
      </c>
      <c r="P756" s="86">
        <v>0</v>
      </c>
      <c r="Q756" s="86">
        <v>0</v>
      </c>
      <c r="R756" s="86">
        <v>0</v>
      </c>
      <c r="S756" s="86">
        <v>0</v>
      </c>
      <c r="T756" s="86">
        <v>0</v>
      </c>
      <c r="U756" s="86">
        <v>0</v>
      </c>
      <c r="V756" s="86">
        <v>6893159</v>
      </c>
      <c r="W756" s="86">
        <v>9949243</v>
      </c>
      <c r="X756" s="86">
        <v>3500000</v>
      </c>
      <c r="Y756" s="86">
        <v>20442402</v>
      </c>
    </row>
    <row r="757" spans="1:25" hidden="1" outlineLevel="4" x14ac:dyDescent="0.3">
      <c r="A757" s="85" t="s">
        <v>125</v>
      </c>
      <c r="B757" s="85" t="s">
        <v>181</v>
      </c>
      <c r="C757" t="s">
        <v>993</v>
      </c>
      <c r="D757" s="86">
        <v>0</v>
      </c>
      <c r="E757" s="86">
        <v>0</v>
      </c>
      <c r="F757" s="86">
        <v>0</v>
      </c>
      <c r="G757" s="86">
        <v>0</v>
      </c>
      <c r="H757" s="86">
        <v>0</v>
      </c>
      <c r="I757" s="86">
        <v>0</v>
      </c>
      <c r="J757" s="86">
        <v>0</v>
      </c>
      <c r="K757" s="86">
        <v>150000</v>
      </c>
      <c r="L757" s="86">
        <v>0</v>
      </c>
      <c r="M757" s="86">
        <v>0</v>
      </c>
      <c r="N757" s="86">
        <v>0</v>
      </c>
      <c r="O757" s="86">
        <v>0</v>
      </c>
      <c r="P757" s="86">
        <v>0</v>
      </c>
      <c r="Q757" s="86">
        <v>0</v>
      </c>
      <c r="R757" s="86">
        <v>0</v>
      </c>
      <c r="S757" s="86">
        <v>0</v>
      </c>
      <c r="T757" s="86">
        <v>0</v>
      </c>
      <c r="U757" s="86">
        <v>0</v>
      </c>
      <c r="V757" s="86">
        <v>0</v>
      </c>
      <c r="W757" s="86">
        <v>0</v>
      </c>
      <c r="X757" s="86">
        <v>0</v>
      </c>
      <c r="Y757" s="86">
        <v>150000</v>
      </c>
    </row>
    <row r="758" spans="1:25" hidden="1" outlineLevel="4" x14ac:dyDescent="0.3">
      <c r="A758" s="85" t="s">
        <v>125</v>
      </c>
      <c r="B758" s="85" t="s">
        <v>181</v>
      </c>
      <c r="C758" t="s">
        <v>994</v>
      </c>
      <c r="D758" s="86">
        <v>0</v>
      </c>
      <c r="E758" s="86">
        <v>0</v>
      </c>
      <c r="F758" s="86">
        <v>0</v>
      </c>
      <c r="G758" s="86">
        <v>0</v>
      </c>
      <c r="H758" s="86">
        <v>0</v>
      </c>
      <c r="I758" s="86">
        <v>0</v>
      </c>
      <c r="J758" s="86">
        <v>0</v>
      </c>
      <c r="K758" s="86">
        <v>0</v>
      </c>
      <c r="L758" s="86">
        <v>0</v>
      </c>
      <c r="M758" s="86">
        <v>0</v>
      </c>
      <c r="N758" s="86">
        <v>0</v>
      </c>
      <c r="O758" s="86">
        <v>0</v>
      </c>
      <c r="P758" s="86">
        <v>0</v>
      </c>
      <c r="Q758" s="86">
        <v>0</v>
      </c>
      <c r="R758" s="86">
        <v>0</v>
      </c>
      <c r="S758" s="86">
        <v>0</v>
      </c>
      <c r="T758" s="86">
        <v>0</v>
      </c>
      <c r="U758" s="86">
        <v>0</v>
      </c>
      <c r="V758" s="86">
        <v>0</v>
      </c>
      <c r="W758" s="86">
        <v>0</v>
      </c>
      <c r="X758" s="86">
        <v>14382500</v>
      </c>
      <c r="Y758" s="86">
        <v>14382500</v>
      </c>
    </row>
    <row r="759" spans="1:25" hidden="1" outlineLevel="4" x14ac:dyDescent="0.3">
      <c r="A759" s="85" t="s">
        <v>125</v>
      </c>
      <c r="B759" s="85" t="s">
        <v>181</v>
      </c>
      <c r="C759" t="s">
        <v>995</v>
      </c>
      <c r="D759" s="86">
        <v>0</v>
      </c>
      <c r="E759" s="86">
        <v>0</v>
      </c>
      <c r="F759" s="86">
        <v>0</v>
      </c>
      <c r="G759" s="86">
        <v>0</v>
      </c>
      <c r="H759" s="86">
        <v>0</v>
      </c>
      <c r="I759" s="86">
        <v>0</v>
      </c>
      <c r="J759" s="86">
        <v>0</v>
      </c>
      <c r="K759" s="86">
        <v>0</v>
      </c>
      <c r="L759" s="86">
        <v>0</v>
      </c>
      <c r="M759" s="86">
        <v>0</v>
      </c>
      <c r="N759" s="86">
        <v>0</v>
      </c>
      <c r="O759" s="86">
        <v>0</v>
      </c>
      <c r="P759" s="86">
        <v>0</v>
      </c>
      <c r="Q759" s="86">
        <v>3750000</v>
      </c>
      <c r="R759" s="86">
        <v>0</v>
      </c>
      <c r="S759" s="86">
        <v>0</v>
      </c>
      <c r="T759" s="86">
        <v>0</v>
      </c>
      <c r="U759" s="86">
        <v>0</v>
      </c>
      <c r="V759" s="86">
        <v>0</v>
      </c>
      <c r="W759" s="86">
        <v>0</v>
      </c>
      <c r="X759" s="86">
        <v>0</v>
      </c>
      <c r="Y759" s="86">
        <v>3750000</v>
      </c>
    </row>
    <row r="760" spans="1:25" hidden="1" outlineLevel="4" x14ac:dyDescent="0.3">
      <c r="A760" s="85" t="s">
        <v>125</v>
      </c>
      <c r="B760" s="85" t="s">
        <v>181</v>
      </c>
      <c r="C760" t="s">
        <v>996</v>
      </c>
      <c r="D760" s="86">
        <v>0</v>
      </c>
      <c r="E760" s="86">
        <v>0</v>
      </c>
      <c r="F760" s="86">
        <v>0</v>
      </c>
      <c r="G760" s="86">
        <v>0</v>
      </c>
      <c r="H760" s="86">
        <v>0</v>
      </c>
      <c r="I760" s="86">
        <v>0</v>
      </c>
      <c r="J760" s="86">
        <v>1200000</v>
      </c>
      <c r="K760" s="86">
        <v>1200000</v>
      </c>
      <c r="L760" s="86">
        <v>1000000</v>
      </c>
      <c r="M760" s="86">
        <v>0</v>
      </c>
      <c r="N760" s="86">
        <v>0</v>
      </c>
      <c r="O760" s="86">
        <v>0</v>
      </c>
      <c r="P760" s="86">
        <v>765881</v>
      </c>
      <c r="Q760" s="86">
        <v>13554507</v>
      </c>
      <c r="R760" s="86">
        <v>0</v>
      </c>
      <c r="S760" s="86">
        <v>0</v>
      </c>
      <c r="T760" s="86">
        <v>0</v>
      </c>
      <c r="U760" s="86">
        <v>0</v>
      </c>
      <c r="V760" s="86">
        <v>0</v>
      </c>
      <c r="W760" s="86">
        <v>0</v>
      </c>
      <c r="X760" s="86">
        <v>0</v>
      </c>
      <c r="Y760" s="86">
        <v>17720388</v>
      </c>
    </row>
    <row r="761" spans="1:25" hidden="1" outlineLevel="4" x14ac:dyDescent="0.3">
      <c r="A761" s="85" t="s">
        <v>125</v>
      </c>
      <c r="B761" s="85" t="s">
        <v>181</v>
      </c>
      <c r="C761" t="s">
        <v>997</v>
      </c>
      <c r="D761" s="86">
        <v>0</v>
      </c>
      <c r="E761" s="86">
        <v>0</v>
      </c>
      <c r="F761" s="86">
        <v>0</v>
      </c>
      <c r="G761" s="86">
        <v>0</v>
      </c>
      <c r="H761" s="86">
        <v>0</v>
      </c>
      <c r="I761" s="86">
        <v>0</v>
      </c>
      <c r="J761" s="86">
        <v>0</v>
      </c>
      <c r="K761" s="86">
        <v>0</v>
      </c>
      <c r="L761" s="86">
        <v>0</v>
      </c>
      <c r="M761" s="86">
        <v>200000</v>
      </c>
      <c r="N761" s="86">
        <v>0</v>
      </c>
      <c r="O761" s="86">
        <v>0</v>
      </c>
      <c r="P761" s="86">
        <v>0</v>
      </c>
      <c r="Q761" s="86">
        <v>0</v>
      </c>
      <c r="R761" s="86">
        <v>0</v>
      </c>
      <c r="S761" s="86">
        <v>0</v>
      </c>
      <c r="T761" s="86">
        <v>0</v>
      </c>
      <c r="U761" s="86">
        <v>0</v>
      </c>
      <c r="V761" s="86">
        <v>0</v>
      </c>
      <c r="W761" s="86">
        <v>0</v>
      </c>
      <c r="X761" s="86">
        <v>0</v>
      </c>
      <c r="Y761" s="86">
        <v>200000</v>
      </c>
    </row>
    <row r="762" spans="1:25" hidden="1" outlineLevel="4" x14ac:dyDescent="0.3">
      <c r="A762" s="85" t="s">
        <v>125</v>
      </c>
      <c r="B762" s="85" t="s">
        <v>181</v>
      </c>
      <c r="C762" t="s">
        <v>998</v>
      </c>
      <c r="D762" s="86">
        <v>0</v>
      </c>
      <c r="E762" s="86">
        <v>0</v>
      </c>
      <c r="F762" s="86">
        <v>0</v>
      </c>
      <c r="G762" s="86">
        <v>0</v>
      </c>
      <c r="H762" s="86">
        <v>0</v>
      </c>
      <c r="I762" s="86">
        <v>0</v>
      </c>
      <c r="J762" s="86">
        <v>0</v>
      </c>
      <c r="K762" s="86">
        <v>0</v>
      </c>
      <c r="L762" s="86">
        <v>0</v>
      </c>
      <c r="M762" s="86">
        <v>0</v>
      </c>
      <c r="N762" s="86">
        <v>0</v>
      </c>
      <c r="O762" s="86">
        <v>750000</v>
      </c>
      <c r="P762" s="86">
        <v>0</v>
      </c>
      <c r="Q762" s="86">
        <v>0</v>
      </c>
      <c r="R762" s="86">
        <v>0</v>
      </c>
      <c r="S762" s="86">
        <v>0</v>
      </c>
      <c r="T762" s="86">
        <v>0</v>
      </c>
      <c r="U762" s="86">
        <v>0</v>
      </c>
      <c r="V762" s="86">
        <v>0</v>
      </c>
      <c r="W762" s="86">
        <v>0</v>
      </c>
      <c r="X762" s="86">
        <v>0</v>
      </c>
      <c r="Y762" s="86">
        <v>750000</v>
      </c>
    </row>
    <row r="763" spans="1:25" hidden="1" outlineLevel="4" x14ac:dyDescent="0.3">
      <c r="A763" s="85" t="s">
        <v>125</v>
      </c>
      <c r="B763" s="85" t="s">
        <v>181</v>
      </c>
      <c r="C763" t="s">
        <v>999</v>
      </c>
      <c r="D763" s="86">
        <v>0</v>
      </c>
      <c r="E763" s="86">
        <v>0</v>
      </c>
      <c r="F763" s="86">
        <v>0</v>
      </c>
      <c r="G763" s="86">
        <v>0</v>
      </c>
      <c r="H763" s="86">
        <v>0</v>
      </c>
      <c r="I763" s="86">
        <v>0</v>
      </c>
      <c r="J763" s="86">
        <v>0</v>
      </c>
      <c r="K763" s="86">
        <v>0</v>
      </c>
      <c r="L763" s="86">
        <v>0</v>
      </c>
      <c r="M763" s="86">
        <v>0</v>
      </c>
      <c r="N763" s="86">
        <v>0</v>
      </c>
      <c r="O763" s="86">
        <v>500000</v>
      </c>
      <c r="P763" s="86">
        <v>0</v>
      </c>
      <c r="Q763" s="86">
        <v>0</v>
      </c>
      <c r="R763" s="86">
        <v>0</v>
      </c>
      <c r="S763" s="86">
        <v>0</v>
      </c>
      <c r="T763" s="86">
        <v>0</v>
      </c>
      <c r="U763" s="86">
        <v>0</v>
      </c>
      <c r="V763" s="86">
        <v>0</v>
      </c>
      <c r="W763" s="86">
        <v>20000000</v>
      </c>
      <c r="X763" s="86">
        <v>0</v>
      </c>
      <c r="Y763" s="86">
        <v>20500000</v>
      </c>
    </row>
    <row r="764" spans="1:25" hidden="1" outlineLevel="4" x14ac:dyDescent="0.3">
      <c r="A764" s="85" t="s">
        <v>125</v>
      </c>
      <c r="B764" s="85" t="s">
        <v>181</v>
      </c>
      <c r="C764" t="s">
        <v>1000</v>
      </c>
      <c r="D764" s="86">
        <v>0</v>
      </c>
      <c r="E764" s="86">
        <v>0</v>
      </c>
      <c r="F764" s="86">
        <v>0</v>
      </c>
      <c r="G764" s="86">
        <v>0</v>
      </c>
      <c r="H764" s="86">
        <v>0</v>
      </c>
      <c r="I764" s="86">
        <v>0</v>
      </c>
      <c r="J764" s="86">
        <v>0</v>
      </c>
      <c r="K764" s="86">
        <v>0</v>
      </c>
      <c r="L764" s="86">
        <v>0</v>
      </c>
      <c r="M764" s="86">
        <v>0</v>
      </c>
      <c r="N764" s="86">
        <v>0</v>
      </c>
      <c r="O764" s="86">
        <v>0</v>
      </c>
      <c r="P764" s="86">
        <v>0</v>
      </c>
      <c r="Q764" s="86">
        <v>0</v>
      </c>
      <c r="R764" s="86">
        <v>0</v>
      </c>
      <c r="S764" s="86">
        <v>0</v>
      </c>
      <c r="T764" s="86">
        <v>0</v>
      </c>
      <c r="U764" s="86">
        <v>0</v>
      </c>
      <c r="V764" s="86">
        <v>0</v>
      </c>
      <c r="W764" s="86">
        <v>0</v>
      </c>
      <c r="X764" s="86">
        <v>12000000</v>
      </c>
      <c r="Y764" s="86">
        <v>12000000</v>
      </c>
    </row>
    <row r="765" spans="1:25" hidden="1" outlineLevel="4" x14ac:dyDescent="0.3">
      <c r="A765" s="85" t="s">
        <v>125</v>
      </c>
      <c r="B765" s="85" t="s">
        <v>181</v>
      </c>
      <c r="C765" t="s">
        <v>1001</v>
      </c>
      <c r="D765" s="86">
        <v>0</v>
      </c>
      <c r="E765" s="86">
        <v>0</v>
      </c>
      <c r="F765" s="86">
        <v>0</v>
      </c>
      <c r="G765" s="86">
        <v>0</v>
      </c>
      <c r="H765" s="86">
        <v>0</v>
      </c>
      <c r="I765" s="86">
        <v>0</v>
      </c>
      <c r="J765" s="86">
        <v>0</v>
      </c>
      <c r="K765" s="86">
        <v>0</v>
      </c>
      <c r="L765" s="86">
        <v>0</v>
      </c>
      <c r="M765" s="86">
        <v>3500000</v>
      </c>
      <c r="N765" s="86">
        <v>0</v>
      </c>
      <c r="O765" s="86">
        <v>0</v>
      </c>
      <c r="P765" s="86">
        <v>0</v>
      </c>
      <c r="Q765" s="86">
        <v>0</v>
      </c>
      <c r="R765" s="86">
        <v>0</v>
      </c>
      <c r="S765" s="86">
        <v>0</v>
      </c>
      <c r="T765" s="86">
        <v>0</v>
      </c>
      <c r="U765" s="86">
        <v>0</v>
      </c>
      <c r="V765" s="86">
        <v>0</v>
      </c>
      <c r="W765" s="86">
        <v>0</v>
      </c>
      <c r="X765" s="86">
        <v>0</v>
      </c>
      <c r="Y765" s="86">
        <v>3500000</v>
      </c>
    </row>
    <row r="766" spans="1:25" hidden="1" outlineLevel="4" x14ac:dyDescent="0.3">
      <c r="A766" s="85" t="s">
        <v>125</v>
      </c>
      <c r="B766" s="85" t="s">
        <v>181</v>
      </c>
      <c r="C766" t="s">
        <v>1002</v>
      </c>
      <c r="D766" s="86">
        <v>0</v>
      </c>
      <c r="E766" s="86">
        <v>0</v>
      </c>
      <c r="F766" s="86">
        <v>0</v>
      </c>
      <c r="G766" s="86">
        <v>0</v>
      </c>
      <c r="H766" s="86">
        <v>0</v>
      </c>
      <c r="I766" s="86">
        <v>2000000</v>
      </c>
      <c r="J766" s="86">
        <v>0</v>
      </c>
      <c r="K766" s="86">
        <v>0</v>
      </c>
      <c r="L766" s="86">
        <v>0</v>
      </c>
      <c r="M766" s="86">
        <v>0</v>
      </c>
      <c r="N766" s="86">
        <v>0</v>
      </c>
      <c r="O766" s="86">
        <v>0</v>
      </c>
      <c r="P766" s="86">
        <v>0</v>
      </c>
      <c r="Q766" s="86">
        <v>0</v>
      </c>
      <c r="R766" s="86">
        <v>0</v>
      </c>
      <c r="S766" s="86">
        <v>0</v>
      </c>
      <c r="T766" s="86">
        <v>0</v>
      </c>
      <c r="U766" s="86">
        <v>0</v>
      </c>
      <c r="V766" s="86">
        <v>0</v>
      </c>
      <c r="W766" s="86">
        <v>0</v>
      </c>
      <c r="X766" s="86">
        <v>0</v>
      </c>
      <c r="Y766" s="86">
        <v>2000000</v>
      </c>
    </row>
    <row r="767" spans="1:25" hidden="1" outlineLevel="4" x14ac:dyDescent="0.3">
      <c r="A767" s="85" t="s">
        <v>125</v>
      </c>
      <c r="B767" s="85" t="s">
        <v>181</v>
      </c>
      <c r="C767" t="s">
        <v>1003</v>
      </c>
      <c r="D767" s="86">
        <v>0</v>
      </c>
      <c r="E767" s="86">
        <v>0</v>
      </c>
      <c r="F767" s="86">
        <v>0</v>
      </c>
      <c r="G767" s="86">
        <v>0</v>
      </c>
      <c r="H767" s="86">
        <v>0</v>
      </c>
      <c r="I767" s="86">
        <v>0</v>
      </c>
      <c r="J767" s="86">
        <v>0</v>
      </c>
      <c r="K767" s="86">
        <v>0</v>
      </c>
      <c r="L767" s="86">
        <v>0</v>
      </c>
      <c r="M767" s="86">
        <v>0</v>
      </c>
      <c r="N767" s="86">
        <v>0</v>
      </c>
      <c r="O767" s="86">
        <v>0</v>
      </c>
      <c r="P767" s="86">
        <v>1000000</v>
      </c>
      <c r="Q767" s="86">
        <v>0</v>
      </c>
      <c r="R767" s="86">
        <v>0</v>
      </c>
      <c r="S767" s="86">
        <v>0</v>
      </c>
      <c r="T767" s="86">
        <v>0</v>
      </c>
      <c r="U767" s="86">
        <v>0</v>
      </c>
      <c r="V767" s="86">
        <v>0</v>
      </c>
      <c r="W767" s="86">
        <v>0</v>
      </c>
      <c r="X767" s="86">
        <v>0</v>
      </c>
      <c r="Y767" s="86">
        <v>1000000</v>
      </c>
    </row>
    <row r="768" spans="1:25" hidden="1" outlineLevel="4" x14ac:dyDescent="0.3">
      <c r="A768" s="85" t="s">
        <v>125</v>
      </c>
      <c r="B768" s="85" t="s">
        <v>181</v>
      </c>
      <c r="C768" t="s">
        <v>1004</v>
      </c>
      <c r="D768" s="86">
        <v>0</v>
      </c>
      <c r="E768" s="86">
        <v>0</v>
      </c>
      <c r="F768" s="86">
        <v>0</v>
      </c>
      <c r="G768" s="86">
        <v>0</v>
      </c>
      <c r="H768" s="86">
        <v>0</v>
      </c>
      <c r="I768" s="86">
        <v>0</v>
      </c>
      <c r="J768" s="86">
        <v>0</v>
      </c>
      <c r="K768" s="86">
        <v>0</v>
      </c>
      <c r="L768" s="86">
        <v>0</v>
      </c>
      <c r="M768" s="86">
        <v>0</v>
      </c>
      <c r="N768" s="86">
        <v>0</v>
      </c>
      <c r="O768" s="86">
        <v>0</v>
      </c>
      <c r="P768" s="86">
        <v>0</v>
      </c>
      <c r="Q768" s="86">
        <v>0</v>
      </c>
      <c r="R768" s="86">
        <v>0</v>
      </c>
      <c r="S768" s="86">
        <v>0</v>
      </c>
      <c r="T768" s="86">
        <v>0</v>
      </c>
      <c r="U768" s="86">
        <v>0</v>
      </c>
      <c r="V768" s="86">
        <v>6073662</v>
      </c>
      <c r="W768" s="86">
        <v>13507133</v>
      </c>
      <c r="X768" s="86">
        <v>0</v>
      </c>
      <c r="Y768" s="86">
        <v>19580795</v>
      </c>
    </row>
    <row r="769" spans="1:25" hidden="1" outlineLevel="4" x14ac:dyDescent="0.3">
      <c r="A769" s="85" t="s">
        <v>125</v>
      </c>
      <c r="B769" s="85" t="s">
        <v>181</v>
      </c>
      <c r="C769" t="s">
        <v>1005</v>
      </c>
      <c r="D769" s="86">
        <v>0</v>
      </c>
      <c r="E769" s="86">
        <v>0</v>
      </c>
      <c r="F769" s="86">
        <v>0</v>
      </c>
      <c r="G769" s="86">
        <v>0</v>
      </c>
      <c r="H769" s="86">
        <v>0</v>
      </c>
      <c r="I769" s="86">
        <v>0</v>
      </c>
      <c r="J769" s="86">
        <v>0</v>
      </c>
      <c r="K769" s="86">
        <v>0</v>
      </c>
      <c r="L769" s="86">
        <v>0</v>
      </c>
      <c r="M769" s="86">
        <v>0</v>
      </c>
      <c r="N769" s="86">
        <v>0</v>
      </c>
      <c r="O769" s="86">
        <v>0</v>
      </c>
      <c r="P769" s="86">
        <v>0</v>
      </c>
      <c r="Q769" s="86">
        <v>2012265</v>
      </c>
      <c r="R769" s="86">
        <v>0</v>
      </c>
      <c r="S769" s="86">
        <v>0</v>
      </c>
      <c r="T769" s="86">
        <v>0</v>
      </c>
      <c r="U769" s="86">
        <v>0</v>
      </c>
      <c r="V769" s="86">
        <v>0</v>
      </c>
      <c r="W769" s="86">
        <v>0</v>
      </c>
      <c r="X769" s="86">
        <v>0</v>
      </c>
      <c r="Y769" s="86">
        <v>2012265</v>
      </c>
    </row>
    <row r="770" spans="1:25" hidden="1" outlineLevel="4" x14ac:dyDescent="0.3">
      <c r="A770" s="85" t="s">
        <v>125</v>
      </c>
      <c r="B770" s="85" t="s">
        <v>181</v>
      </c>
      <c r="C770" t="s">
        <v>1006</v>
      </c>
      <c r="D770" s="86">
        <v>0</v>
      </c>
      <c r="E770" s="86">
        <v>0</v>
      </c>
      <c r="F770" s="86">
        <v>0</v>
      </c>
      <c r="G770" s="86">
        <v>0</v>
      </c>
      <c r="H770" s="86">
        <v>0</v>
      </c>
      <c r="I770" s="86">
        <v>0</v>
      </c>
      <c r="J770" s="86">
        <v>0</v>
      </c>
      <c r="K770" s="86">
        <v>0</v>
      </c>
      <c r="L770" s="86">
        <v>0</v>
      </c>
      <c r="M770" s="86">
        <v>0</v>
      </c>
      <c r="N770" s="86">
        <v>0</v>
      </c>
      <c r="O770" s="86">
        <v>0</v>
      </c>
      <c r="P770" s="86">
        <v>0</v>
      </c>
      <c r="Q770" s="86">
        <v>0</v>
      </c>
      <c r="R770" s="86">
        <v>0</v>
      </c>
      <c r="S770" s="86">
        <v>0</v>
      </c>
      <c r="T770" s="86">
        <v>0</v>
      </c>
      <c r="U770" s="86">
        <v>0</v>
      </c>
      <c r="V770" s="86">
        <v>0</v>
      </c>
      <c r="W770" s="86">
        <v>0</v>
      </c>
      <c r="X770" s="86">
        <v>25000000</v>
      </c>
      <c r="Y770" s="86">
        <v>25000000</v>
      </c>
    </row>
    <row r="771" spans="1:25" hidden="1" outlineLevel="4" x14ac:dyDescent="0.3">
      <c r="A771" s="85" t="s">
        <v>125</v>
      </c>
      <c r="B771" s="85" t="s">
        <v>181</v>
      </c>
      <c r="C771" t="s">
        <v>1007</v>
      </c>
      <c r="D771" s="86">
        <v>0</v>
      </c>
      <c r="E771" s="86">
        <v>0</v>
      </c>
      <c r="F771" s="86">
        <v>0</v>
      </c>
      <c r="G771" s="86">
        <v>0</v>
      </c>
      <c r="H771" s="86">
        <v>0</v>
      </c>
      <c r="I771" s="86">
        <v>0</v>
      </c>
      <c r="J771" s="86">
        <v>0</v>
      </c>
      <c r="K771" s="86">
        <v>0</v>
      </c>
      <c r="L771" s="86">
        <v>0</v>
      </c>
      <c r="M771" s="86">
        <v>0</v>
      </c>
      <c r="N771" s="86">
        <v>0</v>
      </c>
      <c r="O771" s="86">
        <v>0</v>
      </c>
      <c r="P771" s="86">
        <v>0</v>
      </c>
      <c r="Q771" s="86">
        <v>0</v>
      </c>
      <c r="R771" s="86">
        <v>0</v>
      </c>
      <c r="S771" s="86">
        <v>0</v>
      </c>
      <c r="T771" s="86">
        <v>0</v>
      </c>
      <c r="U771" s="86">
        <v>0</v>
      </c>
      <c r="V771" s="86">
        <v>4800000</v>
      </c>
      <c r="W771" s="86">
        <v>0</v>
      </c>
      <c r="X771" s="86">
        <v>0</v>
      </c>
      <c r="Y771" s="86">
        <v>4800000</v>
      </c>
    </row>
    <row r="772" spans="1:25" hidden="1" outlineLevel="4" x14ac:dyDescent="0.3">
      <c r="A772" s="85" t="s">
        <v>125</v>
      </c>
      <c r="B772" s="85" t="s">
        <v>181</v>
      </c>
      <c r="C772" t="s">
        <v>1008</v>
      </c>
      <c r="D772" s="86">
        <v>0</v>
      </c>
      <c r="E772" s="86">
        <v>5500000</v>
      </c>
      <c r="F772" s="86">
        <v>0</v>
      </c>
      <c r="G772" s="86">
        <v>0</v>
      </c>
      <c r="H772" s="86">
        <v>0</v>
      </c>
      <c r="I772" s="86">
        <v>3000000</v>
      </c>
      <c r="J772" s="86">
        <v>0</v>
      </c>
      <c r="K772" s="86">
        <v>0</v>
      </c>
      <c r="L772" s="86">
        <v>0</v>
      </c>
      <c r="M772" s="86">
        <v>0</v>
      </c>
      <c r="N772" s="86">
        <v>0</v>
      </c>
      <c r="O772" s="86">
        <v>0</v>
      </c>
      <c r="P772" s="86">
        <v>0</v>
      </c>
      <c r="Q772" s="86">
        <v>0</v>
      </c>
      <c r="R772" s="86">
        <v>0</v>
      </c>
      <c r="S772" s="86">
        <v>0</v>
      </c>
      <c r="T772" s="86">
        <v>0</v>
      </c>
      <c r="U772" s="86">
        <v>0</v>
      </c>
      <c r="V772" s="86">
        <v>0</v>
      </c>
      <c r="W772" s="86">
        <v>0</v>
      </c>
      <c r="X772" s="86">
        <v>0</v>
      </c>
      <c r="Y772" s="86">
        <v>8500000</v>
      </c>
    </row>
    <row r="773" spans="1:25" hidden="1" outlineLevel="4" x14ac:dyDescent="0.3">
      <c r="A773" s="85" t="s">
        <v>125</v>
      </c>
      <c r="B773" s="85" t="s">
        <v>181</v>
      </c>
      <c r="C773" t="s">
        <v>1009</v>
      </c>
      <c r="D773" s="86">
        <v>0</v>
      </c>
      <c r="E773" s="86">
        <v>0</v>
      </c>
      <c r="F773" s="86">
        <v>0</v>
      </c>
      <c r="G773" s="86">
        <v>0</v>
      </c>
      <c r="H773" s="86">
        <v>0</v>
      </c>
      <c r="I773" s="86">
        <v>0</v>
      </c>
      <c r="J773" s="86">
        <v>0</v>
      </c>
      <c r="K773" s="86">
        <v>0</v>
      </c>
      <c r="L773" s="86">
        <v>0</v>
      </c>
      <c r="M773" s="86">
        <v>0</v>
      </c>
      <c r="N773" s="86">
        <v>0</v>
      </c>
      <c r="O773" s="86">
        <v>0</v>
      </c>
      <c r="P773" s="86">
        <v>0</v>
      </c>
      <c r="Q773" s="86">
        <v>0</v>
      </c>
      <c r="R773" s="86">
        <v>0</v>
      </c>
      <c r="S773" s="86">
        <v>0</v>
      </c>
      <c r="T773" s="86">
        <v>0</v>
      </c>
      <c r="U773" s="86">
        <v>0</v>
      </c>
      <c r="V773" s="86">
        <v>3500000</v>
      </c>
      <c r="W773" s="86">
        <v>0</v>
      </c>
      <c r="X773" s="86">
        <v>0</v>
      </c>
      <c r="Y773" s="86">
        <v>3500000</v>
      </c>
    </row>
    <row r="774" spans="1:25" hidden="1" outlineLevel="4" x14ac:dyDescent="0.3">
      <c r="A774" s="85" t="s">
        <v>125</v>
      </c>
      <c r="B774" s="85" t="s">
        <v>181</v>
      </c>
      <c r="C774" t="s">
        <v>1010</v>
      </c>
      <c r="D774" s="86">
        <v>0</v>
      </c>
      <c r="E774" s="86">
        <v>0</v>
      </c>
      <c r="F774" s="86">
        <v>0</v>
      </c>
      <c r="G774" s="86">
        <v>0</v>
      </c>
      <c r="H774" s="86">
        <v>0</v>
      </c>
      <c r="I774" s="86">
        <v>100000</v>
      </c>
      <c r="J774" s="86">
        <v>0</v>
      </c>
      <c r="K774" s="86">
        <v>0</v>
      </c>
      <c r="L774" s="86">
        <v>0</v>
      </c>
      <c r="M774" s="86">
        <v>0</v>
      </c>
      <c r="N774" s="86">
        <v>0</v>
      </c>
      <c r="O774" s="86">
        <v>0</v>
      </c>
      <c r="P774" s="86">
        <v>0</v>
      </c>
      <c r="Q774" s="86">
        <v>0</v>
      </c>
      <c r="R774" s="86">
        <v>0</v>
      </c>
      <c r="S774" s="86">
        <v>0</v>
      </c>
      <c r="T774" s="86">
        <v>0</v>
      </c>
      <c r="U774" s="86">
        <v>0</v>
      </c>
      <c r="V774" s="86">
        <v>3375022</v>
      </c>
      <c r="W774" s="86">
        <v>4532654</v>
      </c>
      <c r="X774" s="86">
        <v>0</v>
      </c>
      <c r="Y774" s="86">
        <v>8007676</v>
      </c>
    </row>
    <row r="775" spans="1:25" hidden="1" outlineLevel="4" x14ac:dyDescent="0.3">
      <c r="A775" s="85" t="s">
        <v>125</v>
      </c>
      <c r="B775" s="85" t="s">
        <v>181</v>
      </c>
      <c r="C775" t="s">
        <v>1011</v>
      </c>
      <c r="D775" s="86">
        <v>0</v>
      </c>
      <c r="E775" s="86">
        <v>0</v>
      </c>
      <c r="F775" s="86">
        <v>0</v>
      </c>
      <c r="G775" s="86">
        <v>0</v>
      </c>
      <c r="H775" s="86">
        <v>0</v>
      </c>
      <c r="I775" s="86">
        <v>0</v>
      </c>
      <c r="J775" s="86">
        <v>0</v>
      </c>
      <c r="K775" s="86">
        <v>0</v>
      </c>
      <c r="L775" s="86">
        <v>0</v>
      </c>
      <c r="M775" s="86">
        <v>0</v>
      </c>
      <c r="N775" s="86">
        <v>0</v>
      </c>
      <c r="O775" s="86">
        <v>0</v>
      </c>
      <c r="P775" s="86">
        <v>0</v>
      </c>
      <c r="Q775" s="86">
        <v>717171</v>
      </c>
      <c r="R775" s="86">
        <v>0</v>
      </c>
      <c r="S775" s="86">
        <v>0</v>
      </c>
      <c r="T775" s="86">
        <v>0</v>
      </c>
      <c r="U775" s="86">
        <v>0</v>
      </c>
      <c r="V775" s="86">
        <v>0</v>
      </c>
      <c r="W775" s="86">
        <v>0</v>
      </c>
      <c r="X775" s="86">
        <v>0</v>
      </c>
      <c r="Y775" s="86">
        <v>717171</v>
      </c>
    </row>
    <row r="776" spans="1:25" hidden="1" outlineLevel="4" x14ac:dyDescent="0.3">
      <c r="A776" s="85" t="s">
        <v>125</v>
      </c>
      <c r="B776" s="85" t="s">
        <v>181</v>
      </c>
      <c r="C776" t="s">
        <v>1012</v>
      </c>
      <c r="D776" s="86">
        <v>0</v>
      </c>
      <c r="E776" s="86">
        <v>0</v>
      </c>
      <c r="F776" s="86">
        <v>0</v>
      </c>
      <c r="G776" s="86">
        <v>0</v>
      </c>
      <c r="H776" s="86">
        <v>0</v>
      </c>
      <c r="I776" s="86">
        <v>0</v>
      </c>
      <c r="J776" s="86">
        <v>0</v>
      </c>
      <c r="K776" s="86">
        <v>0</v>
      </c>
      <c r="L776" s="86">
        <v>0</v>
      </c>
      <c r="M776" s="86">
        <v>0</v>
      </c>
      <c r="N776" s="86">
        <v>0</v>
      </c>
      <c r="O776" s="86">
        <v>0</v>
      </c>
      <c r="P776" s="86">
        <v>0</v>
      </c>
      <c r="Q776" s="86">
        <v>1200000</v>
      </c>
      <c r="R776" s="86">
        <v>0</v>
      </c>
      <c r="S776" s="86">
        <v>0</v>
      </c>
      <c r="T776" s="86">
        <v>0</v>
      </c>
      <c r="U776" s="86">
        <v>0</v>
      </c>
      <c r="V776" s="86">
        <v>0</v>
      </c>
      <c r="W776" s="86">
        <v>0</v>
      </c>
      <c r="X776" s="86">
        <v>0</v>
      </c>
      <c r="Y776" s="86">
        <v>1200000</v>
      </c>
    </row>
    <row r="777" spans="1:25" hidden="1" outlineLevel="4" x14ac:dyDescent="0.3">
      <c r="A777" s="85" t="s">
        <v>125</v>
      </c>
      <c r="B777" s="85" t="s">
        <v>181</v>
      </c>
      <c r="C777" t="s">
        <v>1013</v>
      </c>
      <c r="D777" s="86">
        <v>0</v>
      </c>
      <c r="E777" s="86">
        <v>0</v>
      </c>
      <c r="F777" s="86">
        <v>0</v>
      </c>
      <c r="G777" s="86">
        <v>0</v>
      </c>
      <c r="H777" s="86">
        <v>0</v>
      </c>
      <c r="I777" s="86">
        <v>0</v>
      </c>
      <c r="J777" s="86">
        <v>0</v>
      </c>
      <c r="K777" s="86">
        <v>0</v>
      </c>
      <c r="L777" s="86">
        <v>0</v>
      </c>
      <c r="M777" s="86">
        <v>0</v>
      </c>
      <c r="N777" s="86">
        <v>0</v>
      </c>
      <c r="O777" s="86">
        <v>0</v>
      </c>
      <c r="P777" s="86">
        <v>0</v>
      </c>
      <c r="Q777" s="86">
        <v>150000</v>
      </c>
      <c r="R777" s="86">
        <v>0</v>
      </c>
      <c r="S777" s="86">
        <v>0</v>
      </c>
      <c r="T777" s="86">
        <v>0</v>
      </c>
      <c r="U777" s="86">
        <v>0</v>
      </c>
      <c r="V777" s="86">
        <v>0</v>
      </c>
      <c r="W777" s="86">
        <v>0</v>
      </c>
      <c r="X777" s="86">
        <v>0</v>
      </c>
      <c r="Y777" s="86">
        <v>150000</v>
      </c>
    </row>
    <row r="778" spans="1:25" hidden="1" outlineLevel="4" x14ac:dyDescent="0.3">
      <c r="A778" s="85" t="s">
        <v>125</v>
      </c>
      <c r="B778" s="85" t="s">
        <v>181</v>
      </c>
      <c r="C778" t="s">
        <v>1014</v>
      </c>
      <c r="D778" s="86">
        <v>0</v>
      </c>
      <c r="E778" s="86">
        <v>0</v>
      </c>
      <c r="F778" s="86">
        <v>0</v>
      </c>
      <c r="G778" s="86">
        <v>0</v>
      </c>
      <c r="H778" s="86">
        <v>0</v>
      </c>
      <c r="I778" s="86">
        <v>0</v>
      </c>
      <c r="J778" s="86">
        <v>250000</v>
      </c>
      <c r="K778" s="86">
        <v>250000</v>
      </c>
      <c r="L778" s="86">
        <v>0</v>
      </c>
      <c r="M778" s="86">
        <v>0</v>
      </c>
      <c r="N778" s="86">
        <v>0</v>
      </c>
      <c r="O778" s="86">
        <v>0</v>
      </c>
      <c r="P778" s="86">
        <v>0</v>
      </c>
      <c r="Q778" s="86">
        <v>0</v>
      </c>
      <c r="R778" s="86">
        <v>0</v>
      </c>
      <c r="S778" s="86">
        <v>0</v>
      </c>
      <c r="T778" s="86">
        <v>0</v>
      </c>
      <c r="U778" s="86">
        <v>0</v>
      </c>
      <c r="V778" s="86">
        <v>0</v>
      </c>
      <c r="W778" s="86">
        <v>0</v>
      </c>
      <c r="X778" s="86">
        <v>0</v>
      </c>
      <c r="Y778" s="86">
        <v>500000</v>
      </c>
    </row>
    <row r="779" spans="1:25" hidden="1" outlineLevel="4" x14ac:dyDescent="0.3">
      <c r="A779" s="85" t="s">
        <v>125</v>
      </c>
      <c r="B779" s="85" t="s">
        <v>181</v>
      </c>
      <c r="C779" t="s">
        <v>1015</v>
      </c>
      <c r="D779" s="86">
        <v>0</v>
      </c>
      <c r="E779" s="86">
        <v>0</v>
      </c>
      <c r="F779" s="86">
        <v>0</v>
      </c>
      <c r="G779" s="86">
        <v>0</v>
      </c>
      <c r="H779" s="86">
        <v>0</v>
      </c>
      <c r="I779" s="86">
        <v>0</v>
      </c>
      <c r="J779" s="86">
        <v>0</v>
      </c>
      <c r="K779" s="86">
        <v>0</v>
      </c>
      <c r="L779" s="86">
        <v>0</v>
      </c>
      <c r="M779" s="86">
        <v>200000</v>
      </c>
      <c r="N779" s="86">
        <v>0</v>
      </c>
      <c r="O779" s="86">
        <v>0</v>
      </c>
      <c r="P779" s="86">
        <v>0</v>
      </c>
      <c r="Q779" s="86">
        <v>0</v>
      </c>
      <c r="R779" s="86">
        <v>0</v>
      </c>
      <c r="S779" s="86">
        <v>0</v>
      </c>
      <c r="T779" s="86">
        <v>0</v>
      </c>
      <c r="U779" s="86">
        <v>0</v>
      </c>
      <c r="V779" s="86">
        <v>0</v>
      </c>
      <c r="W779" s="86">
        <v>0</v>
      </c>
      <c r="X779" s="86">
        <v>0</v>
      </c>
      <c r="Y779" s="86">
        <v>200000</v>
      </c>
    </row>
    <row r="780" spans="1:25" hidden="1" outlineLevel="4" x14ac:dyDescent="0.3">
      <c r="A780" s="85" t="s">
        <v>125</v>
      </c>
      <c r="B780" s="85" t="s">
        <v>181</v>
      </c>
      <c r="C780" t="s">
        <v>1016</v>
      </c>
      <c r="D780" s="86">
        <v>0</v>
      </c>
      <c r="E780" s="86">
        <v>0</v>
      </c>
      <c r="F780" s="86">
        <v>0</v>
      </c>
      <c r="G780" s="86">
        <v>0</v>
      </c>
      <c r="H780" s="86">
        <v>0</v>
      </c>
      <c r="I780" s="86">
        <v>0</v>
      </c>
      <c r="J780" s="86">
        <v>0</v>
      </c>
      <c r="K780" s="86">
        <v>0</v>
      </c>
      <c r="L780" s="86">
        <v>0</v>
      </c>
      <c r="M780" s="86">
        <v>0</v>
      </c>
      <c r="N780" s="86">
        <v>0</v>
      </c>
      <c r="O780" s="86">
        <v>0</v>
      </c>
      <c r="P780" s="86">
        <v>0</v>
      </c>
      <c r="Q780" s="86">
        <v>0</v>
      </c>
      <c r="R780" s="86">
        <v>0</v>
      </c>
      <c r="S780" s="86">
        <v>0</v>
      </c>
      <c r="T780" s="86">
        <v>0</v>
      </c>
      <c r="U780" s="86">
        <v>0</v>
      </c>
      <c r="V780" s="86">
        <v>0</v>
      </c>
      <c r="W780" s="86">
        <v>2500000</v>
      </c>
      <c r="X780" s="86">
        <v>0</v>
      </c>
      <c r="Y780" s="86">
        <v>2500000</v>
      </c>
    </row>
    <row r="781" spans="1:25" hidden="1" outlineLevel="4" x14ac:dyDescent="0.3">
      <c r="A781" s="85" t="s">
        <v>125</v>
      </c>
      <c r="B781" s="85" t="s">
        <v>181</v>
      </c>
      <c r="C781" t="s">
        <v>1017</v>
      </c>
      <c r="D781" s="86">
        <v>0</v>
      </c>
      <c r="E781" s="86">
        <v>0</v>
      </c>
      <c r="F781" s="86">
        <v>0</v>
      </c>
      <c r="G781" s="86">
        <v>0</v>
      </c>
      <c r="H781" s="86">
        <v>0</v>
      </c>
      <c r="I781" s="86">
        <v>0</v>
      </c>
      <c r="J781" s="86">
        <v>0</v>
      </c>
      <c r="K781" s="86">
        <v>0</v>
      </c>
      <c r="L781" s="86">
        <v>0</v>
      </c>
      <c r="M781" s="86">
        <v>0</v>
      </c>
      <c r="N781" s="86">
        <v>0</v>
      </c>
      <c r="O781" s="86">
        <v>0</v>
      </c>
      <c r="P781" s="86">
        <v>0</v>
      </c>
      <c r="Q781" s="86">
        <v>0</v>
      </c>
      <c r="R781" s="86">
        <v>0</v>
      </c>
      <c r="S781" s="86">
        <v>0</v>
      </c>
      <c r="T781" s="86">
        <v>0</v>
      </c>
      <c r="U781" s="86">
        <v>0</v>
      </c>
      <c r="V781" s="86">
        <v>0</v>
      </c>
      <c r="W781" s="86">
        <v>0</v>
      </c>
      <c r="X781" s="86">
        <v>10000000</v>
      </c>
      <c r="Y781" s="86">
        <v>10000000</v>
      </c>
    </row>
    <row r="782" spans="1:25" hidden="1" outlineLevel="4" x14ac:dyDescent="0.3">
      <c r="A782" s="85" t="s">
        <v>125</v>
      </c>
      <c r="B782" s="85" t="s">
        <v>181</v>
      </c>
      <c r="C782" t="s">
        <v>1018</v>
      </c>
      <c r="D782" s="86">
        <v>0</v>
      </c>
      <c r="E782" s="86">
        <v>0</v>
      </c>
      <c r="F782" s="86">
        <v>0</v>
      </c>
      <c r="G782" s="86">
        <v>0</v>
      </c>
      <c r="H782" s="86">
        <v>0</v>
      </c>
      <c r="I782" s="86">
        <v>0</v>
      </c>
      <c r="J782" s="86">
        <v>0</v>
      </c>
      <c r="K782" s="86">
        <v>0</v>
      </c>
      <c r="L782" s="86">
        <v>0</v>
      </c>
      <c r="M782" s="86">
        <v>0</v>
      </c>
      <c r="N782" s="86">
        <v>0</v>
      </c>
      <c r="O782" s="86">
        <v>1500000</v>
      </c>
      <c r="P782" s="86">
        <v>0</v>
      </c>
      <c r="Q782" s="86">
        <v>0</v>
      </c>
      <c r="R782" s="86">
        <v>0</v>
      </c>
      <c r="S782" s="86">
        <v>0</v>
      </c>
      <c r="T782" s="86">
        <v>0</v>
      </c>
      <c r="U782" s="86">
        <v>0</v>
      </c>
      <c r="V782" s="86">
        <v>0</v>
      </c>
      <c r="W782" s="86">
        <v>0</v>
      </c>
      <c r="X782" s="86">
        <v>0</v>
      </c>
      <c r="Y782" s="86">
        <v>1500000</v>
      </c>
    </row>
    <row r="783" spans="1:25" hidden="1" outlineLevel="4" x14ac:dyDescent="0.3">
      <c r="A783" s="85" t="s">
        <v>125</v>
      </c>
      <c r="B783" s="85" t="s">
        <v>181</v>
      </c>
      <c r="C783" t="s">
        <v>1019</v>
      </c>
      <c r="D783" s="86">
        <v>0</v>
      </c>
      <c r="E783" s="86">
        <v>0</v>
      </c>
      <c r="F783" s="86">
        <v>0</v>
      </c>
      <c r="G783" s="86">
        <v>0</v>
      </c>
      <c r="H783" s="86">
        <v>0</v>
      </c>
      <c r="I783" s="86">
        <v>0</v>
      </c>
      <c r="J783" s="86">
        <v>0</v>
      </c>
      <c r="K783" s="86">
        <v>0</v>
      </c>
      <c r="L783" s="86">
        <v>0</v>
      </c>
      <c r="M783" s="86">
        <v>0</v>
      </c>
      <c r="N783" s="86">
        <v>0</v>
      </c>
      <c r="O783" s="86">
        <v>1000000</v>
      </c>
      <c r="P783" s="86">
        <v>0</v>
      </c>
      <c r="Q783" s="86">
        <v>0</v>
      </c>
      <c r="R783" s="86">
        <v>0</v>
      </c>
      <c r="S783" s="86">
        <v>0</v>
      </c>
      <c r="T783" s="86">
        <v>0</v>
      </c>
      <c r="U783" s="86">
        <v>0</v>
      </c>
      <c r="V783" s="86">
        <v>0</v>
      </c>
      <c r="W783" s="86">
        <v>0</v>
      </c>
      <c r="X783" s="86">
        <v>0</v>
      </c>
      <c r="Y783" s="86">
        <v>1000000</v>
      </c>
    </row>
    <row r="784" spans="1:25" hidden="1" outlineLevel="4" x14ac:dyDescent="0.3">
      <c r="A784" s="85" t="s">
        <v>125</v>
      </c>
      <c r="B784" s="85" t="s">
        <v>181</v>
      </c>
      <c r="C784" t="s">
        <v>1020</v>
      </c>
      <c r="D784" s="86">
        <v>0</v>
      </c>
      <c r="E784" s="86">
        <v>0</v>
      </c>
      <c r="F784" s="86">
        <v>0</v>
      </c>
      <c r="G784" s="86">
        <v>0</v>
      </c>
      <c r="H784" s="86">
        <v>0</v>
      </c>
      <c r="I784" s="86">
        <v>100000</v>
      </c>
      <c r="J784" s="86">
        <v>0</v>
      </c>
      <c r="K784" s="86">
        <v>0</v>
      </c>
      <c r="L784" s="86">
        <v>0</v>
      </c>
      <c r="M784" s="86">
        <v>0</v>
      </c>
      <c r="N784" s="86">
        <v>0</v>
      </c>
      <c r="O784" s="86">
        <v>0</v>
      </c>
      <c r="P784" s="86">
        <v>0</v>
      </c>
      <c r="Q784" s="86">
        <v>0</v>
      </c>
      <c r="R784" s="86">
        <v>0</v>
      </c>
      <c r="S784" s="86">
        <v>0</v>
      </c>
      <c r="T784" s="86">
        <v>0</v>
      </c>
      <c r="U784" s="86">
        <v>0</v>
      </c>
      <c r="V784" s="86">
        <v>8073560</v>
      </c>
      <c r="W784" s="86">
        <v>12443753</v>
      </c>
      <c r="X784" s="86">
        <v>6000000</v>
      </c>
      <c r="Y784" s="86">
        <v>26617313</v>
      </c>
    </row>
    <row r="785" spans="1:25" hidden="1" outlineLevel="4" x14ac:dyDescent="0.3">
      <c r="A785" s="85" t="s">
        <v>125</v>
      </c>
      <c r="B785" s="85" t="s">
        <v>181</v>
      </c>
      <c r="C785" t="s">
        <v>1021</v>
      </c>
      <c r="D785" s="86">
        <v>0</v>
      </c>
      <c r="E785" s="86">
        <v>0</v>
      </c>
      <c r="F785" s="86">
        <v>0</v>
      </c>
      <c r="G785" s="86">
        <v>0</v>
      </c>
      <c r="H785" s="86">
        <v>0</v>
      </c>
      <c r="I785" s="86">
        <v>0</v>
      </c>
      <c r="J785" s="86">
        <v>0</v>
      </c>
      <c r="K785" s="86">
        <v>0</v>
      </c>
      <c r="L785" s="86">
        <v>0</v>
      </c>
      <c r="M785" s="86">
        <v>0</v>
      </c>
      <c r="N785" s="86">
        <v>0</v>
      </c>
      <c r="O785" s="86">
        <v>0</v>
      </c>
      <c r="P785" s="86">
        <v>0</v>
      </c>
      <c r="Q785" s="86">
        <v>2617366</v>
      </c>
      <c r="R785" s="86">
        <v>0</v>
      </c>
      <c r="S785" s="86">
        <v>0</v>
      </c>
      <c r="T785" s="86">
        <v>0</v>
      </c>
      <c r="U785" s="86">
        <v>0</v>
      </c>
      <c r="V785" s="86">
        <v>0</v>
      </c>
      <c r="W785" s="86">
        <v>0</v>
      </c>
      <c r="X785" s="86">
        <v>0</v>
      </c>
      <c r="Y785" s="86">
        <v>2617366</v>
      </c>
    </row>
    <row r="786" spans="1:25" hidden="1" outlineLevel="4" x14ac:dyDescent="0.3">
      <c r="A786" s="85" t="s">
        <v>125</v>
      </c>
      <c r="B786" s="85" t="s">
        <v>181</v>
      </c>
      <c r="C786" t="s">
        <v>1022</v>
      </c>
      <c r="D786" s="86">
        <v>0</v>
      </c>
      <c r="E786" s="86">
        <v>0</v>
      </c>
      <c r="F786" s="86">
        <v>0</v>
      </c>
      <c r="G786" s="86">
        <v>0</v>
      </c>
      <c r="H786" s="86">
        <v>0</v>
      </c>
      <c r="I786" s="86">
        <v>0</v>
      </c>
      <c r="J786" s="86">
        <v>0</v>
      </c>
      <c r="K786" s="86">
        <v>0</v>
      </c>
      <c r="L786" s="86">
        <v>0</v>
      </c>
      <c r="M786" s="86">
        <v>0</v>
      </c>
      <c r="N786" s="86">
        <v>0</v>
      </c>
      <c r="O786" s="86">
        <v>0</v>
      </c>
      <c r="P786" s="86">
        <v>0</v>
      </c>
      <c r="Q786" s="86">
        <v>0</v>
      </c>
      <c r="R786" s="86">
        <v>0</v>
      </c>
      <c r="S786" s="86">
        <v>0</v>
      </c>
      <c r="T786" s="86">
        <v>0</v>
      </c>
      <c r="U786" s="86">
        <v>0</v>
      </c>
      <c r="V786" s="86">
        <v>5000000</v>
      </c>
      <c r="W786" s="86">
        <v>0</v>
      </c>
      <c r="X786" s="86">
        <v>0</v>
      </c>
      <c r="Y786" s="86">
        <v>5000000</v>
      </c>
    </row>
    <row r="787" spans="1:25" hidden="1" outlineLevel="4" x14ac:dyDescent="0.3">
      <c r="A787" s="85" t="s">
        <v>125</v>
      </c>
      <c r="B787" s="85" t="s">
        <v>181</v>
      </c>
      <c r="C787" t="s">
        <v>1023</v>
      </c>
      <c r="D787" s="86">
        <v>0</v>
      </c>
      <c r="E787" s="86">
        <v>0</v>
      </c>
      <c r="F787" s="86">
        <v>0</v>
      </c>
      <c r="G787" s="86">
        <v>0</v>
      </c>
      <c r="H787" s="86">
        <v>0</v>
      </c>
      <c r="I787" s="86">
        <v>0</v>
      </c>
      <c r="J787" s="86">
        <v>0</v>
      </c>
      <c r="K787" s="86">
        <v>0</v>
      </c>
      <c r="L787" s="86">
        <v>0</v>
      </c>
      <c r="M787" s="86">
        <v>500000</v>
      </c>
      <c r="N787" s="86">
        <v>0</v>
      </c>
      <c r="O787" s="86">
        <v>0</v>
      </c>
      <c r="P787" s="86">
        <v>0</v>
      </c>
      <c r="Q787" s="86">
        <v>0</v>
      </c>
      <c r="R787" s="86">
        <v>0</v>
      </c>
      <c r="S787" s="86">
        <v>0</v>
      </c>
      <c r="T787" s="86">
        <v>0</v>
      </c>
      <c r="U787" s="86">
        <v>0</v>
      </c>
      <c r="V787" s="86">
        <v>0</v>
      </c>
      <c r="W787" s="86">
        <v>0</v>
      </c>
      <c r="X787" s="86">
        <v>0</v>
      </c>
      <c r="Y787" s="86">
        <v>500000</v>
      </c>
    </row>
    <row r="788" spans="1:25" hidden="1" outlineLevel="4" x14ac:dyDescent="0.3">
      <c r="A788" s="85" t="s">
        <v>125</v>
      </c>
      <c r="B788" s="85" t="s">
        <v>181</v>
      </c>
      <c r="C788" t="s">
        <v>1024</v>
      </c>
      <c r="D788" s="86">
        <v>0</v>
      </c>
      <c r="E788" s="86">
        <v>0</v>
      </c>
      <c r="F788" s="86">
        <v>0</v>
      </c>
      <c r="G788" s="86">
        <v>0</v>
      </c>
      <c r="H788" s="86">
        <v>0</v>
      </c>
      <c r="I788" s="86">
        <v>0</v>
      </c>
      <c r="J788" s="86">
        <v>0</v>
      </c>
      <c r="K788" s="86">
        <v>0</v>
      </c>
      <c r="L788" s="86">
        <v>0</v>
      </c>
      <c r="M788" s="86">
        <v>0</v>
      </c>
      <c r="N788" s="86">
        <v>0</v>
      </c>
      <c r="O788" s="86">
        <v>0</v>
      </c>
      <c r="P788" s="86">
        <v>0</v>
      </c>
      <c r="Q788" s="86">
        <v>0</v>
      </c>
      <c r="R788" s="86">
        <v>0</v>
      </c>
      <c r="S788" s="86">
        <v>0</v>
      </c>
      <c r="T788" s="86">
        <v>0</v>
      </c>
      <c r="U788" s="86">
        <v>0</v>
      </c>
      <c r="V788" s="86">
        <v>0</v>
      </c>
      <c r="W788" s="86">
        <v>6000000</v>
      </c>
      <c r="X788" s="86">
        <v>0</v>
      </c>
      <c r="Y788" s="86">
        <v>6000000</v>
      </c>
    </row>
    <row r="789" spans="1:25" hidden="1" outlineLevel="4" x14ac:dyDescent="0.3">
      <c r="A789" s="85" t="s">
        <v>125</v>
      </c>
      <c r="B789" s="85" t="s">
        <v>181</v>
      </c>
      <c r="C789" t="s">
        <v>1025</v>
      </c>
      <c r="D789" s="86">
        <v>0</v>
      </c>
      <c r="E789" s="86">
        <v>0</v>
      </c>
      <c r="F789" s="86">
        <v>0</v>
      </c>
      <c r="G789" s="86">
        <v>0</v>
      </c>
      <c r="H789" s="86">
        <v>0</v>
      </c>
      <c r="I789" s="86">
        <v>0</v>
      </c>
      <c r="J789" s="86">
        <v>0</v>
      </c>
      <c r="K789" s="86">
        <v>0</v>
      </c>
      <c r="L789" s="86">
        <v>0</v>
      </c>
      <c r="M789" s="86">
        <v>0</v>
      </c>
      <c r="N789" s="86">
        <v>0</v>
      </c>
      <c r="O789" s="86">
        <v>0</v>
      </c>
      <c r="P789" s="86">
        <v>0</v>
      </c>
      <c r="Q789" s="86">
        <v>700000</v>
      </c>
      <c r="R789" s="86">
        <v>0</v>
      </c>
      <c r="S789" s="86">
        <v>0</v>
      </c>
      <c r="T789" s="86">
        <v>0</v>
      </c>
      <c r="U789" s="86">
        <v>0</v>
      </c>
      <c r="V789" s="86">
        <v>0</v>
      </c>
      <c r="W789" s="86">
        <v>0</v>
      </c>
      <c r="X789" s="86">
        <v>0</v>
      </c>
      <c r="Y789" s="86">
        <v>700000</v>
      </c>
    </row>
    <row r="790" spans="1:25" hidden="1" outlineLevel="4" x14ac:dyDescent="0.3">
      <c r="A790" s="85" t="s">
        <v>125</v>
      </c>
      <c r="B790" s="85" t="s">
        <v>181</v>
      </c>
      <c r="C790" t="s">
        <v>1026</v>
      </c>
      <c r="D790" s="86">
        <v>0</v>
      </c>
      <c r="E790" s="86">
        <v>0</v>
      </c>
      <c r="F790" s="86">
        <v>0</v>
      </c>
      <c r="G790" s="86">
        <v>0</v>
      </c>
      <c r="H790" s="86">
        <v>0</v>
      </c>
      <c r="I790" s="86">
        <v>0</v>
      </c>
      <c r="J790" s="86">
        <v>0</v>
      </c>
      <c r="K790" s="86">
        <v>0</v>
      </c>
      <c r="L790" s="86">
        <v>0</v>
      </c>
      <c r="M790" s="86">
        <v>0</v>
      </c>
      <c r="N790" s="86">
        <v>0</v>
      </c>
      <c r="O790" s="86">
        <v>0</v>
      </c>
      <c r="P790" s="86">
        <v>0</v>
      </c>
      <c r="Q790" s="86">
        <v>0</v>
      </c>
      <c r="R790" s="86">
        <v>0</v>
      </c>
      <c r="S790" s="86">
        <v>0</v>
      </c>
      <c r="T790" s="86">
        <v>0</v>
      </c>
      <c r="U790" s="86">
        <v>0</v>
      </c>
      <c r="V790" s="86">
        <v>0</v>
      </c>
      <c r="W790" s="86">
        <v>6000000</v>
      </c>
      <c r="X790" s="86">
        <v>0</v>
      </c>
      <c r="Y790" s="86">
        <v>6000000</v>
      </c>
    </row>
    <row r="791" spans="1:25" hidden="1" outlineLevel="4" x14ac:dyDescent="0.3">
      <c r="A791" s="85" t="s">
        <v>125</v>
      </c>
      <c r="B791" s="85" t="s">
        <v>181</v>
      </c>
      <c r="C791" t="s">
        <v>1027</v>
      </c>
      <c r="D791" s="86">
        <v>0</v>
      </c>
      <c r="E791" s="86">
        <v>0</v>
      </c>
      <c r="F791" s="86">
        <v>0</v>
      </c>
      <c r="G791" s="86">
        <v>0</v>
      </c>
      <c r="H791" s="86">
        <v>0</v>
      </c>
      <c r="I791" s="86">
        <v>0</v>
      </c>
      <c r="J791" s="86">
        <v>0</v>
      </c>
      <c r="K791" s="86">
        <v>0</v>
      </c>
      <c r="L791" s="86">
        <v>0</v>
      </c>
      <c r="M791" s="86">
        <v>0</v>
      </c>
      <c r="N791" s="86">
        <v>0</v>
      </c>
      <c r="O791" s="86">
        <v>0</v>
      </c>
      <c r="P791" s="86">
        <v>0</v>
      </c>
      <c r="Q791" s="86">
        <v>0</v>
      </c>
      <c r="R791" s="86">
        <v>0</v>
      </c>
      <c r="S791" s="86">
        <v>0</v>
      </c>
      <c r="T791" s="86">
        <v>0</v>
      </c>
      <c r="U791" s="86">
        <v>0</v>
      </c>
      <c r="V791" s="86">
        <v>0</v>
      </c>
      <c r="W791" s="86">
        <v>1100000</v>
      </c>
      <c r="X791" s="86">
        <v>0</v>
      </c>
      <c r="Y791" s="86">
        <v>1100000</v>
      </c>
    </row>
    <row r="792" spans="1:25" hidden="1" outlineLevel="4" x14ac:dyDescent="0.3">
      <c r="A792" s="85" t="s">
        <v>125</v>
      </c>
      <c r="B792" s="85" t="s">
        <v>181</v>
      </c>
      <c r="C792" t="s">
        <v>1028</v>
      </c>
      <c r="D792" s="86">
        <v>0</v>
      </c>
      <c r="E792" s="86">
        <v>0</v>
      </c>
      <c r="F792" s="86">
        <v>0</v>
      </c>
      <c r="G792" s="86">
        <v>0</v>
      </c>
      <c r="H792" s="86">
        <v>0</v>
      </c>
      <c r="I792" s="86">
        <v>0</v>
      </c>
      <c r="J792" s="86">
        <v>0</v>
      </c>
      <c r="K792" s="86">
        <v>0</v>
      </c>
      <c r="L792" s="86">
        <v>0</v>
      </c>
      <c r="M792" s="86">
        <v>0</v>
      </c>
      <c r="N792" s="86">
        <v>0</v>
      </c>
      <c r="O792" s="86">
        <v>0</v>
      </c>
      <c r="P792" s="86">
        <v>0</v>
      </c>
      <c r="Q792" s="86">
        <v>0</v>
      </c>
      <c r="R792" s="86">
        <v>0</v>
      </c>
      <c r="S792" s="86">
        <v>0</v>
      </c>
      <c r="T792" s="86">
        <v>0</v>
      </c>
      <c r="U792" s="86">
        <v>0</v>
      </c>
      <c r="V792" s="86">
        <v>5000000</v>
      </c>
      <c r="W792" s="86">
        <v>0</v>
      </c>
      <c r="X792" s="86">
        <v>0</v>
      </c>
      <c r="Y792" s="86">
        <v>5000000</v>
      </c>
    </row>
    <row r="793" spans="1:25" hidden="1" outlineLevel="4" x14ac:dyDescent="0.3">
      <c r="A793" s="85" t="s">
        <v>125</v>
      </c>
      <c r="B793" s="85" t="s">
        <v>181</v>
      </c>
      <c r="C793" t="s">
        <v>1029</v>
      </c>
      <c r="D793" s="86">
        <v>0</v>
      </c>
      <c r="E793" s="86">
        <v>0</v>
      </c>
      <c r="F793" s="86">
        <v>0</v>
      </c>
      <c r="G793" s="86">
        <v>0</v>
      </c>
      <c r="H793" s="86">
        <v>0</v>
      </c>
      <c r="I793" s="86">
        <v>100000</v>
      </c>
      <c r="J793" s="86">
        <v>0</v>
      </c>
      <c r="K793" s="86">
        <v>0</v>
      </c>
      <c r="L793" s="86">
        <v>0</v>
      </c>
      <c r="M793" s="86">
        <v>0</v>
      </c>
      <c r="N793" s="86">
        <v>0</v>
      </c>
      <c r="O793" s="86">
        <v>0</v>
      </c>
      <c r="P793" s="86">
        <v>0</v>
      </c>
      <c r="Q793" s="86">
        <v>0</v>
      </c>
      <c r="R793" s="86">
        <v>0</v>
      </c>
      <c r="S793" s="86">
        <v>0</v>
      </c>
      <c r="T793" s="86">
        <v>0</v>
      </c>
      <c r="U793" s="86">
        <v>0</v>
      </c>
      <c r="V793" s="86">
        <v>16306515</v>
      </c>
      <c r="W793" s="86">
        <v>15000000</v>
      </c>
      <c r="X793" s="86">
        <v>0</v>
      </c>
      <c r="Y793" s="86">
        <v>31406515</v>
      </c>
    </row>
    <row r="794" spans="1:25" hidden="1" outlineLevel="4" x14ac:dyDescent="0.3">
      <c r="A794" s="85" t="s">
        <v>125</v>
      </c>
      <c r="B794" s="85" t="s">
        <v>181</v>
      </c>
      <c r="C794" t="s">
        <v>1030</v>
      </c>
      <c r="D794" s="86">
        <v>0</v>
      </c>
      <c r="E794" s="86">
        <v>0</v>
      </c>
      <c r="F794" s="86">
        <v>0</v>
      </c>
      <c r="G794" s="86">
        <v>0</v>
      </c>
      <c r="H794" s="86">
        <v>0</v>
      </c>
      <c r="I794" s="86">
        <v>0</v>
      </c>
      <c r="J794" s="86">
        <v>0</v>
      </c>
      <c r="K794" s="86">
        <v>0</v>
      </c>
      <c r="L794" s="86">
        <v>0</v>
      </c>
      <c r="M794" s="86">
        <v>0</v>
      </c>
      <c r="N794" s="86">
        <v>0</v>
      </c>
      <c r="O794" s="86">
        <v>0</v>
      </c>
      <c r="P794" s="86">
        <v>628000</v>
      </c>
      <c r="Q794" s="86">
        <v>0</v>
      </c>
      <c r="R794" s="86">
        <v>0</v>
      </c>
      <c r="S794" s="86">
        <v>0</v>
      </c>
      <c r="T794" s="86">
        <v>0</v>
      </c>
      <c r="U794" s="86">
        <v>0</v>
      </c>
      <c r="V794" s="86">
        <v>0</v>
      </c>
      <c r="W794" s="86">
        <v>0</v>
      </c>
      <c r="X794" s="86">
        <v>0</v>
      </c>
      <c r="Y794" s="86">
        <v>628000</v>
      </c>
    </row>
    <row r="795" spans="1:25" hidden="1" outlineLevel="4" x14ac:dyDescent="0.3">
      <c r="A795" s="85" t="s">
        <v>125</v>
      </c>
      <c r="B795" s="85" t="s">
        <v>181</v>
      </c>
      <c r="C795" t="s">
        <v>1031</v>
      </c>
      <c r="D795" s="86">
        <v>0</v>
      </c>
      <c r="E795" s="86">
        <v>0</v>
      </c>
      <c r="F795" s="86">
        <v>0</v>
      </c>
      <c r="G795" s="86">
        <v>0</v>
      </c>
      <c r="H795" s="86">
        <v>0</v>
      </c>
      <c r="I795" s="86">
        <v>0</v>
      </c>
      <c r="J795" s="86">
        <v>0</v>
      </c>
      <c r="K795" s="86">
        <v>0</v>
      </c>
      <c r="L795" s="86">
        <v>0</v>
      </c>
      <c r="M795" s="86">
        <v>0</v>
      </c>
      <c r="N795" s="86">
        <v>0</v>
      </c>
      <c r="O795" s="86">
        <v>750000</v>
      </c>
      <c r="P795" s="86">
        <v>0</v>
      </c>
      <c r="Q795" s="86">
        <v>0</v>
      </c>
      <c r="R795" s="86">
        <v>0</v>
      </c>
      <c r="S795" s="86">
        <v>0</v>
      </c>
      <c r="T795" s="86">
        <v>0</v>
      </c>
      <c r="U795" s="86">
        <v>0</v>
      </c>
      <c r="V795" s="86">
        <v>0</v>
      </c>
      <c r="W795" s="86">
        <v>0</v>
      </c>
      <c r="X795" s="86">
        <v>0</v>
      </c>
      <c r="Y795" s="86">
        <v>750000</v>
      </c>
    </row>
    <row r="796" spans="1:25" hidden="1" outlineLevel="4" x14ac:dyDescent="0.3">
      <c r="A796" s="85" t="s">
        <v>125</v>
      </c>
      <c r="B796" s="85" t="s">
        <v>181</v>
      </c>
      <c r="C796" t="s">
        <v>1032</v>
      </c>
      <c r="D796" s="86">
        <v>0</v>
      </c>
      <c r="E796" s="86">
        <v>0</v>
      </c>
      <c r="F796" s="86">
        <v>0</v>
      </c>
      <c r="G796" s="86">
        <v>0</v>
      </c>
      <c r="H796" s="86">
        <v>0</v>
      </c>
      <c r="I796" s="86">
        <v>100000</v>
      </c>
      <c r="J796" s="86">
        <v>300000</v>
      </c>
      <c r="K796" s="86">
        <v>0</v>
      </c>
      <c r="L796" s="86">
        <v>0</v>
      </c>
      <c r="M796" s="86">
        <v>0</v>
      </c>
      <c r="N796" s="86">
        <v>0</v>
      </c>
      <c r="O796" s="86">
        <v>0</v>
      </c>
      <c r="P796" s="86">
        <v>0</v>
      </c>
      <c r="Q796" s="86">
        <v>0</v>
      </c>
      <c r="R796" s="86">
        <v>0</v>
      </c>
      <c r="S796" s="86">
        <v>0</v>
      </c>
      <c r="T796" s="86">
        <v>0</v>
      </c>
      <c r="U796" s="86">
        <v>0</v>
      </c>
      <c r="V796" s="86">
        <v>3000000</v>
      </c>
      <c r="W796" s="86">
        <v>1838676</v>
      </c>
      <c r="X796" s="86">
        <v>0</v>
      </c>
      <c r="Y796" s="86">
        <v>5238676</v>
      </c>
    </row>
    <row r="797" spans="1:25" hidden="1" outlineLevel="4" x14ac:dyDescent="0.3">
      <c r="A797" s="85" t="s">
        <v>125</v>
      </c>
      <c r="B797" s="85" t="s">
        <v>181</v>
      </c>
      <c r="C797" t="s">
        <v>1033</v>
      </c>
      <c r="D797" s="86">
        <v>0</v>
      </c>
      <c r="E797" s="86">
        <v>0</v>
      </c>
      <c r="F797" s="86">
        <v>0</v>
      </c>
      <c r="G797" s="86">
        <v>0</v>
      </c>
      <c r="H797" s="86">
        <v>0</v>
      </c>
      <c r="I797" s="86">
        <v>0</v>
      </c>
      <c r="J797" s="86">
        <v>0</v>
      </c>
      <c r="K797" s="86">
        <v>0</v>
      </c>
      <c r="L797" s="86">
        <v>0</v>
      </c>
      <c r="M797" s="86">
        <v>0</v>
      </c>
      <c r="N797" s="86">
        <v>0</v>
      </c>
      <c r="O797" s="86">
        <v>0</v>
      </c>
      <c r="P797" s="86">
        <v>0</v>
      </c>
      <c r="Q797" s="86">
        <v>606872</v>
      </c>
      <c r="R797" s="86">
        <v>0</v>
      </c>
      <c r="S797" s="86">
        <v>0</v>
      </c>
      <c r="T797" s="86">
        <v>0</v>
      </c>
      <c r="U797" s="86">
        <v>0</v>
      </c>
      <c r="V797" s="86">
        <v>0</v>
      </c>
      <c r="W797" s="86">
        <v>0</v>
      </c>
      <c r="X797" s="86">
        <v>0</v>
      </c>
      <c r="Y797" s="86">
        <v>606872</v>
      </c>
    </row>
    <row r="798" spans="1:25" hidden="1" outlineLevel="4" x14ac:dyDescent="0.3">
      <c r="A798" s="85" t="s">
        <v>125</v>
      </c>
      <c r="B798" s="85" t="s">
        <v>181</v>
      </c>
      <c r="C798" t="s">
        <v>1034</v>
      </c>
      <c r="D798" s="86">
        <v>0</v>
      </c>
      <c r="E798" s="86">
        <v>0</v>
      </c>
      <c r="F798" s="86">
        <v>0</v>
      </c>
      <c r="G798" s="86">
        <v>0</v>
      </c>
      <c r="H798" s="86">
        <v>0</v>
      </c>
      <c r="I798" s="86">
        <v>0</v>
      </c>
      <c r="J798" s="86">
        <v>0</v>
      </c>
      <c r="K798" s="86">
        <v>0</v>
      </c>
      <c r="L798" s="86">
        <v>0</v>
      </c>
      <c r="M798" s="86">
        <v>0</v>
      </c>
      <c r="N798" s="86">
        <v>0</v>
      </c>
      <c r="O798" s="86">
        <v>0</v>
      </c>
      <c r="P798" s="86">
        <v>0</v>
      </c>
      <c r="Q798" s="86">
        <v>0</v>
      </c>
      <c r="R798" s="86">
        <v>0</v>
      </c>
      <c r="S798" s="86">
        <v>0</v>
      </c>
      <c r="T798" s="86">
        <v>0</v>
      </c>
      <c r="U798" s="86">
        <v>0</v>
      </c>
      <c r="V798" s="86">
        <v>0</v>
      </c>
      <c r="W798" s="86">
        <v>0</v>
      </c>
      <c r="X798" s="86">
        <v>11000000</v>
      </c>
      <c r="Y798" s="86">
        <v>11000000</v>
      </c>
    </row>
    <row r="799" spans="1:25" hidden="1" outlineLevel="4" x14ac:dyDescent="0.3">
      <c r="A799" s="85" t="s">
        <v>125</v>
      </c>
      <c r="B799" s="85" t="s">
        <v>181</v>
      </c>
      <c r="C799" t="s">
        <v>1035</v>
      </c>
      <c r="D799" s="86">
        <v>0</v>
      </c>
      <c r="E799" s="86">
        <v>0</v>
      </c>
      <c r="F799" s="86">
        <v>0</v>
      </c>
      <c r="G799" s="86">
        <v>0</v>
      </c>
      <c r="H799" s="86">
        <v>0</v>
      </c>
      <c r="I799" s="86">
        <v>0</v>
      </c>
      <c r="J799" s="86">
        <v>0</v>
      </c>
      <c r="K799" s="86">
        <v>300000</v>
      </c>
      <c r="L799" s="86">
        <v>0</v>
      </c>
      <c r="M799" s="86">
        <v>0</v>
      </c>
      <c r="N799" s="86">
        <v>0</v>
      </c>
      <c r="O799" s="86">
        <v>0</v>
      </c>
      <c r="P799" s="86">
        <v>0</v>
      </c>
      <c r="Q799" s="86">
        <v>0</v>
      </c>
      <c r="R799" s="86">
        <v>0</v>
      </c>
      <c r="S799" s="86">
        <v>0</v>
      </c>
      <c r="T799" s="86">
        <v>0</v>
      </c>
      <c r="U799" s="86">
        <v>0</v>
      </c>
      <c r="V799" s="86">
        <v>0</v>
      </c>
      <c r="W799" s="86">
        <v>0</v>
      </c>
      <c r="X799" s="86">
        <v>0</v>
      </c>
      <c r="Y799" s="86">
        <v>300000</v>
      </c>
    </row>
    <row r="800" spans="1:25" hidden="1" outlineLevel="4" x14ac:dyDescent="0.3">
      <c r="A800" s="85" t="s">
        <v>125</v>
      </c>
      <c r="B800" s="85" t="s">
        <v>181</v>
      </c>
      <c r="C800" t="s">
        <v>1036</v>
      </c>
      <c r="D800" s="86">
        <v>0</v>
      </c>
      <c r="E800" s="86">
        <v>0</v>
      </c>
      <c r="F800" s="86">
        <v>0</v>
      </c>
      <c r="G800" s="86">
        <v>0</v>
      </c>
      <c r="H800" s="86">
        <v>0</v>
      </c>
      <c r="I800" s="86">
        <v>0</v>
      </c>
      <c r="J800" s="86">
        <v>0</v>
      </c>
      <c r="K800" s="86">
        <v>0</v>
      </c>
      <c r="L800" s="86">
        <v>0</v>
      </c>
      <c r="M800" s="86">
        <v>0</v>
      </c>
      <c r="N800" s="86">
        <v>0</v>
      </c>
      <c r="O800" s="86">
        <v>0</v>
      </c>
      <c r="P800" s="86">
        <v>0</v>
      </c>
      <c r="Q800" s="86">
        <v>0</v>
      </c>
      <c r="R800" s="86">
        <v>0</v>
      </c>
      <c r="S800" s="86">
        <v>0</v>
      </c>
      <c r="T800" s="86">
        <v>0</v>
      </c>
      <c r="U800" s="86">
        <v>0</v>
      </c>
      <c r="V800" s="86">
        <v>0</v>
      </c>
      <c r="W800" s="86">
        <v>28000000</v>
      </c>
      <c r="X800" s="86">
        <v>0</v>
      </c>
      <c r="Y800" s="86">
        <v>28000000</v>
      </c>
    </row>
    <row r="801" spans="1:25" hidden="1" outlineLevel="4" x14ac:dyDescent="0.3">
      <c r="A801" s="85" t="s">
        <v>125</v>
      </c>
      <c r="B801" s="85" t="s">
        <v>181</v>
      </c>
      <c r="C801" t="s">
        <v>1037</v>
      </c>
      <c r="D801" s="86">
        <v>0</v>
      </c>
      <c r="E801" s="86">
        <v>0</v>
      </c>
      <c r="F801" s="86">
        <v>0</v>
      </c>
      <c r="G801" s="86">
        <v>0</v>
      </c>
      <c r="H801" s="86">
        <v>0</v>
      </c>
      <c r="I801" s="86">
        <v>0</v>
      </c>
      <c r="J801" s="86">
        <v>0</v>
      </c>
      <c r="K801" s="86">
        <v>500000</v>
      </c>
      <c r="L801" s="86">
        <v>0</v>
      </c>
      <c r="M801" s="86">
        <v>0</v>
      </c>
      <c r="N801" s="86">
        <v>0</v>
      </c>
      <c r="O801" s="86">
        <v>0</v>
      </c>
      <c r="P801" s="86">
        <v>0</v>
      </c>
      <c r="Q801" s="86">
        <v>0</v>
      </c>
      <c r="R801" s="86">
        <v>0</v>
      </c>
      <c r="S801" s="86">
        <v>0</v>
      </c>
      <c r="T801" s="86">
        <v>0</v>
      </c>
      <c r="U801" s="86">
        <v>0</v>
      </c>
      <c r="V801" s="86">
        <v>0</v>
      </c>
      <c r="W801" s="86">
        <v>0</v>
      </c>
      <c r="X801" s="86">
        <v>0</v>
      </c>
      <c r="Y801" s="86">
        <v>500000</v>
      </c>
    </row>
    <row r="802" spans="1:25" hidden="1" outlineLevel="4" x14ac:dyDescent="0.3">
      <c r="A802" s="85" t="s">
        <v>125</v>
      </c>
      <c r="B802" s="85" t="s">
        <v>181</v>
      </c>
      <c r="C802" t="s">
        <v>1038</v>
      </c>
      <c r="D802" s="86">
        <v>0</v>
      </c>
      <c r="E802" s="86">
        <v>0</v>
      </c>
      <c r="F802" s="86">
        <v>0</v>
      </c>
      <c r="G802" s="86">
        <v>0</v>
      </c>
      <c r="H802" s="86">
        <v>0</v>
      </c>
      <c r="I802" s="86">
        <v>0</v>
      </c>
      <c r="J802" s="86">
        <v>0</v>
      </c>
      <c r="K802" s="86">
        <v>0</v>
      </c>
      <c r="L802" s="86">
        <v>0</v>
      </c>
      <c r="M802" s="86">
        <v>0</v>
      </c>
      <c r="N802" s="86">
        <v>0</v>
      </c>
      <c r="O802" s="86">
        <v>0</v>
      </c>
      <c r="P802" s="86">
        <v>0</v>
      </c>
      <c r="Q802" s="86">
        <v>900000</v>
      </c>
      <c r="R802" s="86">
        <v>0</v>
      </c>
      <c r="S802" s="86">
        <v>0</v>
      </c>
      <c r="T802" s="86">
        <v>0</v>
      </c>
      <c r="U802" s="86">
        <v>0</v>
      </c>
      <c r="V802" s="86">
        <v>0</v>
      </c>
      <c r="W802" s="86">
        <v>0</v>
      </c>
      <c r="X802" s="86">
        <v>0</v>
      </c>
      <c r="Y802" s="86">
        <v>900000</v>
      </c>
    </row>
    <row r="803" spans="1:25" hidden="1" outlineLevel="4" x14ac:dyDescent="0.3">
      <c r="A803" s="85" t="s">
        <v>125</v>
      </c>
      <c r="B803" s="85" t="s">
        <v>181</v>
      </c>
      <c r="C803" t="s">
        <v>1039</v>
      </c>
      <c r="D803" s="86">
        <v>0</v>
      </c>
      <c r="E803" s="86">
        <v>0</v>
      </c>
      <c r="F803" s="86">
        <v>0</v>
      </c>
      <c r="G803" s="86">
        <v>0</v>
      </c>
      <c r="H803" s="86">
        <v>0</v>
      </c>
      <c r="I803" s="86">
        <v>100000</v>
      </c>
      <c r="J803" s="86">
        <v>0</v>
      </c>
      <c r="K803" s="86">
        <v>0</v>
      </c>
      <c r="L803" s="86">
        <v>0</v>
      </c>
      <c r="M803" s="86">
        <v>0</v>
      </c>
      <c r="N803" s="86">
        <v>0</v>
      </c>
      <c r="O803" s="86">
        <v>0</v>
      </c>
      <c r="P803" s="86">
        <v>0</v>
      </c>
      <c r="Q803" s="86">
        <v>0</v>
      </c>
      <c r="R803" s="86">
        <v>0</v>
      </c>
      <c r="S803" s="86">
        <v>0</v>
      </c>
      <c r="T803" s="86">
        <v>0</v>
      </c>
      <c r="U803" s="86">
        <v>0</v>
      </c>
      <c r="V803" s="86">
        <v>6168637</v>
      </c>
      <c r="W803" s="86">
        <v>5000000</v>
      </c>
      <c r="X803" s="86">
        <v>2000000</v>
      </c>
      <c r="Y803" s="86">
        <v>13268637</v>
      </c>
    </row>
    <row r="804" spans="1:25" hidden="1" outlineLevel="4" x14ac:dyDescent="0.3">
      <c r="A804" s="85" t="s">
        <v>125</v>
      </c>
      <c r="B804" s="85" t="s">
        <v>181</v>
      </c>
      <c r="C804" t="s">
        <v>1040</v>
      </c>
      <c r="D804" s="86">
        <v>0</v>
      </c>
      <c r="E804" s="86">
        <v>0</v>
      </c>
      <c r="F804" s="86">
        <v>0</v>
      </c>
      <c r="G804" s="86">
        <v>0</v>
      </c>
      <c r="H804" s="86">
        <v>0</v>
      </c>
      <c r="I804" s="86">
        <v>0</v>
      </c>
      <c r="J804" s="86">
        <v>0</v>
      </c>
      <c r="K804" s="86">
        <v>0</v>
      </c>
      <c r="L804" s="86">
        <v>0</v>
      </c>
      <c r="M804" s="86">
        <v>0</v>
      </c>
      <c r="N804" s="86">
        <v>0</v>
      </c>
      <c r="O804" s="86">
        <v>0</v>
      </c>
      <c r="P804" s="86">
        <v>0</v>
      </c>
      <c r="Q804" s="86">
        <v>1309614</v>
      </c>
      <c r="R804" s="86">
        <v>0</v>
      </c>
      <c r="S804" s="86">
        <v>0</v>
      </c>
      <c r="T804" s="86">
        <v>0</v>
      </c>
      <c r="U804" s="86">
        <v>0</v>
      </c>
      <c r="V804" s="86">
        <v>0</v>
      </c>
      <c r="W804" s="86">
        <v>0</v>
      </c>
      <c r="X804" s="86">
        <v>0</v>
      </c>
      <c r="Y804" s="86">
        <v>1309614</v>
      </c>
    </row>
    <row r="805" spans="1:25" hidden="1" outlineLevel="4" x14ac:dyDescent="0.3">
      <c r="A805" s="85" t="s">
        <v>125</v>
      </c>
      <c r="B805" s="85" t="s">
        <v>181</v>
      </c>
      <c r="C805" t="s">
        <v>1041</v>
      </c>
      <c r="D805" s="86">
        <v>0</v>
      </c>
      <c r="E805" s="86">
        <v>0</v>
      </c>
      <c r="F805" s="86">
        <v>0</v>
      </c>
      <c r="G805" s="86">
        <v>0</v>
      </c>
      <c r="H805" s="86">
        <v>0</v>
      </c>
      <c r="I805" s="86">
        <v>0</v>
      </c>
      <c r="J805" s="86">
        <v>0</v>
      </c>
      <c r="K805" s="86">
        <v>0</v>
      </c>
      <c r="L805" s="86">
        <v>0</v>
      </c>
      <c r="M805" s="86">
        <v>0</v>
      </c>
      <c r="N805" s="86">
        <v>0</v>
      </c>
      <c r="O805" s="86">
        <v>0</v>
      </c>
      <c r="P805" s="86">
        <v>0</v>
      </c>
      <c r="Q805" s="86">
        <v>0</v>
      </c>
      <c r="R805" s="86">
        <v>0</v>
      </c>
      <c r="S805" s="86">
        <v>0</v>
      </c>
      <c r="T805" s="86">
        <v>0</v>
      </c>
      <c r="U805" s="86">
        <v>0</v>
      </c>
      <c r="V805" s="86">
        <v>5860049</v>
      </c>
      <c r="W805" s="86">
        <v>0</v>
      </c>
      <c r="X805" s="86">
        <v>0</v>
      </c>
      <c r="Y805" s="86">
        <v>5860049</v>
      </c>
    </row>
    <row r="806" spans="1:25" hidden="1" outlineLevel="4" x14ac:dyDescent="0.3">
      <c r="A806" s="85" t="s">
        <v>125</v>
      </c>
      <c r="B806" s="85" t="s">
        <v>181</v>
      </c>
      <c r="C806" t="s">
        <v>1042</v>
      </c>
      <c r="D806" s="86">
        <v>0</v>
      </c>
      <c r="E806" s="86">
        <v>0</v>
      </c>
      <c r="F806" s="86">
        <v>0</v>
      </c>
      <c r="G806" s="86">
        <v>0</v>
      </c>
      <c r="H806" s="86">
        <v>0</v>
      </c>
      <c r="I806" s="86">
        <v>0</v>
      </c>
      <c r="J806" s="86">
        <v>0</v>
      </c>
      <c r="K806" s="86">
        <v>0</v>
      </c>
      <c r="L806" s="86">
        <v>0</v>
      </c>
      <c r="M806" s="86">
        <v>0</v>
      </c>
      <c r="N806" s="86">
        <v>0</v>
      </c>
      <c r="O806" s="86">
        <v>0</v>
      </c>
      <c r="P806" s="86">
        <v>0</v>
      </c>
      <c r="Q806" s="86">
        <v>100000</v>
      </c>
      <c r="R806" s="86">
        <v>0</v>
      </c>
      <c r="S806" s="86">
        <v>0</v>
      </c>
      <c r="T806" s="86">
        <v>0</v>
      </c>
      <c r="U806" s="86">
        <v>0</v>
      </c>
      <c r="V806" s="86">
        <v>0</v>
      </c>
      <c r="W806" s="86">
        <v>0</v>
      </c>
      <c r="X806" s="86">
        <v>0</v>
      </c>
      <c r="Y806" s="86">
        <v>100000</v>
      </c>
    </row>
    <row r="807" spans="1:25" s="284" customFormat="1" hidden="1" outlineLevel="3" collapsed="1" x14ac:dyDescent="0.3">
      <c r="A807" s="85"/>
      <c r="B807" s="290" t="s">
        <v>2802</v>
      </c>
      <c r="C807" s="291"/>
      <c r="D807" s="292"/>
      <c r="E807" s="292">
        <f t="shared" ref="E807:Y807" si="31">SUBTOTAL(9,E691:E806)</f>
        <v>5500000</v>
      </c>
      <c r="F807" s="292">
        <f t="shared" si="31"/>
        <v>0</v>
      </c>
      <c r="G807" s="292">
        <f t="shared" si="31"/>
        <v>0</v>
      </c>
      <c r="H807" s="292">
        <f t="shared" si="31"/>
        <v>0</v>
      </c>
      <c r="I807" s="292">
        <f t="shared" si="31"/>
        <v>6750000</v>
      </c>
      <c r="J807" s="292">
        <f t="shared" si="31"/>
        <v>5456698</v>
      </c>
      <c r="K807" s="292">
        <f t="shared" si="31"/>
        <v>16000000</v>
      </c>
      <c r="L807" s="292">
        <f t="shared" si="31"/>
        <v>1000000</v>
      </c>
      <c r="M807" s="292">
        <f t="shared" si="31"/>
        <v>6050000</v>
      </c>
      <c r="N807" s="292">
        <f t="shared" si="31"/>
        <v>500000</v>
      </c>
      <c r="O807" s="292">
        <f t="shared" si="31"/>
        <v>14703013</v>
      </c>
      <c r="P807" s="292">
        <f t="shared" si="31"/>
        <v>8758881</v>
      </c>
      <c r="Q807" s="292">
        <f t="shared" si="31"/>
        <v>52380170</v>
      </c>
      <c r="R807" s="292">
        <f t="shared" si="31"/>
        <v>0</v>
      </c>
      <c r="S807" s="292">
        <f t="shared" si="31"/>
        <v>200000</v>
      </c>
      <c r="T807" s="292">
        <f t="shared" si="31"/>
        <v>0</v>
      </c>
      <c r="U807" s="292">
        <f t="shared" si="31"/>
        <v>0</v>
      </c>
      <c r="V807" s="292">
        <f t="shared" si="31"/>
        <v>163289542</v>
      </c>
      <c r="W807" s="292">
        <f t="shared" si="31"/>
        <v>252685207</v>
      </c>
      <c r="X807" s="292">
        <f t="shared" si="31"/>
        <v>149639231</v>
      </c>
      <c r="Y807" s="292">
        <f t="shared" si="31"/>
        <v>682912742</v>
      </c>
    </row>
    <row r="808" spans="1:25" hidden="1" outlineLevel="4" x14ac:dyDescent="0.3">
      <c r="A808" s="85" t="s">
        <v>125</v>
      </c>
      <c r="B808" s="85" t="s">
        <v>183</v>
      </c>
      <c r="C808" t="s">
        <v>1043</v>
      </c>
      <c r="D808" s="86">
        <v>0</v>
      </c>
      <c r="E808" s="86">
        <v>0</v>
      </c>
      <c r="F808" s="86">
        <v>0</v>
      </c>
      <c r="G808" s="86">
        <v>0</v>
      </c>
      <c r="H808" s="86">
        <v>0</v>
      </c>
      <c r="I808" s="86">
        <v>0</v>
      </c>
      <c r="J808" s="86">
        <v>0</v>
      </c>
      <c r="K808" s="86">
        <v>0</v>
      </c>
      <c r="L808" s="86">
        <v>0</v>
      </c>
      <c r="M808" s="86">
        <v>0</v>
      </c>
      <c r="N808" s="86">
        <v>0</v>
      </c>
      <c r="O808" s="86">
        <v>0</v>
      </c>
      <c r="P808" s="86">
        <v>0</v>
      </c>
      <c r="Q808" s="86">
        <v>0</v>
      </c>
      <c r="R808" s="86">
        <v>0</v>
      </c>
      <c r="S808" s="86">
        <v>0</v>
      </c>
      <c r="T808" s="86">
        <v>0</v>
      </c>
      <c r="U808" s="86">
        <v>0</v>
      </c>
      <c r="V808" s="86">
        <v>0</v>
      </c>
      <c r="W808" s="86">
        <v>15915510</v>
      </c>
      <c r="X808" s="86">
        <v>17500006</v>
      </c>
      <c r="Y808" s="86">
        <v>33415516</v>
      </c>
    </row>
    <row r="809" spans="1:25" hidden="1" outlineLevel="4" x14ac:dyDescent="0.3">
      <c r="A809" s="85" t="s">
        <v>125</v>
      </c>
      <c r="B809" s="85" t="s">
        <v>183</v>
      </c>
      <c r="C809" t="s">
        <v>839</v>
      </c>
      <c r="D809" s="86">
        <v>0</v>
      </c>
      <c r="E809" s="86">
        <v>0</v>
      </c>
      <c r="F809" s="86">
        <v>0</v>
      </c>
      <c r="G809" s="86">
        <v>0</v>
      </c>
      <c r="H809" s="86">
        <v>0</v>
      </c>
      <c r="I809" s="86">
        <v>0</v>
      </c>
      <c r="J809" s="86">
        <v>0</v>
      </c>
      <c r="K809" s="86">
        <v>0</v>
      </c>
      <c r="L809" s="86">
        <v>0</v>
      </c>
      <c r="M809" s="86">
        <v>0</v>
      </c>
      <c r="N809" s="86">
        <v>0</v>
      </c>
      <c r="O809" s="86">
        <v>81290</v>
      </c>
      <c r="P809" s="86">
        <v>0</v>
      </c>
      <c r="Q809" s="86">
        <v>0</v>
      </c>
      <c r="R809" s="86">
        <v>0</v>
      </c>
      <c r="S809" s="86">
        <v>0</v>
      </c>
      <c r="T809" s="86">
        <v>0</v>
      </c>
      <c r="U809" s="86">
        <v>0</v>
      </c>
      <c r="V809" s="86">
        <v>0</v>
      </c>
      <c r="W809" s="86">
        <v>0</v>
      </c>
      <c r="X809" s="86">
        <v>0</v>
      </c>
      <c r="Y809" s="86">
        <v>81290</v>
      </c>
    </row>
    <row r="810" spans="1:25" hidden="1" outlineLevel="4" x14ac:dyDescent="0.3">
      <c r="A810" s="85" t="s">
        <v>125</v>
      </c>
      <c r="B810" s="85" t="s">
        <v>183</v>
      </c>
      <c r="C810" t="s">
        <v>843</v>
      </c>
      <c r="D810" s="86">
        <v>0</v>
      </c>
      <c r="E810" s="86">
        <v>0</v>
      </c>
      <c r="F810" s="86">
        <v>0</v>
      </c>
      <c r="G810" s="86">
        <v>0</v>
      </c>
      <c r="H810" s="86">
        <v>0</v>
      </c>
      <c r="I810" s="86">
        <v>500000</v>
      </c>
      <c r="J810" s="86">
        <v>141326</v>
      </c>
      <c r="K810" s="86">
        <v>0</v>
      </c>
      <c r="L810" s="86">
        <v>0</v>
      </c>
      <c r="M810" s="86">
        <v>0</v>
      </c>
      <c r="N810" s="86">
        <v>0</v>
      </c>
      <c r="O810" s="86">
        <v>0</v>
      </c>
      <c r="P810" s="86">
        <v>0</v>
      </c>
      <c r="Q810" s="86">
        <v>0</v>
      </c>
      <c r="R810" s="86">
        <v>0</v>
      </c>
      <c r="S810" s="86">
        <v>0</v>
      </c>
      <c r="T810" s="86">
        <v>0</v>
      </c>
      <c r="U810" s="86">
        <v>0</v>
      </c>
      <c r="V810" s="86">
        <v>2860201</v>
      </c>
      <c r="W810" s="86">
        <v>0</v>
      </c>
      <c r="X810" s="86">
        <v>0</v>
      </c>
      <c r="Y810" s="86">
        <v>3501527</v>
      </c>
    </row>
    <row r="811" spans="1:25" hidden="1" outlineLevel="4" x14ac:dyDescent="0.3">
      <c r="A811" s="85" t="s">
        <v>125</v>
      </c>
      <c r="B811" s="85" t="s">
        <v>183</v>
      </c>
      <c r="C811" t="s">
        <v>1044</v>
      </c>
      <c r="D811" s="86">
        <v>0</v>
      </c>
      <c r="E811" s="86">
        <v>0</v>
      </c>
      <c r="F811" s="86">
        <v>0</v>
      </c>
      <c r="G811" s="86">
        <v>0</v>
      </c>
      <c r="H811" s="86">
        <v>0</v>
      </c>
      <c r="I811" s="86">
        <v>0</v>
      </c>
      <c r="J811" s="86">
        <v>0</v>
      </c>
      <c r="K811" s="86">
        <v>0</v>
      </c>
      <c r="L811" s="86">
        <v>0</v>
      </c>
      <c r="M811" s="86">
        <v>0</v>
      </c>
      <c r="N811" s="86">
        <v>0</v>
      </c>
      <c r="O811" s="86">
        <v>1305678</v>
      </c>
      <c r="P811" s="86">
        <v>0</v>
      </c>
      <c r="Q811" s="86">
        <v>0</v>
      </c>
      <c r="R811" s="86">
        <v>0</v>
      </c>
      <c r="S811" s="86">
        <v>0</v>
      </c>
      <c r="T811" s="86">
        <v>0</v>
      </c>
      <c r="U811" s="86">
        <v>0</v>
      </c>
      <c r="V811" s="86">
        <v>0</v>
      </c>
      <c r="W811" s="86">
        <v>0</v>
      </c>
      <c r="X811" s="86">
        <v>0</v>
      </c>
      <c r="Y811" s="86">
        <v>1305678</v>
      </c>
    </row>
    <row r="812" spans="1:25" hidden="1" outlineLevel="4" x14ac:dyDescent="0.3">
      <c r="A812" s="85" t="s">
        <v>125</v>
      </c>
      <c r="B812" s="85" t="s">
        <v>183</v>
      </c>
      <c r="C812" t="s">
        <v>1045</v>
      </c>
      <c r="D812" s="86">
        <v>0</v>
      </c>
      <c r="E812" s="86">
        <v>0</v>
      </c>
      <c r="F812" s="86">
        <v>0</v>
      </c>
      <c r="G812" s="86">
        <v>0</v>
      </c>
      <c r="H812" s="86">
        <v>0</v>
      </c>
      <c r="I812" s="86">
        <v>0</v>
      </c>
      <c r="J812" s="86">
        <v>0</v>
      </c>
      <c r="K812" s="86">
        <v>0</v>
      </c>
      <c r="L812" s="86">
        <v>0</v>
      </c>
      <c r="M812" s="86">
        <v>0</v>
      </c>
      <c r="N812" s="86">
        <v>0</v>
      </c>
      <c r="O812" s="86">
        <v>0</v>
      </c>
      <c r="P812" s="86">
        <v>250000</v>
      </c>
      <c r="Q812" s="86">
        <v>0</v>
      </c>
      <c r="R812" s="86">
        <v>0</v>
      </c>
      <c r="S812" s="86">
        <v>0</v>
      </c>
      <c r="T812" s="86">
        <v>0</v>
      </c>
      <c r="U812" s="86">
        <v>0</v>
      </c>
      <c r="V812" s="86">
        <v>0</v>
      </c>
      <c r="W812" s="86">
        <v>0</v>
      </c>
      <c r="X812" s="86">
        <v>0</v>
      </c>
      <c r="Y812" s="86">
        <v>250000</v>
      </c>
    </row>
    <row r="813" spans="1:25" hidden="1" outlineLevel="4" x14ac:dyDescent="0.3">
      <c r="A813" s="85" t="s">
        <v>125</v>
      </c>
      <c r="B813" s="85" t="s">
        <v>183</v>
      </c>
      <c r="C813" t="s">
        <v>1046</v>
      </c>
      <c r="D813" s="86">
        <v>0</v>
      </c>
      <c r="E813" s="86">
        <v>0</v>
      </c>
      <c r="F813" s="86">
        <v>0</v>
      </c>
      <c r="G813" s="86">
        <v>0</v>
      </c>
      <c r="H813" s="86">
        <v>0</v>
      </c>
      <c r="I813" s="86">
        <v>0</v>
      </c>
      <c r="J813" s="86">
        <v>0</v>
      </c>
      <c r="K813" s="86">
        <v>0</v>
      </c>
      <c r="L813" s="86">
        <v>0</v>
      </c>
      <c r="M813" s="86">
        <v>0</v>
      </c>
      <c r="N813" s="86">
        <v>0</v>
      </c>
      <c r="O813" s="86">
        <v>0</v>
      </c>
      <c r="P813" s="86">
        <v>0</v>
      </c>
      <c r="Q813" s="86">
        <v>0</v>
      </c>
      <c r="R813" s="86">
        <v>0</v>
      </c>
      <c r="S813" s="86">
        <v>0</v>
      </c>
      <c r="T813" s="86">
        <v>0</v>
      </c>
      <c r="U813" s="86">
        <v>0</v>
      </c>
      <c r="V813" s="86">
        <v>3500000</v>
      </c>
      <c r="W813" s="86">
        <v>0</v>
      </c>
      <c r="X813" s="86">
        <v>0</v>
      </c>
      <c r="Y813" s="86">
        <v>3500000</v>
      </c>
    </row>
    <row r="814" spans="1:25" s="284" customFormat="1" hidden="1" outlineLevel="3" collapsed="1" x14ac:dyDescent="0.3">
      <c r="A814" s="85"/>
      <c r="B814" s="290" t="s">
        <v>2803</v>
      </c>
      <c r="C814" s="291"/>
      <c r="D814" s="292"/>
      <c r="E814" s="292">
        <f t="shared" ref="E814:Y814" si="32">SUBTOTAL(9,E808:E813)</f>
        <v>0</v>
      </c>
      <c r="F814" s="292">
        <f t="shared" si="32"/>
        <v>0</v>
      </c>
      <c r="G814" s="292">
        <f t="shared" si="32"/>
        <v>0</v>
      </c>
      <c r="H814" s="292">
        <f t="shared" si="32"/>
        <v>0</v>
      </c>
      <c r="I814" s="292">
        <f t="shared" si="32"/>
        <v>500000</v>
      </c>
      <c r="J814" s="292">
        <f t="shared" si="32"/>
        <v>141326</v>
      </c>
      <c r="K814" s="292">
        <f t="shared" si="32"/>
        <v>0</v>
      </c>
      <c r="L814" s="292">
        <f t="shared" si="32"/>
        <v>0</v>
      </c>
      <c r="M814" s="292">
        <f t="shared" si="32"/>
        <v>0</v>
      </c>
      <c r="N814" s="292">
        <f t="shared" si="32"/>
        <v>0</v>
      </c>
      <c r="O814" s="292">
        <f t="shared" si="32"/>
        <v>1386968</v>
      </c>
      <c r="P814" s="292">
        <f t="shared" si="32"/>
        <v>250000</v>
      </c>
      <c r="Q814" s="292">
        <f t="shared" si="32"/>
        <v>0</v>
      </c>
      <c r="R814" s="292">
        <f t="shared" si="32"/>
        <v>0</v>
      </c>
      <c r="S814" s="292">
        <f t="shared" si="32"/>
        <v>0</v>
      </c>
      <c r="T814" s="292">
        <f t="shared" si="32"/>
        <v>0</v>
      </c>
      <c r="U814" s="292">
        <f t="shared" si="32"/>
        <v>0</v>
      </c>
      <c r="V814" s="292">
        <f t="shared" si="32"/>
        <v>6360201</v>
      </c>
      <c r="W814" s="292">
        <f t="shared" si="32"/>
        <v>15915510</v>
      </c>
      <c r="X814" s="292">
        <f t="shared" si="32"/>
        <v>17500006</v>
      </c>
      <c r="Y814" s="292">
        <f t="shared" si="32"/>
        <v>42054011</v>
      </c>
    </row>
    <row r="815" spans="1:25" hidden="1" outlineLevel="4" x14ac:dyDescent="0.3">
      <c r="A815" s="85" t="s">
        <v>125</v>
      </c>
      <c r="B815" s="85" t="s">
        <v>185</v>
      </c>
      <c r="C815" t="s">
        <v>1047</v>
      </c>
      <c r="D815" s="86">
        <v>0</v>
      </c>
      <c r="E815" s="86">
        <v>0</v>
      </c>
      <c r="F815" s="86">
        <v>0</v>
      </c>
      <c r="G815" s="86">
        <v>0</v>
      </c>
      <c r="H815" s="86">
        <v>0</v>
      </c>
      <c r="I815" s="86">
        <v>0</v>
      </c>
      <c r="J815" s="86">
        <v>0</v>
      </c>
      <c r="K815" s="86">
        <v>0</v>
      </c>
      <c r="L815" s="86">
        <v>0</v>
      </c>
      <c r="M815" s="86">
        <v>0</v>
      </c>
      <c r="N815" s="86">
        <v>0</v>
      </c>
      <c r="O815" s="86">
        <v>2000000</v>
      </c>
      <c r="P815" s="86">
        <v>0</v>
      </c>
      <c r="Q815" s="86">
        <v>0</v>
      </c>
      <c r="R815" s="86">
        <v>0</v>
      </c>
      <c r="S815" s="86">
        <v>0</v>
      </c>
      <c r="T815" s="86">
        <v>0</v>
      </c>
      <c r="U815" s="86">
        <v>0</v>
      </c>
      <c r="V815" s="86">
        <v>0</v>
      </c>
      <c r="W815" s="86">
        <v>0</v>
      </c>
      <c r="X815" s="86">
        <v>0</v>
      </c>
      <c r="Y815" s="86">
        <v>2000000</v>
      </c>
    </row>
    <row r="816" spans="1:25" hidden="1" outlineLevel="4" x14ac:dyDescent="0.3">
      <c r="A816" s="85" t="s">
        <v>125</v>
      </c>
      <c r="B816" s="85" t="s">
        <v>185</v>
      </c>
      <c r="C816" t="s">
        <v>1048</v>
      </c>
      <c r="D816" s="86">
        <v>0</v>
      </c>
      <c r="E816" s="86">
        <v>0</v>
      </c>
      <c r="F816" s="86">
        <v>0</v>
      </c>
      <c r="G816" s="86">
        <v>0</v>
      </c>
      <c r="H816" s="86">
        <v>0</v>
      </c>
      <c r="I816" s="86">
        <v>0</v>
      </c>
      <c r="J816" s="86">
        <v>0</v>
      </c>
      <c r="K816" s="86">
        <v>0</v>
      </c>
      <c r="L816" s="86">
        <v>0</v>
      </c>
      <c r="M816" s="86">
        <v>0</v>
      </c>
      <c r="N816" s="86">
        <v>300000</v>
      </c>
      <c r="O816" s="86">
        <v>0</v>
      </c>
      <c r="P816" s="86">
        <v>150000</v>
      </c>
      <c r="Q816" s="86">
        <v>250000</v>
      </c>
      <c r="R816" s="86">
        <v>0</v>
      </c>
      <c r="S816" s="86">
        <v>0</v>
      </c>
      <c r="T816" s="86">
        <v>0</v>
      </c>
      <c r="U816" s="86">
        <v>0</v>
      </c>
      <c r="V816" s="86">
        <v>0</v>
      </c>
      <c r="W816" s="86">
        <v>0</v>
      </c>
      <c r="X816" s="86">
        <v>0</v>
      </c>
      <c r="Y816" s="86">
        <v>700000</v>
      </c>
    </row>
    <row r="817" spans="1:25" hidden="1" outlineLevel="4" x14ac:dyDescent="0.3">
      <c r="A817" s="85" t="s">
        <v>125</v>
      </c>
      <c r="B817" s="85" t="s">
        <v>185</v>
      </c>
      <c r="C817" t="s">
        <v>1049</v>
      </c>
      <c r="D817" s="86">
        <v>0</v>
      </c>
      <c r="E817" s="86">
        <v>0</v>
      </c>
      <c r="F817" s="86">
        <v>0</v>
      </c>
      <c r="G817" s="86">
        <v>0</v>
      </c>
      <c r="H817" s="86">
        <v>0</v>
      </c>
      <c r="I817" s="86">
        <v>0</v>
      </c>
      <c r="J817" s="86">
        <v>400000</v>
      </c>
      <c r="K817" s="86">
        <v>0</v>
      </c>
      <c r="L817" s="86">
        <v>0</v>
      </c>
      <c r="M817" s="86">
        <v>0</v>
      </c>
      <c r="N817" s="86">
        <v>0</v>
      </c>
      <c r="O817" s="86">
        <v>0</v>
      </c>
      <c r="P817" s="86">
        <v>0</v>
      </c>
      <c r="Q817" s="86">
        <v>0</v>
      </c>
      <c r="R817" s="86">
        <v>0</v>
      </c>
      <c r="S817" s="86">
        <v>0</v>
      </c>
      <c r="T817" s="86">
        <v>0</v>
      </c>
      <c r="U817" s="86">
        <v>0</v>
      </c>
      <c r="V817" s="86">
        <v>0</v>
      </c>
      <c r="W817" s="86">
        <v>0</v>
      </c>
      <c r="X817" s="86">
        <v>0</v>
      </c>
      <c r="Y817" s="86">
        <v>400000</v>
      </c>
    </row>
    <row r="818" spans="1:25" hidden="1" outlineLevel="4" x14ac:dyDescent="0.3">
      <c r="A818" s="85" t="s">
        <v>125</v>
      </c>
      <c r="B818" s="85" t="s">
        <v>185</v>
      </c>
      <c r="C818" t="s">
        <v>1050</v>
      </c>
      <c r="D818" s="86">
        <v>0</v>
      </c>
      <c r="E818" s="86">
        <v>0</v>
      </c>
      <c r="F818" s="86">
        <v>0</v>
      </c>
      <c r="G818" s="86">
        <v>0</v>
      </c>
      <c r="H818" s="86">
        <v>0</v>
      </c>
      <c r="I818" s="86">
        <v>0</v>
      </c>
      <c r="J818" s="86">
        <v>0</v>
      </c>
      <c r="K818" s="86">
        <v>0</v>
      </c>
      <c r="L818" s="86">
        <v>0</v>
      </c>
      <c r="M818" s="86">
        <v>0</v>
      </c>
      <c r="N818" s="86">
        <v>0</v>
      </c>
      <c r="O818" s="86">
        <v>0</v>
      </c>
      <c r="P818" s="86">
        <v>0</v>
      </c>
      <c r="Q818" s="86">
        <v>650000</v>
      </c>
      <c r="R818" s="86">
        <v>0</v>
      </c>
      <c r="S818" s="86">
        <v>0</v>
      </c>
      <c r="T818" s="86">
        <v>0</v>
      </c>
      <c r="U818" s="86">
        <v>0</v>
      </c>
      <c r="V818" s="86">
        <v>0</v>
      </c>
      <c r="W818" s="86">
        <v>0</v>
      </c>
      <c r="X818" s="86">
        <v>0</v>
      </c>
      <c r="Y818" s="86">
        <v>650000</v>
      </c>
    </row>
    <row r="819" spans="1:25" hidden="1" outlineLevel="4" x14ac:dyDescent="0.3">
      <c r="A819" s="85" t="s">
        <v>125</v>
      </c>
      <c r="B819" s="85" t="s">
        <v>185</v>
      </c>
      <c r="C819" t="s">
        <v>1051</v>
      </c>
      <c r="D819" s="86">
        <v>0</v>
      </c>
      <c r="E819" s="86">
        <v>0</v>
      </c>
      <c r="F819" s="86">
        <v>0</v>
      </c>
      <c r="G819" s="86">
        <v>0</v>
      </c>
      <c r="H819" s="86">
        <v>0</v>
      </c>
      <c r="I819" s="86">
        <v>0</v>
      </c>
      <c r="J819" s="86">
        <v>0</v>
      </c>
      <c r="K819" s="86">
        <v>0</v>
      </c>
      <c r="L819" s="86">
        <v>0</v>
      </c>
      <c r="M819" s="86">
        <v>0</v>
      </c>
      <c r="N819" s="86">
        <v>0</v>
      </c>
      <c r="O819" s="86">
        <v>0</v>
      </c>
      <c r="P819" s="86">
        <v>0</v>
      </c>
      <c r="Q819" s="86">
        <v>350000</v>
      </c>
      <c r="R819" s="86">
        <v>0</v>
      </c>
      <c r="S819" s="86">
        <v>0</v>
      </c>
      <c r="T819" s="86">
        <v>0</v>
      </c>
      <c r="U819" s="86">
        <v>0</v>
      </c>
      <c r="V819" s="86">
        <v>0</v>
      </c>
      <c r="W819" s="86">
        <v>0</v>
      </c>
      <c r="X819" s="86">
        <v>0</v>
      </c>
      <c r="Y819" s="86">
        <v>350000</v>
      </c>
    </row>
    <row r="820" spans="1:25" hidden="1" outlineLevel="4" x14ac:dyDescent="0.3">
      <c r="A820" s="85" t="s">
        <v>125</v>
      </c>
      <c r="B820" s="85" t="s">
        <v>185</v>
      </c>
      <c r="C820" t="s">
        <v>1052</v>
      </c>
      <c r="D820" s="86">
        <v>0</v>
      </c>
      <c r="E820" s="86">
        <v>0</v>
      </c>
      <c r="F820" s="86">
        <v>0</v>
      </c>
      <c r="G820" s="86">
        <v>0</v>
      </c>
      <c r="H820" s="86">
        <v>0</v>
      </c>
      <c r="I820" s="86">
        <v>0</v>
      </c>
      <c r="J820" s="86">
        <v>4000000</v>
      </c>
      <c r="K820" s="86">
        <v>0</v>
      </c>
      <c r="L820" s="86">
        <v>0</v>
      </c>
      <c r="M820" s="86">
        <v>0</v>
      </c>
      <c r="N820" s="86">
        <v>0</v>
      </c>
      <c r="O820" s="86">
        <v>0</v>
      </c>
      <c r="P820" s="86">
        <v>0</v>
      </c>
      <c r="Q820" s="86">
        <v>0</v>
      </c>
      <c r="R820" s="86">
        <v>0</v>
      </c>
      <c r="S820" s="86">
        <v>0</v>
      </c>
      <c r="T820" s="86">
        <v>0</v>
      </c>
      <c r="U820" s="86">
        <v>0</v>
      </c>
      <c r="V820" s="86">
        <v>0</v>
      </c>
      <c r="W820" s="86">
        <v>0</v>
      </c>
      <c r="X820" s="86">
        <v>0</v>
      </c>
      <c r="Y820" s="86">
        <v>4000000</v>
      </c>
    </row>
    <row r="821" spans="1:25" hidden="1" outlineLevel="4" x14ac:dyDescent="0.3">
      <c r="A821" s="85" t="s">
        <v>125</v>
      </c>
      <c r="B821" s="85" t="s">
        <v>185</v>
      </c>
      <c r="C821" t="s">
        <v>839</v>
      </c>
      <c r="D821" s="86">
        <v>0</v>
      </c>
      <c r="E821" s="86">
        <v>0</v>
      </c>
      <c r="F821" s="86">
        <v>0</v>
      </c>
      <c r="G821" s="86">
        <v>0</v>
      </c>
      <c r="H821" s="86">
        <v>0</v>
      </c>
      <c r="I821" s="86">
        <v>0</v>
      </c>
      <c r="J821" s="86">
        <v>0</v>
      </c>
      <c r="K821" s="86">
        <v>0</v>
      </c>
      <c r="L821" s="86">
        <v>0</v>
      </c>
      <c r="M821" s="86">
        <v>0</v>
      </c>
      <c r="N821" s="86">
        <v>0</v>
      </c>
      <c r="O821" s="86">
        <v>176755</v>
      </c>
      <c r="P821" s="86">
        <v>0</v>
      </c>
      <c r="Q821" s="86">
        <v>0</v>
      </c>
      <c r="R821" s="86">
        <v>0</v>
      </c>
      <c r="S821" s="86">
        <v>0</v>
      </c>
      <c r="T821" s="86">
        <v>0</v>
      </c>
      <c r="U821" s="86">
        <v>0</v>
      </c>
      <c r="V821" s="86">
        <v>0</v>
      </c>
      <c r="W821" s="86">
        <v>0</v>
      </c>
      <c r="X821" s="86">
        <v>0</v>
      </c>
      <c r="Y821" s="86">
        <v>176755</v>
      </c>
    </row>
    <row r="822" spans="1:25" hidden="1" outlineLevel="4" x14ac:dyDescent="0.3">
      <c r="A822" s="85" t="s">
        <v>125</v>
      </c>
      <c r="B822" s="85" t="s">
        <v>185</v>
      </c>
      <c r="C822" t="s">
        <v>843</v>
      </c>
      <c r="D822" s="86">
        <v>0</v>
      </c>
      <c r="E822" s="86">
        <v>0</v>
      </c>
      <c r="F822" s="86">
        <v>0</v>
      </c>
      <c r="G822" s="86">
        <v>0</v>
      </c>
      <c r="H822" s="86">
        <v>0</v>
      </c>
      <c r="I822" s="86">
        <v>0</v>
      </c>
      <c r="J822" s="86">
        <v>524238</v>
      </c>
      <c r="K822" s="86">
        <v>0</v>
      </c>
      <c r="L822" s="86">
        <v>0</v>
      </c>
      <c r="M822" s="86">
        <v>0</v>
      </c>
      <c r="N822" s="86">
        <v>0</v>
      </c>
      <c r="O822" s="86">
        <v>0</v>
      </c>
      <c r="P822" s="86">
        <v>0</v>
      </c>
      <c r="Q822" s="86">
        <v>0</v>
      </c>
      <c r="R822" s="86">
        <v>0</v>
      </c>
      <c r="S822" s="86">
        <v>0</v>
      </c>
      <c r="T822" s="86">
        <v>0</v>
      </c>
      <c r="U822" s="86">
        <v>0</v>
      </c>
      <c r="V822" s="86">
        <v>10729884</v>
      </c>
      <c r="W822" s="86">
        <v>0</v>
      </c>
      <c r="X822" s="86">
        <v>0</v>
      </c>
      <c r="Y822" s="86">
        <v>11254122</v>
      </c>
    </row>
    <row r="823" spans="1:25" hidden="1" outlineLevel="4" x14ac:dyDescent="0.3">
      <c r="A823" s="85" t="s">
        <v>125</v>
      </c>
      <c r="B823" s="85" t="s">
        <v>185</v>
      </c>
      <c r="C823" t="s">
        <v>1053</v>
      </c>
      <c r="D823" s="86">
        <v>0</v>
      </c>
      <c r="E823" s="86">
        <v>0</v>
      </c>
      <c r="F823" s="86">
        <v>0</v>
      </c>
      <c r="G823" s="86">
        <v>0</v>
      </c>
      <c r="H823" s="86">
        <v>0</v>
      </c>
      <c r="I823" s="86">
        <v>0</v>
      </c>
      <c r="J823" s="86">
        <v>0</v>
      </c>
      <c r="K823" s="86">
        <v>0</v>
      </c>
      <c r="L823" s="86">
        <v>0</v>
      </c>
      <c r="M823" s="86">
        <v>0</v>
      </c>
      <c r="N823" s="86">
        <v>0</v>
      </c>
      <c r="O823" s="86">
        <v>0</v>
      </c>
      <c r="P823" s="86">
        <v>0</v>
      </c>
      <c r="Q823" s="86">
        <v>0</v>
      </c>
      <c r="R823" s="86">
        <v>0</v>
      </c>
      <c r="S823" s="86">
        <v>0</v>
      </c>
      <c r="T823" s="86">
        <v>0</v>
      </c>
      <c r="U823" s="86">
        <v>0</v>
      </c>
      <c r="V823" s="86">
        <v>0</v>
      </c>
      <c r="W823" s="86">
        <v>12500000</v>
      </c>
      <c r="X823" s="86">
        <v>7500000</v>
      </c>
      <c r="Y823" s="86">
        <v>20000000</v>
      </c>
    </row>
    <row r="824" spans="1:25" hidden="1" outlineLevel="4" x14ac:dyDescent="0.3">
      <c r="A824" s="85" t="s">
        <v>125</v>
      </c>
      <c r="B824" s="85" t="s">
        <v>185</v>
      </c>
      <c r="C824" t="s">
        <v>1054</v>
      </c>
      <c r="D824" s="86">
        <v>0</v>
      </c>
      <c r="E824" s="86">
        <v>0</v>
      </c>
      <c r="F824" s="86">
        <v>0</v>
      </c>
      <c r="G824" s="86">
        <v>0</v>
      </c>
      <c r="H824" s="86">
        <v>0</v>
      </c>
      <c r="I824" s="86">
        <v>0</v>
      </c>
      <c r="J824" s="86">
        <v>603000</v>
      </c>
      <c r="K824" s="86">
        <v>0</v>
      </c>
      <c r="L824" s="86">
        <v>0</v>
      </c>
      <c r="M824" s="86">
        <v>0</v>
      </c>
      <c r="N824" s="86">
        <v>0</v>
      </c>
      <c r="O824" s="86">
        <v>0</v>
      </c>
      <c r="P824" s="86">
        <v>0</v>
      </c>
      <c r="Q824" s="86">
        <v>0</v>
      </c>
      <c r="R824" s="86">
        <v>0</v>
      </c>
      <c r="S824" s="86">
        <v>0</v>
      </c>
      <c r="T824" s="86">
        <v>0</v>
      </c>
      <c r="U824" s="86">
        <v>0</v>
      </c>
      <c r="V824" s="86">
        <v>0</v>
      </c>
      <c r="W824" s="86">
        <v>0</v>
      </c>
      <c r="X824" s="86">
        <v>0</v>
      </c>
      <c r="Y824" s="86">
        <v>603000</v>
      </c>
    </row>
    <row r="825" spans="1:25" hidden="1" outlineLevel="4" x14ac:dyDescent="0.3">
      <c r="A825" s="85" t="s">
        <v>125</v>
      </c>
      <c r="B825" s="85" t="s">
        <v>185</v>
      </c>
      <c r="C825" t="s">
        <v>1055</v>
      </c>
      <c r="D825" s="86">
        <v>0</v>
      </c>
      <c r="E825" s="86">
        <v>0</v>
      </c>
      <c r="F825" s="86">
        <v>0</v>
      </c>
      <c r="G825" s="86">
        <v>0</v>
      </c>
      <c r="H825" s="86">
        <v>0</v>
      </c>
      <c r="I825" s="86">
        <v>0</v>
      </c>
      <c r="J825" s="86">
        <v>612764</v>
      </c>
      <c r="K825" s="86">
        <v>0</v>
      </c>
      <c r="L825" s="86">
        <v>0</v>
      </c>
      <c r="M825" s="86">
        <v>0</v>
      </c>
      <c r="N825" s="86">
        <v>0</v>
      </c>
      <c r="O825" s="86">
        <v>0</v>
      </c>
      <c r="P825" s="86">
        <v>0</v>
      </c>
      <c r="Q825" s="86">
        <v>0</v>
      </c>
      <c r="R825" s="86">
        <v>0</v>
      </c>
      <c r="S825" s="86">
        <v>0</v>
      </c>
      <c r="T825" s="86">
        <v>0</v>
      </c>
      <c r="U825" s="86">
        <v>0</v>
      </c>
      <c r="V825" s="86">
        <v>0</v>
      </c>
      <c r="W825" s="86">
        <v>0</v>
      </c>
      <c r="X825" s="86">
        <v>0</v>
      </c>
      <c r="Y825" s="86">
        <v>612764</v>
      </c>
    </row>
    <row r="826" spans="1:25" hidden="1" outlineLevel="4" x14ac:dyDescent="0.3">
      <c r="A826" s="85" t="s">
        <v>125</v>
      </c>
      <c r="B826" s="85" t="s">
        <v>185</v>
      </c>
      <c r="C826" t="s">
        <v>1056</v>
      </c>
      <c r="D826" s="86">
        <v>0</v>
      </c>
      <c r="E826" s="86">
        <v>0</v>
      </c>
      <c r="F826" s="86">
        <v>0</v>
      </c>
      <c r="G826" s="86">
        <v>0</v>
      </c>
      <c r="H826" s="86">
        <v>0</v>
      </c>
      <c r="I826" s="86">
        <v>0</v>
      </c>
      <c r="J826" s="86">
        <v>150000</v>
      </c>
      <c r="K826" s="86">
        <v>0</v>
      </c>
      <c r="L826" s="86">
        <v>0</v>
      </c>
      <c r="M826" s="86">
        <v>0</v>
      </c>
      <c r="N826" s="86">
        <v>0</v>
      </c>
      <c r="O826" s="86">
        <v>0</v>
      </c>
      <c r="P826" s="86">
        <v>0</v>
      </c>
      <c r="Q826" s="86">
        <v>0</v>
      </c>
      <c r="R826" s="86">
        <v>0</v>
      </c>
      <c r="S826" s="86">
        <v>0</v>
      </c>
      <c r="T826" s="86">
        <v>0</v>
      </c>
      <c r="U826" s="86">
        <v>0</v>
      </c>
      <c r="V826" s="86">
        <v>0</v>
      </c>
      <c r="W826" s="86">
        <v>0</v>
      </c>
      <c r="X826" s="86">
        <v>0</v>
      </c>
      <c r="Y826" s="86">
        <v>150000</v>
      </c>
    </row>
    <row r="827" spans="1:25" hidden="1" outlineLevel="4" x14ac:dyDescent="0.3">
      <c r="A827" s="85" t="s">
        <v>125</v>
      </c>
      <c r="B827" s="85" t="s">
        <v>185</v>
      </c>
      <c r="C827" t="s">
        <v>1057</v>
      </c>
      <c r="D827" s="86">
        <v>0</v>
      </c>
      <c r="E827" s="86">
        <v>0</v>
      </c>
      <c r="F827" s="86">
        <v>0</v>
      </c>
      <c r="G827" s="86">
        <v>0</v>
      </c>
      <c r="H827" s="86">
        <v>0</v>
      </c>
      <c r="I827" s="86">
        <v>0</v>
      </c>
      <c r="J827" s="86">
        <v>0</v>
      </c>
      <c r="K827" s="86">
        <v>0</v>
      </c>
      <c r="L827" s="86">
        <v>0</v>
      </c>
      <c r="M827" s="86">
        <v>0</v>
      </c>
      <c r="N827" s="86">
        <v>0</v>
      </c>
      <c r="O827" s="86">
        <v>529781</v>
      </c>
      <c r="P827" s="86">
        <v>0</v>
      </c>
      <c r="Q827" s="86">
        <v>0</v>
      </c>
      <c r="R827" s="86">
        <v>0</v>
      </c>
      <c r="S827" s="86">
        <v>0</v>
      </c>
      <c r="T827" s="86">
        <v>0</v>
      </c>
      <c r="U827" s="86">
        <v>0</v>
      </c>
      <c r="V827" s="86">
        <v>0</v>
      </c>
      <c r="W827" s="86">
        <v>0</v>
      </c>
      <c r="X827" s="86">
        <v>0</v>
      </c>
      <c r="Y827" s="86">
        <v>529781</v>
      </c>
    </row>
    <row r="828" spans="1:25" hidden="1" outlineLevel="4" x14ac:dyDescent="0.3">
      <c r="A828" s="85" t="s">
        <v>125</v>
      </c>
      <c r="B828" s="85" t="s">
        <v>185</v>
      </c>
      <c r="C828" t="s">
        <v>1058</v>
      </c>
      <c r="D828" s="86">
        <v>0</v>
      </c>
      <c r="E828" s="86">
        <v>50000</v>
      </c>
      <c r="F828" s="86">
        <v>0</v>
      </c>
      <c r="G828" s="86">
        <v>0</v>
      </c>
      <c r="H828" s="86">
        <v>0</v>
      </c>
      <c r="I828" s="86">
        <v>0</v>
      </c>
      <c r="J828" s="86">
        <v>0</v>
      </c>
      <c r="K828" s="86">
        <v>0</v>
      </c>
      <c r="L828" s="86">
        <v>0</v>
      </c>
      <c r="M828" s="86">
        <v>0</v>
      </c>
      <c r="N828" s="86">
        <v>0</v>
      </c>
      <c r="O828" s="86">
        <v>0</v>
      </c>
      <c r="P828" s="86">
        <v>0</v>
      </c>
      <c r="Q828" s="86">
        <v>0</v>
      </c>
      <c r="R828" s="86">
        <v>0</v>
      </c>
      <c r="S828" s="86">
        <v>0</v>
      </c>
      <c r="T828" s="86">
        <v>0</v>
      </c>
      <c r="U828" s="86">
        <v>0</v>
      </c>
      <c r="V828" s="86">
        <v>0</v>
      </c>
      <c r="W828" s="86">
        <v>0</v>
      </c>
      <c r="X828" s="86">
        <v>0</v>
      </c>
      <c r="Y828" s="86">
        <v>50000</v>
      </c>
    </row>
    <row r="829" spans="1:25" s="284" customFormat="1" hidden="1" outlineLevel="3" collapsed="1" x14ac:dyDescent="0.3">
      <c r="A829" s="85"/>
      <c r="B829" s="290" t="s">
        <v>2804</v>
      </c>
      <c r="C829" s="291"/>
      <c r="D829" s="292"/>
      <c r="E829" s="292">
        <f t="shared" ref="E829:Y829" si="33">SUBTOTAL(9,E815:E828)</f>
        <v>50000</v>
      </c>
      <c r="F829" s="292">
        <f t="shared" si="33"/>
        <v>0</v>
      </c>
      <c r="G829" s="292">
        <f t="shared" si="33"/>
        <v>0</v>
      </c>
      <c r="H829" s="292">
        <f t="shared" si="33"/>
        <v>0</v>
      </c>
      <c r="I829" s="292">
        <f t="shared" si="33"/>
        <v>0</v>
      </c>
      <c r="J829" s="292">
        <f t="shared" si="33"/>
        <v>6290002</v>
      </c>
      <c r="K829" s="292">
        <f t="shared" si="33"/>
        <v>0</v>
      </c>
      <c r="L829" s="292">
        <f t="shared" si="33"/>
        <v>0</v>
      </c>
      <c r="M829" s="292">
        <f t="shared" si="33"/>
        <v>0</v>
      </c>
      <c r="N829" s="292">
        <f t="shared" si="33"/>
        <v>300000</v>
      </c>
      <c r="O829" s="292">
        <f t="shared" si="33"/>
        <v>2706536</v>
      </c>
      <c r="P829" s="292">
        <f t="shared" si="33"/>
        <v>150000</v>
      </c>
      <c r="Q829" s="292">
        <f t="shared" si="33"/>
        <v>1250000</v>
      </c>
      <c r="R829" s="292">
        <f t="shared" si="33"/>
        <v>0</v>
      </c>
      <c r="S829" s="292">
        <f t="shared" si="33"/>
        <v>0</v>
      </c>
      <c r="T829" s="292">
        <f t="shared" si="33"/>
        <v>0</v>
      </c>
      <c r="U829" s="292">
        <f t="shared" si="33"/>
        <v>0</v>
      </c>
      <c r="V829" s="292">
        <f t="shared" si="33"/>
        <v>10729884</v>
      </c>
      <c r="W829" s="292">
        <f t="shared" si="33"/>
        <v>12500000</v>
      </c>
      <c r="X829" s="292">
        <f t="shared" si="33"/>
        <v>7500000</v>
      </c>
      <c r="Y829" s="292">
        <f t="shared" si="33"/>
        <v>41476422</v>
      </c>
    </row>
    <row r="830" spans="1:25" hidden="1" outlineLevel="4" x14ac:dyDescent="0.3">
      <c r="A830" s="85" t="s">
        <v>125</v>
      </c>
      <c r="B830" s="85" t="s">
        <v>187</v>
      </c>
      <c r="C830" t="s">
        <v>1059</v>
      </c>
      <c r="D830" s="86">
        <v>0</v>
      </c>
      <c r="E830" s="86">
        <v>0</v>
      </c>
      <c r="F830" s="86">
        <v>0</v>
      </c>
      <c r="G830" s="86">
        <v>0</v>
      </c>
      <c r="H830" s="86">
        <v>0</v>
      </c>
      <c r="I830" s="86">
        <v>0</v>
      </c>
      <c r="J830" s="86">
        <v>0</v>
      </c>
      <c r="K830" s="86">
        <v>0</v>
      </c>
      <c r="L830" s="86">
        <v>0</v>
      </c>
      <c r="M830" s="86">
        <v>0</v>
      </c>
      <c r="N830" s="86">
        <v>0</v>
      </c>
      <c r="O830" s="86">
        <v>0</v>
      </c>
      <c r="P830" s="86">
        <v>0</v>
      </c>
      <c r="Q830" s="86">
        <v>0</v>
      </c>
      <c r="R830" s="86">
        <v>0</v>
      </c>
      <c r="S830" s="86">
        <v>0</v>
      </c>
      <c r="T830" s="86">
        <v>0</v>
      </c>
      <c r="U830" s="86">
        <v>0</v>
      </c>
      <c r="V830" s="86">
        <v>0</v>
      </c>
      <c r="W830" s="86">
        <v>0</v>
      </c>
      <c r="X830" s="86">
        <v>475000</v>
      </c>
      <c r="Y830" s="86">
        <v>475000</v>
      </c>
    </row>
    <row r="831" spans="1:25" hidden="1" outlineLevel="4" x14ac:dyDescent="0.3">
      <c r="A831" s="85" t="s">
        <v>125</v>
      </c>
      <c r="B831" s="85" t="s">
        <v>187</v>
      </c>
      <c r="C831" t="s">
        <v>839</v>
      </c>
      <c r="D831" s="86">
        <v>0</v>
      </c>
      <c r="E831" s="86">
        <v>0</v>
      </c>
      <c r="F831" s="86">
        <v>0</v>
      </c>
      <c r="G831" s="86">
        <v>0</v>
      </c>
      <c r="H831" s="86">
        <v>0</v>
      </c>
      <c r="I831" s="86">
        <v>0</v>
      </c>
      <c r="J831" s="86">
        <v>0</v>
      </c>
      <c r="K831" s="86">
        <v>0</v>
      </c>
      <c r="L831" s="86">
        <v>0</v>
      </c>
      <c r="M831" s="86">
        <v>0</v>
      </c>
      <c r="N831" s="86">
        <v>0</v>
      </c>
      <c r="O831" s="86">
        <v>58922</v>
      </c>
      <c r="P831" s="86">
        <v>0</v>
      </c>
      <c r="Q831" s="86">
        <v>0</v>
      </c>
      <c r="R831" s="86">
        <v>0</v>
      </c>
      <c r="S831" s="86">
        <v>0</v>
      </c>
      <c r="T831" s="86">
        <v>0</v>
      </c>
      <c r="U831" s="86">
        <v>0</v>
      </c>
      <c r="V831" s="86">
        <v>0</v>
      </c>
      <c r="W831" s="86">
        <v>0</v>
      </c>
      <c r="X831" s="86">
        <v>0</v>
      </c>
      <c r="Y831" s="86">
        <v>58922</v>
      </c>
    </row>
    <row r="832" spans="1:25" hidden="1" outlineLevel="4" x14ac:dyDescent="0.3">
      <c r="A832" s="85" t="s">
        <v>125</v>
      </c>
      <c r="B832" s="85" t="s">
        <v>187</v>
      </c>
      <c r="C832" t="s">
        <v>843</v>
      </c>
      <c r="D832" s="86">
        <v>0</v>
      </c>
      <c r="E832" s="86">
        <v>0</v>
      </c>
      <c r="F832" s="86">
        <v>0</v>
      </c>
      <c r="G832" s="86">
        <v>0</v>
      </c>
      <c r="H832" s="86">
        <v>0</v>
      </c>
      <c r="I832" s="86">
        <v>250000</v>
      </c>
      <c r="J832" s="86">
        <v>599237</v>
      </c>
      <c r="K832" s="86">
        <v>0</v>
      </c>
      <c r="L832" s="86">
        <v>0</v>
      </c>
      <c r="M832" s="86">
        <v>0</v>
      </c>
      <c r="N832" s="86">
        <v>0</v>
      </c>
      <c r="O832" s="86">
        <v>0</v>
      </c>
      <c r="P832" s="86">
        <v>0</v>
      </c>
      <c r="Q832" s="86">
        <v>0</v>
      </c>
      <c r="R832" s="86">
        <v>0</v>
      </c>
      <c r="S832" s="86">
        <v>0</v>
      </c>
      <c r="T832" s="86">
        <v>0</v>
      </c>
      <c r="U832" s="86">
        <v>0</v>
      </c>
      <c r="V832" s="86">
        <v>9761866</v>
      </c>
      <c r="W832" s="86">
        <v>1000000</v>
      </c>
      <c r="X832" s="86">
        <v>0</v>
      </c>
      <c r="Y832" s="86">
        <v>11611103</v>
      </c>
    </row>
    <row r="833" spans="1:25" hidden="1" outlineLevel="4" x14ac:dyDescent="0.3">
      <c r="A833" s="85" t="s">
        <v>125</v>
      </c>
      <c r="B833" s="85" t="s">
        <v>187</v>
      </c>
      <c r="C833" t="s">
        <v>1060</v>
      </c>
      <c r="D833" s="86">
        <v>0</v>
      </c>
      <c r="E833" s="86">
        <v>0</v>
      </c>
      <c r="F833" s="86">
        <v>0</v>
      </c>
      <c r="G833" s="86">
        <v>0</v>
      </c>
      <c r="H833" s="86">
        <v>0</v>
      </c>
      <c r="I833" s="86">
        <v>0</v>
      </c>
      <c r="J833" s="86">
        <v>0</v>
      </c>
      <c r="K833" s="86">
        <v>0</v>
      </c>
      <c r="L833" s="86">
        <v>0</v>
      </c>
      <c r="M833" s="86">
        <v>0</v>
      </c>
      <c r="N833" s="86">
        <v>0</v>
      </c>
      <c r="O833" s="86">
        <v>0</v>
      </c>
      <c r="P833" s="86">
        <v>0</v>
      </c>
      <c r="Q833" s="86">
        <v>0</v>
      </c>
      <c r="R833" s="86">
        <v>0</v>
      </c>
      <c r="S833" s="86">
        <v>0</v>
      </c>
      <c r="T833" s="86">
        <v>0</v>
      </c>
      <c r="U833" s="86">
        <v>0</v>
      </c>
      <c r="V833" s="86">
        <v>0</v>
      </c>
      <c r="W833" s="86">
        <v>0</v>
      </c>
      <c r="X833" s="86">
        <v>125000</v>
      </c>
      <c r="Y833" s="86">
        <v>125000</v>
      </c>
    </row>
    <row r="834" spans="1:25" hidden="1" outlineLevel="4" x14ac:dyDescent="0.3">
      <c r="A834" s="85" t="s">
        <v>125</v>
      </c>
      <c r="B834" s="85" t="s">
        <v>187</v>
      </c>
      <c r="C834" t="s">
        <v>850</v>
      </c>
      <c r="D834" s="86">
        <v>0</v>
      </c>
      <c r="E834" s="86">
        <v>0</v>
      </c>
      <c r="F834" s="86">
        <v>0</v>
      </c>
      <c r="G834" s="86">
        <v>0</v>
      </c>
      <c r="H834" s="86">
        <v>0</v>
      </c>
      <c r="I834" s="86">
        <v>0</v>
      </c>
      <c r="J834" s="86">
        <v>0</v>
      </c>
      <c r="K834" s="86">
        <v>0</v>
      </c>
      <c r="L834" s="86">
        <v>0</v>
      </c>
      <c r="M834" s="86">
        <v>0</v>
      </c>
      <c r="N834" s="86">
        <v>0</v>
      </c>
      <c r="O834" s="86">
        <v>200000</v>
      </c>
      <c r="P834" s="86">
        <v>0</v>
      </c>
      <c r="Q834" s="86">
        <v>0</v>
      </c>
      <c r="R834" s="86">
        <v>0</v>
      </c>
      <c r="S834" s="86">
        <v>0</v>
      </c>
      <c r="T834" s="86">
        <v>0</v>
      </c>
      <c r="U834" s="86">
        <v>0</v>
      </c>
      <c r="V834" s="86">
        <v>0</v>
      </c>
      <c r="W834" s="86">
        <v>0</v>
      </c>
      <c r="X834" s="86">
        <v>0</v>
      </c>
      <c r="Y834" s="86">
        <v>200000</v>
      </c>
    </row>
    <row r="835" spans="1:25" s="284" customFormat="1" hidden="1" outlineLevel="3" collapsed="1" x14ac:dyDescent="0.3">
      <c r="A835" s="85"/>
      <c r="B835" s="290" t="s">
        <v>2805</v>
      </c>
      <c r="C835" s="291"/>
      <c r="D835" s="292"/>
      <c r="E835" s="292">
        <f t="shared" ref="E835:Y835" si="34">SUBTOTAL(9,E830:E834)</f>
        <v>0</v>
      </c>
      <c r="F835" s="292">
        <f t="shared" si="34"/>
        <v>0</v>
      </c>
      <c r="G835" s="292">
        <f t="shared" si="34"/>
        <v>0</v>
      </c>
      <c r="H835" s="292">
        <f t="shared" si="34"/>
        <v>0</v>
      </c>
      <c r="I835" s="292">
        <f t="shared" si="34"/>
        <v>250000</v>
      </c>
      <c r="J835" s="292">
        <f t="shared" si="34"/>
        <v>599237</v>
      </c>
      <c r="K835" s="292">
        <f t="shared" si="34"/>
        <v>0</v>
      </c>
      <c r="L835" s="292">
        <f t="shared" si="34"/>
        <v>0</v>
      </c>
      <c r="M835" s="292">
        <f t="shared" si="34"/>
        <v>0</v>
      </c>
      <c r="N835" s="292">
        <f t="shared" si="34"/>
        <v>0</v>
      </c>
      <c r="O835" s="292">
        <f t="shared" si="34"/>
        <v>258922</v>
      </c>
      <c r="P835" s="292">
        <f t="shared" si="34"/>
        <v>0</v>
      </c>
      <c r="Q835" s="292">
        <f t="shared" si="34"/>
        <v>0</v>
      </c>
      <c r="R835" s="292">
        <f t="shared" si="34"/>
        <v>0</v>
      </c>
      <c r="S835" s="292">
        <f t="shared" si="34"/>
        <v>0</v>
      </c>
      <c r="T835" s="292">
        <f t="shared" si="34"/>
        <v>0</v>
      </c>
      <c r="U835" s="292">
        <f t="shared" si="34"/>
        <v>0</v>
      </c>
      <c r="V835" s="292">
        <f t="shared" si="34"/>
        <v>9761866</v>
      </c>
      <c r="W835" s="292">
        <f t="shared" si="34"/>
        <v>1000000</v>
      </c>
      <c r="X835" s="292">
        <f t="shared" si="34"/>
        <v>600000</v>
      </c>
      <c r="Y835" s="292">
        <f t="shared" si="34"/>
        <v>12470025</v>
      </c>
    </row>
    <row r="836" spans="1:25" hidden="1" outlineLevel="4" x14ac:dyDescent="0.3">
      <c r="A836" s="85" t="s">
        <v>125</v>
      </c>
      <c r="B836" s="85" t="s">
        <v>189</v>
      </c>
      <c r="C836" t="s">
        <v>1061</v>
      </c>
      <c r="D836" s="86">
        <v>0</v>
      </c>
      <c r="E836" s="86">
        <v>0</v>
      </c>
      <c r="F836" s="86">
        <v>0</v>
      </c>
      <c r="G836" s="86">
        <v>0</v>
      </c>
      <c r="H836" s="86">
        <v>0</v>
      </c>
      <c r="I836" s="86">
        <v>0</v>
      </c>
      <c r="J836" s="86">
        <v>0</v>
      </c>
      <c r="K836" s="86">
        <v>0</v>
      </c>
      <c r="L836" s="86">
        <v>0</v>
      </c>
      <c r="M836" s="86">
        <v>0</v>
      </c>
      <c r="N836" s="86">
        <v>0</v>
      </c>
      <c r="O836" s="86">
        <v>0</v>
      </c>
      <c r="P836" s="86">
        <v>0</v>
      </c>
      <c r="Q836" s="86">
        <v>0</v>
      </c>
      <c r="R836" s="86">
        <v>0</v>
      </c>
      <c r="S836" s="86">
        <v>0</v>
      </c>
      <c r="T836" s="86">
        <v>0</v>
      </c>
      <c r="U836" s="86">
        <v>0</v>
      </c>
      <c r="V836" s="86">
        <v>0</v>
      </c>
      <c r="W836" s="86">
        <v>10000000</v>
      </c>
      <c r="X836" s="86">
        <v>0</v>
      </c>
      <c r="Y836" s="86">
        <v>10000000</v>
      </c>
    </row>
    <row r="837" spans="1:25" hidden="1" outlineLevel="4" x14ac:dyDescent="0.3">
      <c r="A837" s="85" t="s">
        <v>125</v>
      </c>
      <c r="B837" s="85" t="s">
        <v>189</v>
      </c>
      <c r="C837" t="s">
        <v>839</v>
      </c>
      <c r="D837" s="86">
        <v>0</v>
      </c>
      <c r="E837" s="86">
        <v>0</v>
      </c>
      <c r="F837" s="86">
        <v>0</v>
      </c>
      <c r="G837" s="86">
        <v>0</v>
      </c>
      <c r="H837" s="86">
        <v>0</v>
      </c>
      <c r="I837" s="86">
        <v>0</v>
      </c>
      <c r="J837" s="86">
        <v>0</v>
      </c>
      <c r="K837" s="86">
        <v>0</v>
      </c>
      <c r="L837" s="86">
        <v>0</v>
      </c>
      <c r="M837" s="86">
        <v>0</v>
      </c>
      <c r="N837" s="86">
        <v>0</v>
      </c>
      <c r="O837" s="86">
        <v>23779</v>
      </c>
      <c r="P837" s="86">
        <v>0</v>
      </c>
      <c r="Q837" s="86">
        <v>0</v>
      </c>
      <c r="R837" s="86">
        <v>0</v>
      </c>
      <c r="S837" s="86">
        <v>0</v>
      </c>
      <c r="T837" s="86">
        <v>0</v>
      </c>
      <c r="U837" s="86">
        <v>0</v>
      </c>
      <c r="V837" s="86">
        <v>0</v>
      </c>
      <c r="W837" s="86">
        <v>0</v>
      </c>
      <c r="X837" s="86">
        <v>0</v>
      </c>
      <c r="Y837" s="86">
        <v>23779</v>
      </c>
    </row>
    <row r="838" spans="1:25" hidden="1" outlineLevel="4" x14ac:dyDescent="0.3">
      <c r="A838" s="85" t="s">
        <v>125</v>
      </c>
      <c r="B838" s="85" t="s">
        <v>189</v>
      </c>
      <c r="C838" t="s">
        <v>843</v>
      </c>
      <c r="D838" s="86">
        <v>0</v>
      </c>
      <c r="E838" s="86">
        <v>0</v>
      </c>
      <c r="F838" s="86">
        <v>0</v>
      </c>
      <c r="G838" s="86">
        <v>0</v>
      </c>
      <c r="H838" s="86">
        <v>0</v>
      </c>
      <c r="I838" s="86">
        <v>0</v>
      </c>
      <c r="J838" s="86">
        <v>502175</v>
      </c>
      <c r="K838" s="86">
        <v>0</v>
      </c>
      <c r="L838" s="86">
        <v>0</v>
      </c>
      <c r="M838" s="86">
        <v>0</v>
      </c>
      <c r="N838" s="86">
        <v>0</v>
      </c>
      <c r="O838" s="86">
        <v>0</v>
      </c>
      <c r="P838" s="86">
        <v>0</v>
      </c>
      <c r="Q838" s="86">
        <v>0</v>
      </c>
      <c r="R838" s="86">
        <v>0</v>
      </c>
      <c r="S838" s="86">
        <v>0</v>
      </c>
      <c r="T838" s="86">
        <v>0</v>
      </c>
      <c r="U838" s="86">
        <v>0</v>
      </c>
      <c r="V838" s="86">
        <v>2848396</v>
      </c>
      <c r="W838" s="86">
        <v>0</v>
      </c>
      <c r="X838" s="86">
        <v>0</v>
      </c>
      <c r="Y838" s="86">
        <v>3350571</v>
      </c>
    </row>
    <row r="839" spans="1:25" hidden="1" outlineLevel="4" x14ac:dyDescent="0.3">
      <c r="A839" s="85" t="s">
        <v>125</v>
      </c>
      <c r="B839" s="85" t="s">
        <v>189</v>
      </c>
      <c r="C839" t="s">
        <v>850</v>
      </c>
      <c r="D839" s="86">
        <v>0</v>
      </c>
      <c r="E839" s="86">
        <v>0</v>
      </c>
      <c r="F839" s="86">
        <v>0</v>
      </c>
      <c r="G839" s="86">
        <v>0</v>
      </c>
      <c r="H839" s="86">
        <v>0</v>
      </c>
      <c r="I839" s="86">
        <v>0</v>
      </c>
      <c r="J839" s="86">
        <v>0</v>
      </c>
      <c r="K839" s="86">
        <v>0</v>
      </c>
      <c r="L839" s="86">
        <v>0</v>
      </c>
      <c r="M839" s="86">
        <v>0</v>
      </c>
      <c r="N839" s="86">
        <v>0</v>
      </c>
      <c r="O839" s="86">
        <v>200000</v>
      </c>
      <c r="P839" s="86">
        <v>0</v>
      </c>
      <c r="Q839" s="86">
        <v>0</v>
      </c>
      <c r="R839" s="86">
        <v>0</v>
      </c>
      <c r="S839" s="86">
        <v>0</v>
      </c>
      <c r="T839" s="86">
        <v>0</v>
      </c>
      <c r="U839" s="86">
        <v>0</v>
      </c>
      <c r="V839" s="86">
        <v>0</v>
      </c>
      <c r="W839" s="86">
        <v>0</v>
      </c>
      <c r="X839" s="86">
        <v>0</v>
      </c>
      <c r="Y839" s="86">
        <v>200000</v>
      </c>
    </row>
    <row r="840" spans="1:25" hidden="1" outlineLevel="4" x14ac:dyDescent="0.3">
      <c r="A840" s="85" t="s">
        <v>125</v>
      </c>
      <c r="B840" s="85" t="s">
        <v>189</v>
      </c>
      <c r="C840" t="s">
        <v>1062</v>
      </c>
      <c r="D840" s="86">
        <v>0</v>
      </c>
      <c r="E840" s="86">
        <v>0</v>
      </c>
      <c r="F840" s="86">
        <v>0</v>
      </c>
      <c r="G840" s="86">
        <v>0</v>
      </c>
      <c r="H840" s="86">
        <v>0</v>
      </c>
      <c r="I840" s="86">
        <v>500000</v>
      </c>
      <c r="J840" s="86">
        <v>0</v>
      </c>
      <c r="K840" s="86">
        <v>0</v>
      </c>
      <c r="L840" s="86">
        <v>0</v>
      </c>
      <c r="M840" s="86">
        <v>0</v>
      </c>
      <c r="N840" s="86">
        <v>0</v>
      </c>
      <c r="O840" s="86">
        <v>0</v>
      </c>
      <c r="P840" s="86">
        <v>0</v>
      </c>
      <c r="Q840" s="86">
        <v>0</v>
      </c>
      <c r="R840" s="86">
        <v>0</v>
      </c>
      <c r="S840" s="86">
        <v>0</v>
      </c>
      <c r="T840" s="86">
        <v>0</v>
      </c>
      <c r="U840" s="86">
        <v>0</v>
      </c>
      <c r="V840" s="86">
        <v>0</v>
      </c>
      <c r="W840" s="86">
        <v>0</v>
      </c>
      <c r="X840" s="86">
        <v>0</v>
      </c>
      <c r="Y840" s="86">
        <v>500000</v>
      </c>
    </row>
    <row r="841" spans="1:25" s="284" customFormat="1" hidden="1" outlineLevel="3" collapsed="1" x14ac:dyDescent="0.3">
      <c r="A841" s="85"/>
      <c r="B841" s="290" t="s">
        <v>2806</v>
      </c>
      <c r="C841" s="291"/>
      <c r="D841" s="292"/>
      <c r="E841" s="292">
        <f t="shared" ref="E841:Y841" si="35">SUBTOTAL(9,E836:E840)</f>
        <v>0</v>
      </c>
      <c r="F841" s="292">
        <f t="shared" si="35"/>
        <v>0</v>
      </c>
      <c r="G841" s="292">
        <f t="shared" si="35"/>
        <v>0</v>
      </c>
      <c r="H841" s="292">
        <f t="shared" si="35"/>
        <v>0</v>
      </c>
      <c r="I841" s="292">
        <f t="shared" si="35"/>
        <v>500000</v>
      </c>
      <c r="J841" s="292">
        <f t="shared" si="35"/>
        <v>502175</v>
      </c>
      <c r="K841" s="292">
        <f t="shared" si="35"/>
        <v>0</v>
      </c>
      <c r="L841" s="292">
        <f t="shared" si="35"/>
        <v>0</v>
      </c>
      <c r="M841" s="292">
        <f t="shared" si="35"/>
        <v>0</v>
      </c>
      <c r="N841" s="292">
        <f t="shared" si="35"/>
        <v>0</v>
      </c>
      <c r="O841" s="292">
        <f t="shared" si="35"/>
        <v>223779</v>
      </c>
      <c r="P841" s="292">
        <f t="shared" si="35"/>
        <v>0</v>
      </c>
      <c r="Q841" s="292">
        <f t="shared" si="35"/>
        <v>0</v>
      </c>
      <c r="R841" s="292">
        <f t="shared" si="35"/>
        <v>0</v>
      </c>
      <c r="S841" s="292">
        <f t="shared" si="35"/>
        <v>0</v>
      </c>
      <c r="T841" s="292">
        <f t="shared" si="35"/>
        <v>0</v>
      </c>
      <c r="U841" s="292">
        <f t="shared" si="35"/>
        <v>0</v>
      </c>
      <c r="V841" s="292">
        <f t="shared" si="35"/>
        <v>2848396</v>
      </c>
      <c r="W841" s="292">
        <f t="shared" si="35"/>
        <v>10000000</v>
      </c>
      <c r="X841" s="292">
        <f t="shared" si="35"/>
        <v>0</v>
      </c>
      <c r="Y841" s="292">
        <f t="shared" si="35"/>
        <v>14074350</v>
      </c>
    </row>
    <row r="842" spans="1:25" hidden="1" outlineLevel="4" x14ac:dyDescent="0.3">
      <c r="A842" s="85" t="s">
        <v>125</v>
      </c>
      <c r="B842" s="85" t="s">
        <v>191</v>
      </c>
      <c r="C842" t="s">
        <v>1063</v>
      </c>
      <c r="D842" s="86">
        <v>0</v>
      </c>
      <c r="E842" s="86">
        <v>231113</v>
      </c>
      <c r="F842" s="86">
        <v>0</v>
      </c>
      <c r="G842" s="86">
        <v>0</v>
      </c>
      <c r="H842" s="86">
        <v>0</v>
      </c>
      <c r="I842" s="86">
        <v>0</v>
      </c>
      <c r="J842" s="86">
        <v>0</v>
      </c>
      <c r="K842" s="86">
        <v>0</v>
      </c>
      <c r="L842" s="86">
        <v>0</v>
      </c>
      <c r="M842" s="86">
        <v>0</v>
      </c>
      <c r="N842" s="86">
        <v>0</v>
      </c>
      <c r="O842" s="86">
        <v>0</v>
      </c>
      <c r="P842" s="86">
        <v>0</v>
      </c>
      <c r="Q842" s="86">
        <v>0</v>
      </c>
      <c r="R842" s="86">
        <v>0</v>
      </c>
      <c r="S842" s="86">
        <v>0</v>
      </c>
      <c r="T842" s="86">
        <v>0</v>
      </c>
      <c r="U842" s="86">
        <v>0</v>
      </c>
      <c r="V842" s="86">
        <v>0</v>
      </c>
      <c r="W842" s="86">
        <v>0</v>
      </c>
      <c r="X842" s="86">
        <v>0</v>
      </c>
      <c r="Y842" s="86">
        <v>231113</v>
      </c>
    </row>
    <row r="843" spans="1:25" hidden="1" outlineLevel="4" x14ac:dyDescent="0.3">
      <c r="A843" s="85" t="s">
        <v>125</v>
      </c>
      <c r="B843" s="85" t="s">
        <v>191</v>
      </c>
      <c r="C843" t="s">
        <v>858</v>
      </c>
      <c r="D843" s="86">
        <v>0</v>
      </c>
      <c r="E843" s="86">
        <v>0</v>
      </c>
      <c r="F843" s="86">
        <v>0</v>
      </c>
      <c r="G843" s="86">
        <v>0</v>
      </c>
      <c r="H843" s="86">
        <v>0</v>
      </c>
      <c r="I843" s="86">
        <v>0</v>
      </c>
      <c r="J843" s="86">
        <v>0</v>
      </c>
      <c r="K843" s="86">
        <v>0</v>
      </c>
      <c r="L843" s="86">
        <v>0</v>
      </c>
      <c r="M843" s="86">
        <v>250000</v>
      </c>
      <c r="N843" s="86">
        <v>225000</v>
      </c>
      <c r="O843" s="86">
        <v>0</v>
      </c>
      <c r="P843" s="86">
        <v>0</v>
      </c>
      <c r="Q843" s="86">
        <v>0</v>
      </c>
      <c r="R843" s="86">
        <v>0</v>
      </c>
      <c r="S843" s="86">
        <v>0</v>
      </c>
      <c r="T843" s="86">
        <v>0</v>
      </c>
      <c r="U843" s="86">
        <v>0</v>
      </c>
      <c r="V843" s="86">
        <v>0</v>
      </c>
      <c r="W843" s="86">
        <v>0</v>
      </c>
      <c r="X843" s="86">
        <v>0</v>
      </c>
      <c r="Y843" s="86">
        <v>475000</v>
      </c>
    </row>
    <row r="844" spans="1:25" hidden="1" outlineLevel="4" x14ac:dyDescent="0.3">
      <c r="A844" s="85" t="s">
        <v>125</v>
      </c>
      <c r="B844" s="85" t="s">
        <v>191</v>
      </c>
      <c r="C844" t="s">
        <v>1064</v>
      </c>
      <c r="D844" s="86">
        <v>0</v>
      </c>
      <c r="E844" s="86">
        <v>0</v>
      </c>
      <c r="F844" s="86">
        <v>0</v>
      </c>
      <c r="G844" s="86">
        <v>0</v>
      </c>
      <c r="H844" s="86">
        <v>0</v>
      </c>
      <c r="I844" s="86">
        <v>0</v>
      </c>
      <c r="J844" s="86">
        <v>200000</v>
      </c>
      <c r="K844" s="86">
        <v>0</v>
      </c>
      <c r="L844" s="86">
        <v>0</v>
      </c>
      <c r="M844" s="86">
        <v>0</v>
      </c>
      <c r="N844" s="86">
        <v>0</v>
      </c>
      <c r="O844" s="86">
        <v>0</v>
      </c>
      <c r="P844" s="86">
        <v>0</v>
      </c>
      <c r="Q844" s="86">
        <v>0</v>
      </c>
      <c r="R844" s="86">
        <v>0</v>
      </c>
      <c r="S844" s="86">
        <v>0</v>
      </c>
      <c r="T844" s="86">
        <v>0</v>
      </c>
      <c r="U844" s="86">
        <v>0</v>
      </c>
      <c r="V844" s="86">
        <v>0</v>
      </c>
      <c r="W844" s="86">
        <v>0</v>
      </c>
      <c r="X844" s="86">
        <v>0</v>
      </c>
      <c r="Y844" s="86">
        <v>200000</v>
      </c>
    </row>
    <row r="845" spans="1:25" hidden="1" outlineLevel="4" x14ac:dyDescent="0.3">
      <c r="A845" s="85" t="s">
        <v>125</v>
      </c>
      <c r="B845" s="85" t="s">
        <v>191</v>
      </c>
      <c r="C845" t="s">
        <v>1065</v>
      </c>
      <c r="D845" s="86">
        <v>0</v>
      </c>
      <c r="E845" s="86">
        <v>0</v>
      </c>
      <c r="F845" s="86">
        <v>0</v>
      </c>
      <c r="G845" s="86">
        <v>0</v>
      </c>
      <c r="H845" s="86">
        <v>0</v>
      </c>
      <c r="I845" s="86">
        <v>0</v>
      </c>
      <c r="J845" s="86">
        <v>0</v>
      </c>
      <c r="K845" s="86">
        <v>0</v>
      </c>
      <c r="L845" s="86">
        <v>0</v>
      </c>
      <c r="M845" s="86">
        <v>0</v>
      </c>
      <c r="N845" s="86">
        <v>0</v>
      </c>
      <c r="O845" s="86">
        <v>0</v>
      </c>
      <c r="P845" s="86">
        <v>0</v>
      </c>
      <c r="Q845" s="86">
        <v>0</v>
      </c>
      <c r="R845" s="86">
        <v>0</v>
      </c>
      <c r="S845" s="86">
        <v>0</v>
      </c>
      <c r="T845" s="86">
        <v>0</v>
      </c>
      <c r="U845" s="86">
        <v>0</v>
      </c>
      <c r="V845" s="86">
        <v>0</v>
      </c>
      <c r="W845" s="86">
        <v>0</v>
      </c>
      <c r="X845" s="86">
        <v>635000</v>
      </c>
      <c r="Y845" s="86">
        <v>635000</v>
      </c>
    </row>
    <row r="846" spans="1:25" hidden="1" outlineLevel="4" x14ac:dyDescent="0.3">
      <c r="A846" s="85" t="s">
        <v>125</v>
      </c>
      <c r="B846" s="85" t="s">
        <v>191</v>
      </c>
      <c r="C846" t="s">
        <v>1066</v>
      </c>
      <c r="D846" s="86">
        <v>0</v>
      </c>
      <c r="E846" s="86">
        <v>0</v>
      </c>
      <c r="F846" s="86">
        <v>0</v>
      </c>
      <c r="G846" s="86">
        <v>0</v>
      </c>
      <c r="H846" s="86">
        <v>0</v>
      </c>
      <c r="I846" s="86">
        <v>0</v>
      </c>
      <c r="J846" s="86">
        <v>1500000</v>
      </c>
      <c r="K846" s="86">
        <v>0</v>
      </c>
      <c r="L846" s="86">
        <v>0</v>
      </c>
      <c r="M846" s="86">
        <v>0</v>
      </c>
      <c r="N846" s="86">
        <v>0</v>
      </c>
      <c r="O846" s="86">
        <v>0</v>
      </c>
      <c r="P846" s="86">
        <v>0</v>
      </c>
      <c r="Q846" s="86">
        <v>0</v>
      </c>
      <c r="R846" s="86">
        <v>0</v>
      </c>
      <c r="S846" s="86">
        <v>0</v>
      </c>
      <c r="T846" s="86">
        <v>0</v>
      </c>
      <c r="U846" s="86">
        <v>0</v>
      </c>
      <c r="V846" s="86">
        <v>0</v>
      </c>
      <c r="W846" s="86">
        <v>0</v>
      </c>
      <c r="X846" s="86">
        <v>0</v>
      </c>
      <c r="Y846" s="86">
        <v>1500000</v>
      </c>
    </row>
    <row r="847" spans="1:25" hidden="1" outlineLevel="4" x14ac:dyDescent="0.3">
      <c r="A847" s="85" t="s">
        <v>125</v>
      </c>
      <c r="B847" s="85" t="s">
        <v>191</v>
      </c>
      <c r="C847" t="s">
        <v>1067</v>
      </c>
      <c r="D847" s="86">
        <v>0</v>
      </c>
      <c r="E847" s="86">
        <v>0</v>
      </c>
      <c r="F847" s="86">
        <v>0</v>
      </c>
      <c r="G847" s="86">
        <v>0</v>
      </c>
      <c r="H847" s="86">
        <v>0</v>
      </c>
      <c r="I847" s="86">
        <v>0</v>
      </c>
      <c r="J847" s="86">
        <v>0</v>
      </c>
      <c r="K847" s="86">
        <v>105000</v>
      </c>
      <c r="L847" s="86">
        <v>0</v>
      </c>
      <c r="M847" s="86">
        <v>0</v>
      </c>
      <c r="N847" s="86">
        <v>0</v>
      </c>
      <c r="O847" s="86">
        <v>0</v>
      </c>
      <c r="P847" s="86">
        <v>0</v>
      </c>
      <c r="Q847" s="86">
        <v>0</v>
      </c>
      <c r="R847" s="86">
        <v>0</v>
      </c>
      <c r="S847" s="86">
        <v>0</v>
      </c>
      <c r="T847" s="86">
        <v>0</v>
      </c>
      <c r="U847" s="86">
        <v>0</v>
      </c>
      <c r="V847" s="86">
        <v>0</v>
      </c>
      <c r="W847" s="86">
        <v>0</v>
      </c>
      <c r="X847" s="86">
        <v>0</v>
      </c>
      <c r="Y847" s="86">
        <v>105000</v>
      </c>
    </row>
    <row r="848" spans="1:25" hidden="1" outlineLevel="4" x14ac:dyDescent="0.3">
      <c r="A848" s="85" t="s">
        <v>125</v>
      </c>
      <c r="B848" s="85" t="s">
        <v>191</v>
      </c>
      <c r="C848" t="s">
        <v>839</v>
      </c>
      <c r="D848" s="86">
        <v>0</v>
      </c>
      <c r="E848" s="86">
        <v>0</v>
      </c>
      <c r="F848" s="86">
        <v>0</v>
      </c>
      <c r="G848" s="86">
        <v>0</v>
      </c>
      <c r="H848" s="86">
        <v>0</v>
      </c>
      <c r="I848" s="86">
        <v>0</v>
      </c>
      <c r="J848" s="86">
        <v>0</v>
      </c>
      <c r="K848" s="86">
        <v>0</v>
      </c>
      <c r="L848" s="86">
        <v>0</v>
      </c>
      <c r="M848" s="86">
        <v>0</v>
      </c>
      <c r="N848" s="86">
        <v>0</v>
      </c>
      <c r="O848" s="86">
        <v>971902</v>
      </c>
      <c r="P848" s="86">
        <v>0</v>
      </c>
      <c r="Q848" s="86">
        <v>0</v>
      </c>
      <c r="R848" s="86">
        <v>0</v>
      </c>
      <c r="S848" s="86">
        <v>0</v>
      </c>
      <c r="T848" s="86">
        <v>0</v>
      </c>
      <c r="U848" s="86">
        <v>0</v>
      </c>
      <c r="V848" s="86">
        <v>0</v>
      </c>
      <c r="W848" s="86">
        <v>0</v>
      </c>
      <c r="X848" s="86">
        <v>0</v>
      </c>
      <c r="Y848" s="86">
        <v>971902</v>
      </c>
    </row>
    <row r="849" spans="1:25" hidden="1" outlineLevel="4" x14ac:dyDescent="0.3">
      <c r="A849" s="85" t="s">
        <v>125</v>
      </c>
      <c r="B849" s="85" t="s">
        <v>191</v>
      </c>
      <c r="C849" t="s">
        <v>1068</v>
      </c>
      <c r="D849" s="86">
        <v>0</v>
      </c>
      <c r="E849" s="86">
        <v>0</v>
      </c>
      <c r="F849" s="86">
        <v>0</v>
      </c>
      <c r="G849" s="86">
        <v>0</v>
      </c>
      <c r="H849" s="86">
        <v>0</v>
      </c>
      <c r="I849" s="86">
        <v>0</v>
      </c>
      <c r="J849" s="86">
        <v>0</v>
      </c>
      <c r="K849" s="86">
        <v>0</v>
      </c>
      <c r="L849" s="86">
        <v>0</v>
      </c>
      <c r="M849" s="86">
        <v>0</v>
      </c>
      <c r="N849" s="86">
        <v>0</v>
      </c>
      <c r="O849" s="86">
        <v>0</v>
      </c>
      <c r="P849" s="86">
        <v>0</v>
      </c>
      <c r="Q849" s="86">
        <v>0</v>
      </c>
      <c r="R849" s="86">
        <v>0</v>
      </c>
      <c r="S849" s="86">
        <v>0</v>
      </c>
      <c r="T849" s="86">
        <v>0</v>
      </c>
      <c r="U849" s="86">
        <v>0</v>
      </c>
      <c r="V849" s="86">
        <v>1350000</v>
      </c>
      <c r="W849" s="86">
        <v>0</v>
      </c>
      <c r="X849" s="86">
        <v>0</v>
      </c>
      <c r="Y849" s="86">
        <v>1350000</v>
      </c>
    </row>
    <row r="850" spans="1:25" hidden="1" outlineLevel="4" x14ac:dyDescent="0.3">
      <c r="A850" s="85" t="s">
        <v>125</v>
      </c>
      <c r="B850" s="85" t="s">
        <v>191</v>
      </c>
      <c r="C850" t="s">
        <v>1069</v>
      </c>
      <c r="D850" s="86">
        <v>0</v>
      </c>
      <c r="E850" s="86">
        <v>55926</v>
      </c>
      <c r="F850" s="86">
        <v>0</v>
      </c>
      <c r="G850" s="86">
        <v>0</v>
      </c>
      <c r="H850" s="86">
        <v>0</v>
      </c>
      <c r="I850" s="86">
        <v>0</v>
      </c>
      <c r="J850" s="86">
        <v>0</v>
      </c>
      <c r="K850" s="86">
        <v>0</v>
      </c>
      <c r="L850" s="86">
        <v>0</v>
      </c>
      <c r="M850" s="86">
        <v>0</v>
      </c>
      <c r="N850" s="86">
        <v>0</v>
      </c>
      <c r="O850" s="86">
        <v>0</v>
      </c>
      <c r="P850" s="86">
        <v>0</v>
      </c>
      <c r="Q850" s="86">
        <v>0</v>
      </c>
      <c r="R850" s="86">
        <v>0</v>
      </c>
      <c r="S850" s="86">
        <v>0</v>
      </c>
      <c r="T850" s="86">
        <v>0</v>
      </c>
      <c r="U850" s="86">
        <v>0</v>
      </c>
      <c r="V850" s="86">
        <v>0</v>
      </c>
      <c r="W850" s="86">
        <v>0</v>
      </c>
      <c r="X850" s="86">
        <v>0</v>
      </c>
      <c r="Y850" s="86">
        <v>55926</v>
      </c>
    </row>
    <row r="851" spans="1:25" hidden="1" outlineLevel="4" x14ac:dyDescent="0.3">
      <c r="A851" s="85" t="s">
        <v>125</v>
      </c>
      <c r="B851" s="85" t="s">
        <v>191</v>
      </c>
      <c r="C851" t="s">
        <v>1070</v>
      </c>
      <c r="D851" s="86">
        <v>0</v>
      </c>
      <c r="E851" s="86">
        <v>0</v>
      </c>
      <c r="F851" s="86">
        <v>0</v>
      </c>
      <c r="G851" s="86">
        <v>0</v>
      </c>
      <c r="H851" s="86">
        <v>0</v>
      </c>
      <c r="I851" s="86">
        <v>0</v>
      </c>
      <c r="J851" s="86">
        <v>0</v>
      </c>
      <c r="K851" s="86">
        <v>0</v>
      </c>
      <c r="L851" s="86">
        <v>0</v>
      </c>
      <c r="M851" s="86">
        <v>0</v>
      </c>
      <c r="N851" s="86">
        <v>0</v>
      </c>
      <c r="O851" s="86">
        <v>0</v>
      </c>
      <c r="P851" s="86">
        <v>0</v>
      </c>
      <c r="Q851" s="86">
        <v>0</v>
      </c>
      <c r="R851" s="86">
        <v>0</v>
      </c>
      <c r="S851" s="86">
        <v>0</v>
      </c>
      <c r="T851" s="86">
        <v>0</v>
      </c>
      <c r="U851" s="86">
        <v>0</v>
      </c>
      <c r="V851" s="86">
        <v>0</v>
      </c>
      <c r="W851" s="86">
        <v>0</v>
      </c>
      <c r="X851" s="86">
        <v>2000000</v>
      </c>
      <c r="Y851" s="86">
        <v>2000000</v>
      </c>
    </row>
    <row r="852" spans="1:25" hidden="1" outlineLevel="4" x14ac:dyDescent="0.3">
      <c r="A852" s="85" t="s">
        <v>125</v>
      </c>
      <c r="B852" s="85" t="s">
        <v>191</v>
      </c>
      <c r="C852" t="s">
        <v>841</v>
      </c>
      <c r="D852" s="86">
        <v>0</v>
      </c>
      <c r="E852" s="86">
        <v>0</v>
      </c>
      <c r="F852" s="86">
        <v>0</v>
      </c>
      <c r="G852" s="86">
        <v>0</v>
      </c>
      <c r="H852" s="86">
        <v>0</v>
      </c>
      <c r="I852" s="86">
        <v>0</v>
      </c>
      <c r="J852" s="86">
        <v>0</v>
      </c>
      <c r="K852" s="86">
        <v>1500000</v>
      </c>
      <c r="L852" s="86">
        <v>0</v>
      </c>
      <c r="M852" s="86">
        <v>0</v>
      </c>
      <c r="N852" s="86">
        <v>0</v>
      </c>
      <c r="O852" s="86">
        <v>0</v>
      </c>
      <c r="P852" s="86">
        <v>0</v>
      </c>
      <c r="Q852" s="86">
        <v>0</v>
      </c>
      <c r="R852" s="86">
        <v>0</v>
      </c>
      <c r="S852" s="86">
        <v>0</v>
      </c>
      <c r="T852" s="86">
        <v>0</v>
      </c>
      <c r="U852" s="86">
        <v>0</v>
      </c>
      <c r="V852" s="86">
        <v>0</v>
      </c>
      <c r="W852" s="86">
        <v>0</v>
      </c>
      <c r="X852" s="86">
        <v>0</v>
      </c>
      <c r="Y852" s="86">
        <v>1500000</v>
      </c>
    </row>
    <row r="853" spans="1:25" hidden="1" outlineLevel="4" x14ac:dyDescent="0.3">
      <c r="A853" s="85" t="s">
        <v>125</v>
      </c>
      <c r="B853" s="85" t="s">
        <v>191</v>
      </c>
      <c r="C853" t="s">
        <v>843</v>
      </c>
      <c r="D853" s="86">
        <v>0</v>
      </c>
      <c r="E853" s="86">
        <v>0</v>
      </c>
      <c r="F853" s="86">
        <v>0</v>
      </c>
      <c r="G853" s="86">
        <v>0</v>
      </c>
      <c r="H853" s="86">
        <v>0</v>
      </c>
      <c r="I853" s="86">
        <v>475000</v>
      </c>
      <c r="J853" s="86">
        <v>0</v>
      </c>
      <c r="K853" s="86">
        <v>0</v>
      </c>
      <c r="L853" s="86">
        <v>0</v>
      </c>
      <c r="M853" s="86">
        <v>0</v>
      </c>
      <c r="N853" s="86">
        <v>0</v>
      </c>
      <c r="O853" s="86">
        <v>0</v>
      </c>
      <c r="P853" s="86">
        <v>0</v>
      </c>
      <c r="Q853" s="86">
        <v>0</v>
      </c>
      <c r="R853" s="86">
        <v>0</v>
      </c>
      <c r="S853" s="86">
        <v>0</v>
      </c>
      <c r="T853" s="86">
        <v>0</v>
      </c>
      <c r="U853" s="86">
        <v>0</v>
      </c>
      <c r="V853" s="86">
        <v>19000000</v>
      </c>
      <c r="W853" s="86">
        <v>10000000</v>
      </c>
      <c r="X853" s="86">
        <v>0</v>
      </c>
      <c r="Y853" s="86">
        <v>29475000</v>
      </c>
    </row>
    <row r="854" spans="1:25" hidden="1" outlineLevel="4" x14ac:dyDescent="0.3">
      <c r="A854" s="85" t="s">
        <v>125</v>
      </c>
      <c r="B854" s="85" t="s">
        <v>191</v>
      </c>
      <c r="C854" t="s">
        <v>1071</v>
      </c>
      <c r="D854" s="86">
        <v>0</v>
      </c>
      <c r="E854" s="86">
        <v>0</v>
      </c>
      <c r="F854" s="86">
        <v>265686.08344420249</v>
      </c>
      <c r="G854" s="86">
        <v>151491.42940903115</v>
      </c>
      <c r="H854" s="86">
        <v>0</v>
      </c>
      <c r="I854" s="86">
        <v>0</v>
      </c>
      <c r="J854" s="86">
        <v>0</v>
      </c>
      <c r="K854" s="86">
        <v>0</v>
      </c>
      <c r="L854" s="86">
        <v>0</v>
      </c>
      <c r="M854" s="86">
        <v>0</v>
      </c>
      <c r="N854" s="86">
        <v>0</v>
      </c>
      <c r="O854" s="86">
        <v>0</v>
      </c>
      <c r="P854" s="86">
        <v>0</v>
      </c>
      <c r="Q854" s="86">
        <v>0</v>
      </c>
      <c r="R854" s="86">
        <v>0</v>
      </c>
      <c r="S854" s="86">
        <v>0</v>
      </c>
      <c r="T854" s="86">
        <v>0</v>
      </c>
      <c r="U854" s="86">
        <v>0</v>
      </c>
      <c r="V854" s="86">
        <v>0</v>
      </c>
      <c r="W854" s="86">
        <v>0</v>
      </c>
      <c r="X854" s="86">
        <v>0</v>
      </c>
      <c r="Y854" s="86">
        <v>417177.51285323361</v>
      </c>
    </row>
    <row r="855" spans="1:25" hidden="1" outlineLevel="4" x14ac:dyDescent="0.3">
      <c r="A855" s="85" t="s">
        <v>125</v>
      </c>
      <c r="B855" s="85" t="s">
        <v>191</v>
      </c>
      <c r="C855" t="s">
        <v>1072</v>
      </c>
      <c r="D855" s="86">
        <v>0</v>
      </c>
      <c r="E855" s="86">
        <v>0</v>
      </c>
      <c r="F855" s="86">
        <v>0</v>
      </c>
      <c r="G855" s="86">
        <v>0</v>
      </c>
      <c r="H855" s="86">
        <v>0</v>
      </c>
      <c r="I855" s="86">
        <v>0</v>
      </c>
      <c r="J855" s="86">
        <v>0</v>
      </c>
      <c r="K855" s="86">
        <v>0</v>
      </c>
      <c r="L855" s="86">
        <v>0</v>
      </c>
      <c r="M855" s="86">
        <v>0</v>
      </c>
      <c r="N855" s="86">
        <v>2500000</v>
      </c>
      <c r="O855" s="86">
        <v>1218674</v>
      </c>
      <c r="P855" s="86">
        <v>0</v>
      </c>
      <c r="Q855" s="86">
        <v>0</v>
      </c>
      <c r="R855" s="86">
        <v>0</v>
      </c>
      <c r="S855" s="86">
        <v>0</v>
      </c>
      <c r="T855" s="86">
        <v>0</v>
      </c>
      <c r="U855" s="86">
        <v>0</v>
      </c>
      <c r="V855" s="86">
        <v>0</v>
      </c>
      <c r="W855" s="86">
        <v>0</v>
      </c>
      <c r="X855" s="86">
        <v>0</v>
      </c>
      <c r="Y855" s="86">
        <v>3718674</v>
      </c>
    </row>
    <row r="856" spans="1:25" hidden="1" outlineLevel="4" x14ac:dyDescent="0.3">
      <c r="A856" s="85" t="s">
        <v>125</v>
      </c>
      <c r="B856" s="85" t="s">
        <v>191</v>
      </c>
      <c r="C856" t="s">
        <v>1073</v>
      </c>
      <c r="D856" s="86">
        <v>0</v>
      </c>
      <c r="E856" s="86">
        <v>0</v>
      </c>
      <c r="F856" s="86">
        <v>0</v>
      </c>
      <c r="G856" s="86">
        <v>0</v>
      </c>
      <c r="H856" s="86">
        <v>0</v>
      </c>
      <c r="I856" s="86">
        <v>0</v>
      </c>
      <c r="J856" s="86">
        <v>0</v>
      </c>
      <c r="K856" s="86">
        <v>1500000</v>
      </c>
      <c r="L856" s="86">
        <v>0</v>
      </c>
      <c r="M856" s="86">
        <v>0</v>
      </c>
      <c r="N856" s="86">
        <v>0</v>
      </c>
      <c r="O856" s="86">
        <v>0</v>
      </c>
      <c r="P856" s="86">
        <v>0</v>
      </c>
      <c r="Q856" s="86">
        <v>0</v>
      </c>
      <c r="R856" s="86">
        <v>0</v>
      </c>
      <c r="S856" s="86">
        <v>0</v>
      </c>
      <c r="T856" s="86">
        <v>0</v>
      </c>
      <c r="U856" s="86">
        <v>0</v>
      </c>
      <c r="V856" s="86">
        <v>0</v>
      </c>
      <c r="W856" s="86">
        <v>0</v>
      </c>
      <c r="X856" s="86">
        <v>0</v>
      </c>
      <c r="Y856" s="86">
        <v>1500000</v>
      </c>
    </row>
    <row r="857" spans="1:25" hidden="1" outlineLevel="4" x14ac:dyDescent="0.3">
      <c r="A857" s="85" t="s">
        <v>125</v>
      </c>
      <c r="B857" s="85" t="s">
        <v>191</v>
      </c>
      <c r="C857" t="s">
        <v>1074</v>
      </c>
      <c r="D857" s="86">
        <v>0</v>
      </c>
      <c r="E857" s="86">
        <v>0</v>
      </c>
      <c r="F857" s="86">
        <v>0</v>
      </c>
      <c r="G857" s="86">
        <v>0</v>
      </c>
      <c r="H857" s="86">
        <v>0</v>
      </c>
      <c r="I857" s="86">
        <v>0</v>
      </c>
      <c r="J857" s="86">
        <v>0</v>
      </c>
      <c r="K857" s="86">
        <v>0</v>
      </c>
      <c r="L857" s="86">
        <v>0</v>
      </c>
      <c r="M857" s="86">
        <v>71862</v>
      </c>
      <c r="N857" s="86">
        <v>0</v>
      </c>
      <c r="O857" s="86">
        <v>0</v>
      </c>
      <c r="P857" s="86">
        <v>0</v>
      </c>
      <c r="Q857" s="86">
        <v>0</v>
      </c>
      <c r="R857" s="86">
        <v>0</v>
      </c>
      <c r="S857" s="86">
        <v>0</v>
      </c>
      <c r="T857" s="86">
        <v>0</v>
      </c>
      <c r="U857" s="86">
        <v>0</v>
      </c>
      <c r="V857" s="86">
        <v>0</v>
      </c>
      <c r="W857" s="86">
        <v>0</v>
      </c>
      <c r="X857" s="86">
        <v>0</v>
      </c>
      <c r="Y857" s="86">
        <v>71862</v>
      </c>
    </row>
    <row r="858" spans="1:25" hidden="1" outlineLevel="4" x14ac:dyDescent="0.3">
      <c r="A858" s="85" t="s">
        <v>125</v>
      </c>
      <c r="B858" s="85" t="s">
        <v>191</v>
      </c>
      <c r="C858" t="s">
        <v>1075</v>
      </c>
      <c r="D858" s="86">
        <v>0</v>
      </c>
      <c r="E858" s="86">
        <v>0</v>
      </c>
      <c r="F858" s="86">
        <v>0</v>
      </c>
      <c r="G858" s="86">
        <v>0</v>
      </c>
      <c r="H858" s="86">
        <v>0</v>
      </c>
      <c r="I858" s="86">
        <v>0</v>
      </c>
      <c r="J858" s="86">
        <v>200000</v>
      </c>
      <c r="K858" s="86">
        <v>0</v>
      </c>
      <c r="L858" s="86">
        <v>0</v>
      </c>
      <c r="M858" s="86">
        <v>0</v>
      </c>
      <c r="N858" s="86">
        <v>0</v>
      </c>
      <c r="O858" s="86">
        <v>0</v>
      </c>
      <c r="P858" s="86">
        <v>0</v>
      </c>
      <c r="Q858" s="86">
        <v>0</v>
      </c>
      <c r="R858" s="86">
        <v>0</v>
      </c>
      <c r="S858" s="86">
        <v>0</v>
      </c>
      <c r="T858" s="86">
        <v>0</v>
      </c>
      <c r="U858" s="86">
        <v>0</v>
      </c>
      <c r="V858" s="86">
        <v>0</v>
      </c>
      <c r="W858" s="86">
        <v>0</v>
      </c>
      <c r="X858" s="86">
        <v>0</v>
      </c>
      <c r="Y858" s="86">
        <v>200000</v>
      </c>
    </row>
    <row r="859" spans="1:25" hidden="1" outlineLevel="4" x14ac:dyDescent="0.3">
      <c r="A859" s="85" t="s">
        <v>125</v>
      </c>
      <c r="B859" s="85" t="s">
        <v>191</v>
      </c>
      <c r="C859" t="s">
        <v>1076</v>
      </c>
      <c r="D859" s="86">
        <v>0</v>
      </c>
      <c r="E859" s="86">
        <v>0</v>
      </c>
      <c r="F859" s="86">
        <v>0</v>
      </c>
      <c r="G859" s="86">
        <v>0</v>
      </c>
      <c r="H859" s="86">
        <v>0</v>
      </c>
      <c r="I859" s="86">
        <v>0</v>
      </c>
      <c r="J859" s="86">
        <v>0</v>
      </c>
      <c r="K859" s="86">
        <v>0</v>
      </c>
      <c r="L859" s="86">
        <v>0</v>
      </c>
      <c r="M859" s="86">
        <v>0</v>
      </c>
      <c r="N859" s="86">
        <v>0</v>
      </c>
      <c r="O859" s="86">
        <v>0</v>
      </c>
      <c r="P859" s="86">
        <v>0</v>
      </c>
      <c r="Q859" s="86">
        <v>0</v>
      </c>
      <c r="R859" s="86">
        <v>0</v>
      </c>
      <c r="S859" s="86">
        <v>0</v>
      </c>
      <c r="T859" s="86">
        <v>0</v>
      </c>
      <c r="U859" s="86">
        <v>0</v>
      </c>
      <c r="V859" s="86">
        <v>10000000</v>
      </c>
      <c r="W859" s="86">
        <v>0</v>
      </c>
      <c r="X859" s="86">
        <v>0</v>
      </c>
      <c r="Y859" s="86">
        <v>10000000</v>
      </c>
    </row>
    <row r="860" spans="1:25" hidden="1" outlineLevel="4" x14ac:dyDescent="0.3">
      <c r="A860" s="85" t="s">
        <v>125</v>
      </c>
      <c r="B860" s="85" t="s">
        <v>191</v>
      </c>
      <c r="C860" t="s">
        <v>1077</v>
      </c>
      <c r="D860" s="86">
        <v>0</v>
      </c>
      <c r="E860" s="86">
        <v>0</v>
      </c>
      <c r="F860" s="86">
        <v>0</v>
      </c>
      <c r="G860" s="86">
        <v>0</v>
      </c>
      <c r="H860" s="86">
        <v>0</v>
      </c>
      <c r="I860" s="86">
        <v>0</v>
      </c>
      <c r="J860" s="86">
        <v>0</v>
      </c>
      <c r="K860" s="86">
        <v>0</v>
      </c>
      <c r="L860" s="86">
        <v>0</v>
      </c>
      <c r="M860" s="86">
        <v>0</v>
      </c>
      <c r="N860" s="86">
        <v>0</v>
      </c>
      <c r="O860" s="86">
        <v>0</v>
      </c>
      <c r="P860" s="86">
        <v>0</v>
      </c>
      <c r="Q860" s="86">
        <v>0</v>
      </c>
      <c r="R860" s="86">
        <v>0</v>
      </c>
      <c r="S860" s="86">
        <v>0</v>
      </c>
      <c r="T860" s="86">
        <v>0</v>
      </c>
      <c r="U860" s="86">
        <v>0</v>
      </c>
      <c r="V860" s="86">
        <v>0</v>
      </c>
      <c r="W860" s="86">
        <v>0</v>
      </c>
      <c r="X860" s="86">
        <v>14000000</v>
      </c>
      <c r="Y860" s="86">
        <v>14000000</v>
      </c>
    </row>
    <row r="861" spans="1:25" hidden="1" outlineLevel="4" x14ac:dyDescent="0.3">
      <c r="A861" s="85" t="s">
        <v>125</v>
      </c>
      <c r="B861" s="85" t="s">
        <v>191</v>
      </c>
      <c r="C861" t="s">
        <v>1078</v>
      </c>
      <c r="D861" s="86">
        <v>0</v>
      </c>
      <c r="E861" s="86">
        <v>191398</v>
      </c>
      <c r="F861" s="86">
        <v>0</v>
      </c>
      <c r="G861" s="86">
        <v>0</v>
      </c>
      <c r="H861" s="86">
        <v>0</v>
      </c>
      <c r="I861" s="86">
        <v>0</v>
      </c>
      <c r="J861" s="86">
        <v>250000</v>
      </c>
      <c r="K861" s="86">
        <v>0</v>
      </c>
      <c r="L861" s="86">
        <v>0</v>
      </c>
      <c r="M861" s="86">
        <v>0</v>
      </c>
      <c r="N861" s="86">
        <v>0</v>
      </c>
      <c r="O861" s="86">
        <v>0</v>
      </c>
      <c r="P861" s="86">
        <v>0</v>
      </c>
      <c r="Q861" s="86">
        <v>0</v>
      </c>
      <c r="R861" s="86">
        <v>0</v>
      </c>
      <c r="S861" s="86">
        <v>0</v>
      </c>
      <c r="T861" s="86">
        <v>0</v>
      </c>
      <c r="U861" s="86">
        <v>0</v>
      </c>
      <c r="V861" s="86">
        <v>0</v>
      </c>
      <c r="W861" s="86">
        <v>0</v>
      </c>
      <c r="X861" s="86">
        <v>0</v>
      </c>
      <c r="Y861" s="86">
        <v>441398</v>
      </c>
    </row>
    <row r="862" spans="1:25" hidden="1" outlineLevel="4" x14ac:dyDescent="0.3">
      <c r="A862" s="85" t="s">
        <v>125</v>
      </c>
      <c r="B862" s="85" t="s">
        <v>191</v>
      </c>
      <c r="C862" t="s">
        <v>1079</v>
      </c>
      <c r="D862" s="86">
        <v>0</v>
      </c>
      <c r="E862" s="86">
        <v>0</v>
      </c>
      <c r="F862" s="86">
        <v>0</v>
      </c>
      <c r="G862" s="86">
        <v>0</v>
      </c>
      <c r="H862" s="86">
        <v>0</v>
      </c>
      <c r="I862" s="86">
        <v>0</v>
      </c>
      <c r="J862" s="86">
        <v>0</v>
      </c>
      <c r="K862" s="86">
        <v>0</v>
      </c>
      <c r="L862" s="86">
        <v>0</v>
      </c>
      <c r="M862" s="86">
        <v>0</v>
      </c>
      <c r="N862" s="86">
        <v>0</v>
      </c>
      <c r="O862" s="86">
        <v>0</v>
      </c>
      <c r="P862" s="86">
        <v>0</v>
      </c>
      <c r="Q862" s="86">
        <v>0</v>
      </c>
      <c r="R862" s="86">
        <v>0</v>
      </c>
      <c r="S862" s="86">
        <v>0</v>
      </c>
      <c r="T862" s="86">
        <v>0</v>
      </c>
      <c r="U862" s="86">
        <v>0</v>
      </c>
      <c r="V862" s="86">
        <v>0</v>
      </c>
      <c r="W862" s="86">
        <v>9000000</v>
      </c>
      <c r="X862" s="86">
        <v>0</v>
      </c>
      <c r="Y862" s="86">
        <v>9000000</v>
      </c>
    </row>
    <row r="863" spans="1:25" hidden="1" outlineLevel="4" x14ac:dyDescent="0.3">
      <c r="A863" s="85" t="s">
        <v>125</v>
      </c>
      <c r="B863" s="85" t="s">
        <v>191</v>
      </c>
      <c r="C863" t="s">
        <v>1080</v>
      </c>
      <c r="D863" s="86">
        <v>0</v>
      </c>
      <c r="E863" s="86">
        <v>0</v>
      </c>
      <c r="F863" s="86">
        <v>0</v>
      </c>
      <c r="G863" s="86">
        <v>0</v>
      </c>
      <c r="H863" s="86">
        <v>0</v>
      </c>
      <c r="I863" s="86">
        <v>0</v>
      </c>
      <c r="J863" s="86">
        <v>0</v>
      </c>
      <c r="K863" s="86">
        <v>354375</v>
      </c>
      <c r="L863" s="86">
        <v>0</v>
      </c>
      <c r="M863" s="86">
        <v>0</v>
      </c>
      <c r="N863" s="86">
        <v>0</v>
      </c>
      <c r="O863" s="86">
        <v>0</v>
      </c>
      <c r="P863" s="86">
        <v>0</v>
      </c>
      <c r="Q863" s="86">
        <v>0</v>
      </c>
      <c r="R863" s="86">
        <v>0</v>
      </c>
      <c r="S863" s="86">
        <v>0</v>
      </c>
      <c r="T863" s="86">
        <v>0</v>
      </c>
      <c r="U863" s="86">
        <v>0</v>
      </c>
      <c r="V863" s="86">
        <v>0</v>
      </c>
      <c r="W863" s="86">
        <v>0</v>
      </c>
      <c r="X863" s="86">
        <v>0</v>
      </c>
      <c r="Y863" s="86">
        <v>354375</v>
      </c>
    </row>
    <row r="864" spans="1:25" hidden="1" outlineLevel="4" x14ac:dyDescent="0.3">
      <c r="A864" s="85" t="s">
        <v>125</v>
      </c>
      <c r="B864" s="85" t="s">
        <v>191</v>
      </c>
      <c r="C864" t="s">
        <v>1081</v>
      </c>
      <c r="D864" s="86">
        <v>0</v>
      </c>
      <c r="E864" s="86">
        <v>0</v>
      </c>
      <c r="F864" s="86">
        <v>0</v>
      </c>
      <c r="G864" s="86">
        <v>0</v>
      </c>
      <c r="H864" s="86">
        <v>0</v>
      </c>
      <c r="I864" s="86">
        <v>0</v>
      </c>
      <c r="J864" s="86">
        <v>0</v>
      </c>
      <c r="K864" s="86">
        <v>0</v>
      </c>
      <c r="L864" s="86">
        <v>0</v>
      </c>
      <c r="M864" s="86">
        <v>0</v>
      </c>
      <c r="N864" s="86">
        <v>0</v>
      </c>
      <c r="O864" s="86">
        <v>0</v>
      </c>
      <c r="P864" s="86">
        <v>0</v>
      </c>
      <c r="Q864" s="86">
        <v>0</v>
      </c>
      <c r="R864" s="86">
        <v>0</v>
      </c>
      <c r="S864" s="86">
        <v>0</v>
      </c>
      <c r="T864" s="86">
        <v>0</v>
      </c>
      <c r="U864" s="86">
        <v>0</v>
      </c>
      <c r="V864" s="86">
        <v>0</v>
      </c>
      <c r="W864" s="86">
        <v>0</v>
      </c>
      <c r="X864" s="86">
        <v>1000000</v>
      </c>
      <c r="Y864" s="86">
        <v>1000000</v>
      </c>
    </row>
    <row r="865" spans="1:25" s="284" customFormat="1" hidden="1" outlineLevel="3" collapsed="1" x14ac:dyDescent="0.3">
      <c r="A865" s="85"/>
      <c r="B865" s="290" t="s">
        <v>2807</v>
      </c>
      <c r="C865" s="291"/>
      <c r="D865" s="292"/>
      <c r="E865" s="292">
        <f t="shared" ref="E865:Y865" si="36">SUBTOTAL(9,E842:E864)</f>
        <v>478437</v>
      </c>
      <c r="F865" s="292">
        <f t="shared" si="36"/>
        <v>265686.08344420249</v>
      </c>
      <c r="G865" s="292">
        <f t="shared" si="36"/>
        <v>151491.42940903115</v>
      </c>
      <c r="H865" s="292">
        <f t="shared" si="36"/>
        <v>0</v>
      </c>
      <c r="I865" s="292">
        <f t="shared" si="36"/>
        <v>475000</v>
      </c>
      <c r="J865" s="292">
        <f t="shared" si="36"/>
        <v>2150000</v>
      </c>
      <c r="K865" s="292">
        <f t="shared" si="36"/>
        <v>3459375</v>
      </c>
      <c r="L865" s="292">
        <f t="shared" si="36"/>
        <v>0</v>
      </c>
      <c r="M865" s="292">
        <f t="shared" si="36"/>
        <v>321862</v>
      </c>
      <c r="N865" s="292">
        <f t="shared" si="36"/>
        <v>2725000</v>
      </c>
      <c r="O865" s="292">
        <f t="shared" si="36"/>
        <v>2190576</v>
      </c>
      <c r="P865" s="292">
        <f t="shared" si="36"/>
        <v>0</v>
      </c>
      <c r="Q865" s="292">
        <f t="shared" si="36"/>
        <v>0</v>
      </c>
      <c r="R865" s="292">
        <f t="shared" si="36"/>
        <v>0</v>
      </c>
      <c r="S865" s="292">
        <f t="shared" si="36"/>
        <v>0</v>
      </c>
      <c r="T865" s="292">
        <f t="shared" si="36"/>
        <v>0</v>
      </c>
      <c r="U865" s="292">
        <f t="shared" si="36"/>
        <v>0</v>
      </c>
      <c r="V865" s="292">
        <f t="shared" si="36"/>
        <v>30350000</v>
      </c>
      <c r="W865" s="292">
        <f t="shared" si="36"/>
        <v>19000000</v>
      </c>
      <c r="X865" s="292">
        <f t="shared" si="36"/>
        <v>17635000</v>
      </c>
      <c r="Y865" s="292">
        <f t="shared" si="36"/>
        <v>79202427.512853235</v>
      </c>
    </row>
    <row r="866" spans="1:25" hidden="1" outlineLevel="4" x14ac:dyDescent="0.3">
      <c r="A866" s="85" t="s">
        <v>125</v>
      </c>
      <c r="B866" s="85" t="s">
        <v>193</v>
      </c>
      <c r="C866" t="s">
        <v>843</v>
      </c>
      <c r="D866" s="86">
        <v>0</v>
      </c>
      <c r="E866" s="86">
        <v>0</v>
      </c>
      <c r="F866" s="86">
        <v>0</v>
      </c>
      <c r="G866" s="86">
        <v>0</v>
      </c>
      <c r="H866" s="86">
        <v>0</v>
      </c>
      <c r="I866" s="86">
        <v>100000</v>
      </c>
      <c r="J866" s="86">
        <v>850000</v>
      </c>
      <c r="K866" s="86">
        <v>800000</v>
      </c>
      <c r="L866" s="86">
        <v>0</v>
      </c>
      <c r="M866" s="86">
        <v>0</v>
      </c>
      <c r="N866" s="86">
        <v>400000</v>
      </c>
      <c r="O866" s="86">
        <v>0</v>
      </c>
      <c r="P866" s="86">
        <v>0</v>
      </c>
      <c r="Q866" s="86">
        <v>0</v>
      </c>
      <c r="R866" s="86">
        <v>0</v>
      </c>
      <c r="S866" s="86">
        <v>0</v>
      </c>
      <c r="T866" s="86">
        <v>0</v>
      </c>
      <c r="U866" s="86">
        <v>0</v>
      </c>
      <c r="V866" s="86">
        <v>2998490</v>
      </c>
      <c r="W866" s="86">
        <v>750000</v>
      </c>
      <c r="X866" s="86">
        <v>0</v>
      </c>
      <c r="Y866" s="86">
        <v>5898490</v>
      </c>
    </row>
    <row r="867" spans="1:25" hidden="1" outlineLevel="4" x14ac:dyDescent="0.3">
      <c r="A867" s="85" t="s">
        <v>125</v>
      </c>
      <c r="B867" s="85" t="s">
        <v>193</v>
      </c>
      <c r="C867" t="s">
        <v>850</v>
      </c>
      <c r="D867" s="86">
        <v>0</v>
      </c>
      <c r="E867" s="86">
        <v>0</v>
      </c>
      <c r="F867" s="86">
        <v>0</v>
      </c>
      <c r="G867" s="86">
        <v>0</v>
      </c>
      <c r="H867" s="86">
        <v>0</v>
      </c>
      <c r="I867" s="86">
        <v>0</v>
      </c>
      <c r="J867" s="86">
        <v>0</v>
      </c>
      <c r="K867" s="86">
        <v>0</v>
      </c>
      <c r="L867" s="86">
        <v>0</v>
      </c>
      <c r="M867" s="86">
        <v>0</v>
      </c>
      <c r="N867" s="86">
        <v>148400</v>
      </c>
      <c r="O867" s="86">
        <v>148720</v>
      </c>
      <c r="P867" s="86">
        <v>0</v>
      </c>
      <c r="Q867" s="86">
        <v>0</v>
      </c>
      <c r="R867" s="86">
        <v>0</v>
      </c>
      <c r="S867" s="86">
        <v>0</v>
      </c>
      <c r="T867" s="86">
        <v>0</v>
      </c>
      <c r="U867" s="86">
        <v>0</v>
      </c>
      <c r="V867" s="86">
        <v>0</v>
      </c>
      <c r="W867" s="86">
        <v>0</v>
      </c>
      <c r="X867" s="86">
        <v>0</v>
      </c>
      <c r="Y867" s="86">
        <v>297120</v>
      </c>
    </row>
    <row r="868" spans="1:25" hidden="1" outlineLevel="4" x14ac:dyDescent="0.3">
      <c r="A868" s="85" t="s">
        <v>125</v>
      </c>
      <c r="B868" s="85" t="s">
        <v>193</v>
      </c>
      <c r="C868" t="s">
        <v>1082</v>
      </c>
      <c r="D868" s="86">
        <v>0</v>
      </c>
      <c r="E868" s="86">
        <v>0</v>
      </c>
      <c r="F868" s="86">
        <v>0</v>
      </c>
      <c r="G868" s="86">
        <v>0</v>
      </c>
      <c r="H868" s="86">
        <v>0</v>
      </c>
      <c r="I868" s="86">
        <v>0</v>
      </c>
      <c r="J868" s="86">
        <v>0</v>
      </c>
      <c r="K868" s="86">
        <v>0</v>
      </c>
      <c r="L868" s="86">
        <v>0</v>
      </c>
      <c r="M868" s="86">
        <v>0</v>
      </c>
      <c r="N868" s="86">
        <v>0</v>
      </c>
      <c r="O868" s="86">
        <v>495000</v>
      </c>
      <c r="P868" s="86">
        <v>0</v>
      </c>
      <c r="Q868" s="86">
        <v>0</v>
      </c>
      <c r="R868" s="86">
        <v>0</v>
      </c>
      <c r="S868" s="86">
        <v>0</v>
      </c>
      <c r="T868" s="86">
        <v>0</v>
      </c>
      <c r="U868" s="86">
        <v>0</v>
      </c>
      <c r="V868" s="86">
        <v>0</v>
      </c>
      <c r="W868" s="86">
        <v>0</v>
      </c>
      <c r="X868" s="86">
        <v>0</v>
      </c>
      <c r="Y868" s="86">
        <v>495000</v>
      </c>
    </row>
    <row r="869" spans="1:25" hidden="1" outlineLevel="4" x14ac:dyDescent="0.3">
      <c r="A869" s="85" t="s">
        <v>125</v>
      </c>
      <c r="B869" s="85" t="s">
        <v>193</v>
      </c>
      <c r="C869" t="s">
        <v>1083</v>
      </c>
      <c r="D869" s="86">
        <v>0</v>
      </c>
      <c r="E869" s="86">
        <v>0</v>
      </c>
      <c r="F869" s="86">
        <v>0</v>
      </c>
      <c r="G869" s="86">
        <v>0</v>
      </c>
      <c r="H869" s="86">
        <v>0</v>
      </c>
      <c r="I869" s="86">
        <v>0</v>
      </c>
      <c r="J869" s="86">
        <v>100000</v>
      </c>
      <c r="K869" s="86">
        <v>0</v>
      </c>
      <c r="L869" s="86">
        <v>0</v>
      </c>
      <c r="M869" s="86">
        <v>0</v>
      </c>
      <c r="N869" s="86">
        <v>0</v>
      </c>
      <c r="O869" s="86">
        <v>0</v>
      </c>
      <c r="P869" s="86">
        <v>0</v>
      </c>
      <c r="Q869" s="86">
        <v>0</v>
      </c>
      <c r="R869" s="86">
        <v>0</v>
      </c>
      <c r="S869" s="86">
        <v>0</v>
      </c>
      <c r="T869" s="86">
        <v>0</v>
      </c>
      <c r="U869" s="86">
        <v>0</v>
      </c>
      <c r="V869" s="86">
        <v>0</v>
      </c>
      <c r="W869" s="86">
        <v>0</v>
      </c>
      <c r="X869" s="86">
        <v>0</v>
      </c>
      <c r="Y869" s="86">
        <v>100000</v>
      </c>
    </row>
    <row r="870" spans="1:25" s="284" customFormat="1" hidden="1" outlineLevel="3" collapsed="1" x14ac:dyDescent="0.3">
      <c r="A870" s="85"/>
      <c r="B870" s="290" t="s">
        <v>2808</v>
      </c>
      <c r="C870" s="291"/>
      <c r="D870" s="292"/>
      <c r="E870" s="292">
        <f t="shared" ref="E870:Y870" si="37">SUBTOTAL(9,E866:E869)</f>
        <v>0</v>
      </c>
      <c r="F870" s="292">
        <f t="shared" si="37"/>
        <v>0</v>
      </c>
      <c r="G870" s="292">
        <f t="shared" si="37"/>
        <v>0</v>
      </c>
      <c r="H870" s="292">
        <f t="shared" si="37"/>
        <v>0</v>
      </c>
      <c r="I870" s="292">
        <f t="shared" si="37"/>
        <v>100000</v>
      </c>
      <c r="J870" s="292">
        <f t="shared" si="37"/>
        <v>950000</v>
      </c>
      <c r="K870" s="292">
        <f t="shared" si="37"/>
        <v>800000</v>
      </c>
      <c r="L870" s="292">
        <f t="shared" si="37"/>
        <v>0</v>
      </c>
      <c r="M870" s="292">
        <f t="shared" si="37"/>
        <v>0</v>
      </c>
      <c r="N870" s="292">
        <f t="shared" si="37"/>
        <v>548400</v>
      </c>
      <c r="O870" s="292">
        <f t="shared" si="37"/>
        <v>643720</v>
      </c>
      <c r="P870" s="292">
        <f t="shared" si="37"/>
        <v>0</v>
      </c>
      <c r="Q870" s="292">
        <f t="shared" si="37"/>
        <v>0</v>
      </c>
      <c r="R870" s="292">
        <f t="shared" si="37"/>
        <v>0</v>
      </c>
      <c r="S870" s="292">
        <f t="shared" si="37"/>
        <v>0</v>
      </c>
      <c r="T870" s="292">
        <f t="shared" si="37"/>
        <v>0</v>
      </c>
      <c r="U870" s="292">
        <f t="shared" si="37"/>
        <v>0</v>
      </c>
      <c r="V870" s="292">
        <f t="shared" si="37"/>
        <v>2998490</v>
      </c>
      <c r="W870" s="292">
        <f t="shared" si="37"/>
        <v>750000</v>
      </c>
      <c r="X870" s="292">
        <f t="shared" si="37"/>
        <v>0</v>
      </c>
      <c r="Y870" s="292">
        <f t="shared" si="37"/>
        <v>6790610</v>
      </c>
    </row>
    <row r="871" spans="1:25" hidden="1" outlineLevel="4" x14ac:dyDescent="0.3">
      <c r="A871" s="85" t="s">
        <v>125</v>
      </c>
      <c r="B871" s="85" t="s">
        <v>195</v>
      </c>
      <c r="C871" t="s">
        <v>1084</v>
      </c>
      <c r="D871" s="86">
        <v>0</v>
      </c>
      <c r="E871" s="86">
        <v>0</v>
      </c>
      <c r="F871" s="86">
        <v>0</v>
      </c>
      <c r="G871" s="86">
        <v>0</v>
      </c>
      <c r="H871" s="86">
        <v>0</v>
      </c>
      <c r="I871" s="86">
        <v>0</v>
      </c>
      <c r="J871" s="86">
        <v>0</v>
      </c>
      <c r="K871" s="86">
        <v>0</v>
      </c>
      <c r="L871" s="86">
        <v>0</v>
      </c>
      <c r="M871" s="86">
        <v>0</v>
      </c>
      <c r="N871" s="86">
        <v>0</v>
      </c>
      <c r="O871" s="86">
        <v>0</v>
      </c>
      <c r="P871" s="86">
        <v>0</v>
      </c>
      <c r="Q871" s="86">
        <v>100000</v>
      </c>
      <c r="R871" s="86">
        <v>0</v>
      </c>
      <c r="S871" s="86">
        <v>0</v>
      </c>
      <c r="T871" s="86">
        <v>0</v>
      </c>
      <c r="U871" s="86">
        <v>0</v>
      </c>
      <c r="V871" s="86">
        <v>0</v>
      </c>
      <c r="W871" s="86">
        <v>0</v>
      </c>
      <c r="X871" s="86">
        <v>0</v>
      </c>
      <c r="Y871" s="86">
        <v>100000</v>
      </c>
    </row>
    <row r="872" spans="1:25" hidden="1" outlineLevel="4" x14ac:dyDescent="0.3">
      <c r="A872" s="85" t="s">
        <v>125</v>
      </c>
      <c r="B872" s="85" t="s">
        <v>195</v>
      </c>
      <c r="C872" t="s">
        <v>843</v>
      </c>
      <c r="D872" s="86">
        <v>0</v>
      </c>
      <c r="E872" s="86">
        <v>0</v>
      </c>
      <c r="F872" s="86">
        <v>0</v>
      </c>
      <c r="G872" s="86">
        <v>0</v>
      </c>
      <c r="H872" s="86">
        <v>0</v>
      </c>
      <c r="I872" s="86">
        <v>100000</v>
      </c>
      <c r="J872" s="86">
        <v>100000</v>
      </c>
      <c r="K872" s="86">
        <v>0</v>
      </c>
      <c r="L872" s="86">
        <v>0</v>
      </c>
      <c r="M872" s="86">
        <v>0</v>
      </c>
      <c r="N872" s="86">
        <v>0</v>
      </c>
      <c r="O872" s="86">
        <v>0</v>
      </c>
      <c r="P872" s="86">
        <v>0</v>
      </c>
      <c r="Q872" s="86">
        <v>0</v>
      </c>
      <c r="R872" s="86">
        <v>0</v>
      </c>
      <c r="S872" s="86">
        <v>0</v>
      </c>
      <c r="T872" s="86">
        <v>0</v>
      </c>
      <c r="U872" s="86">
        <v>0</v>
      </c>
      <c r="V872" s="86">
        <v>1344092</v>
      </c>
      <c r="W872" s="86">
        <v>0</v>
      </c>
      <c r="X872" s="86">
        <v>0</v>
      </c>
      <c r="Y872" s="86">
        <v>1544092</v>
      </c>
    </row>
    <row r="873" spans="1:25" hidden="1" outlineLevel="4" x14ac:dyDescent="0.3">
      <c r="A873" s="85" t="s">
        <v>125</v>
      </c>
      <c r="B873" s="85" t="s">
        <v>195</v>
      </c>
      <c r="C873" t="s">
        <v>850</v>
      </c>
      <c r="D873" s="86">
        <v>0</v>
      </c>
      <c r="E873" s="86">
        <v>0</v>
      </c>
      <c r="F873" s="86">
        <v>0</v>
      </c>
      <c r="G873" s="86">
        <v>0</v>
      </c>
      <c r="H873" s="86">
        <v>0</v>
      </c>
      <c r="I873" s="86">
        <v>0</v>
      </c>
      <c r="J873" s="86">
        <v>0</v>
      </c>
      <c r="K873" s="86">
        <v>0</v>
      </c>
      <c r="L873" s="86">
        <v>0</v>
      </c>
      <c r="M873" s="86">
        <v>0</v>
      </c>
      <c r="N873" s="86">
        <v>118720</v>
      </c>
      <c r="O873" s="86">
        <v>118720</v>
      </c>
      <c r="P873" s="86">
        <v>0</v>
      </c>
      <c r="Q873" s="86">
        <v>0</v>
      </c>
      <c r="R873" s="86">
        <v>0</v>
      </c>
      <c r="S873" s="86">
        <v>0</v>
      </c>
      <c r="T873" s="86">
        <v>0</v>
      </c>
      <c r="U873" s="86">
        <v>0</v>
      </c>
      <c r="V873" s="86">
        <v>0</v>
      </c>
      <c r="W873" s="86">
        <v>0</v>
      </c>
      <c r="X873" s="86">
        <v>0</v>
      </c>
      <c r="Y873" s="86">
        <v>237440</v>
      </c>
    </row>
    <row r="874" spans="1:25" hidden="1" outlineLevel="4" x14ac:dyDescent="0.3">
      <c r="A874" s="85" t="s">
        <v>125</v>
      </c>
      <c r="B874" s="85" t="s">
        <v>195</v>
      </c>
      <c r="C874" t="s">
        <v>1085</v>
      </c>
      <c r="D874" s="86">
        <v>0</v>
      </c>
      <c r="E874" s="86">
        <v>0</v>
      </c>
      <c r="F874" s="86">
        <v>0</v>
      </c>
      <c r="G874" s="86">
        <v>0</v>
      </c>
      <c r="H874" s="86">
        <v>0</v>
      </c>
      <c r="I874" s="86">
        <v>0</v>
      </c>
      <c r="J874" s="86">
        <v>0</v>
      </c>
      <c r="K874" s="86">
        <v>0</v>
      </c>
      <c r="L874" s="86">
        <v>0</v>
      </c>
      <c r="M874" s="86">
        <v>0</v>
      </c>
      <c r="N874" s="86">
        <v>0</v>
      </c>
      <c r="O874" s="86">
        <v>0</v>
      </c>
      <c r="P874" s="86">
        <v>0</v>
      </c>
      <c r="Q874" s="86">
        <v>250000</v>
      </c>
      <c r="R874" s="86">
        <v>0</v>
      </c>
      <c r="S874" s="86">
        <v>0</v>
      </c>
      <c r="T874" s="86">
        <v>0</v>
      </c>
      <c r="U874" s="86">
        <v>0</v>
      </c>
      <c r="V874" s="86">
        <v>0</v>
      </c>
      <c r="W874" s="86">
        <v>0</v>
      </c>
      <c r="X874" s="86">
        <v>0</v>
      </c>
      <c r="Y874" s="86">
        <v>250000</v>
      </c>
    </row>
    <row r="875" spans="1:25" s="284" customFormat="1" hidden="1" outlineLevel="3" collapsed="1" x14ac:dyDescent="0.3">
      <c r="A875" s="85"/>
      <c r="B875" s="290" t="s">
        <v>2809</v>
      </c>
      <c r="C875" s="291"/>
      <c r="D875" s="292"/>
      <c r="E875" s="292">
        <f t="shared" ref="E875:Y875" si="38">SUBTOTAL(9,E871:E874)</f>
        <v>0</v>
      </c>
      <c r="F875" s="292">
        <f t="shared" si="38"/>
        <v>0</v>
      </c>
      <c r="G875" s="292">
        <f t="shared" si="38"/>
        <v>0</v>
      </c>
      <c r="H875" s="292">
        <f t="shared" si="38"/>
        <v>0</v>
      </c>
      <c r="I875" s="292">
        <f t="shared" si="38"/>
        <v>100000</v>
      </c>
      <c r="J875" s="292">
        <f t="shared" si="38"/>
        <v>100000</v>
      </c>
      <c r="K875" s="292">
        <f t="shared" si="38"/>
        <v>0</v>
      </c>
      <c r="L875" s="292">
        <f t="shared" si="38"/>
        <v>0</v>
      </c>
      <c r="M875" s="292">
        <f t="shared" si="38"/>
        <v>0</v>
      </c>
      <c r="N875" s="292">
        <f t="shared" si="38"/>
        <v>118720</v>
      </c>
      <c r="O875" s="292">
        <f t="shared" si="38"/>
        <v>118720</v>
      </c>
      <c r="P875" s="292">
        <f t="shared" si="38"/>
        <v>0</v>
      </c>
      <c r="Q875" s="292">
        <f t="shared" si="38"/>
        <v>350000</v>
      </c>
      <c r="R875" s="292">
        <f t="shared" si="38"/>
        <v>0</v>
      </c>
      <c r="S875" s="292">
        <f t="shared" si="38"/>
        <v>0</v>
      </c>
      <c r="T875" s="292">
        <f t="shared" si="38"/>
        <v>0</v>
      </c>
      <c r="U875" s="292">
        <f t="shared" si="38"/>
        <v>0</v>
      </c>
      <c r="V875" s="292">
        <f t="shared" si="38"/>
        <v>1344092</v>
      </c>
      <c r="W875" s="292">
        <f t="shared" si="38"/>
        <v>0</v>
      </c>
      <c r="X875" s="292">
        <f t="shared" si="38"/>
        <v>0</v>
      </c>
      <c r="Y875" s="292">
        <f t="shared" si="38"/>
        <v>2131532</v>
      </c>
    </row>
    <row r="876" spans="1:25" hidden="1" outlineLevel="4" x14ac:dyDescent="0.3">
      <c r="A876" s="85" t="s">
        <v>125</v>
      </c>
      <c r="B876" s="85" t="s">
        <v>197</v>
      </c>
      <c r="C876" t="s">
        <v>1086</v>
      </c>
      <c r="D876" s="86">
        <v>0</v>
      </c>
      <c r="E876" s="86">
        <v>0</v>
      </c>
      <c r="F876" s="86">
        <v>0</v>
      </c>
      <c r="G876" s="86">
        <v>0</v>
      </c>
      <c r="H876" s="86">
        <v>0</v>
      </c>
      <c r="I876" s="86">
        <v>0</v>
      </c>
      <c r="J876" s="86">
        <v>0</v>
      </c>
      <c r="K876" s="86">
        <v>0</v>
      </c>
      <c r="L876" s="86">
        <v>0</v>
      </c>
      <c r="M876" s="86">
        <v>0</v>
      </c>
      <c r="N876" s="86">
        <v>0</v>
      </c>
      <c r="O876" s="86">
        <v>0</v>
      </c>
      <c r="P876" s="86">
        <v>0</v>
      </c>
      <c r="Q876" s="86">
        <v>0</v>
      </c>
      <c r="R876" s="86">
        <v>0</v>
      </c>
      <c r="S876" s="86">
        <v>0</v>
      </c>
      <c r="T876" s="86">
        <v>0</v>
      </c>
      <c r="U876" s="86">
        <v>0</v>
      </c>
      <c r="V876" s="86">
        <v>0</v>
      </c>
      <c r="W876" s="86">
        <v>0</v>
      </c>
      <c r="X876" s="86">
        <v>1350000</v>
      </c>
      <c r="Y876" s="86">
        <v>1350000</v>
      </c>
    </row>
    <row r="877" spans="1:25" hidden="1" outlineLevel="4" x14ac:dyDescent="0.3">
      <c r="A877" s="85" t="s">
        <v>125</v>
      </c>
      <c r="B877" s="85" t="s">
        <v>197</v>
      </c>
      <c r="C877" t="s">
        <v>1087</v>
      </c>
      <c r="D877" s="86">
        <v>0</v>
      </c>
      <c r="E877" s="86">
        <v>0</v>
      </c>
      <c r="F877" s="86">
        <v>0</v>
      </c>
      <c r="G877" s="86">
        <v>0</v>
      </c>
      <c r="H877" s="86">
        <v>0</v>
      </c>
      <c r="I877" s="86">
        <v>0</v>
      </c>
      <c r="J877" s="86">
        <v>0</v>
      </c>
      <c r="K877" s="86">
        <v>0</v>
      </c>
      <c r="L877" s="86">
        <v>0</v>
      </c>
      <c r="M877" s="86">
        <v>0</v>
      </c>
      <c r="N877" s="86">
        <v>0</v>
      </c>
      <c r="O877" s="86">
        <v>0</v>
      </c>
      <c r="P877" s="86">
        <v>0</v>
      </c>
      <c r="Q877" s="86">
        <v>0</v>
      </c>
      <c r="R877" s="86">
        <v>0</v>
      </c>
      <c r="S877" s="86">
        <v>0</v>
      </c>
      <c r="T877" s="86">
        <v>0</v>
      </c>
      <c r="U877" s="86">
        <v>0</v>
      </c>
      <c r="V877" s="86">
        <v>0</v>
      </c>
      <c r="W877" s="86">
        <v>9000000</v>
      </c>
      <c r="X877" s="86">
        <v>0</v>
      </c>
      <c r="Y877" s="86">
        <v>9000000</v>
      </c>
    </row>
    <row r="878" spans="1:25" hidden="1" outlineLevel="4" x14ac:dyDescent="0.3">
      <c r="A878" s="85" t="s">
        <v>125</v>
      </c>
      <c r="B878" s="85" t="s">
        <v>197</v>
      </c>
      <c r="C878" t="s">
        <v>843</v>
      </c>
      <c r="D878" s="86">
        <v>0</v>
      </c>
      <c r="E878" s="86">
        <v>0</v>
      </c>
      <c r="F878" s="86">
        <v>0</v>
      </c>
      <c r="G878" s="86">
        <v>0</v>
      </c>
      <c r="H878" s="86">
        <v>0</v>
      </c>
      <c r="I878" s="86">
        <v>250000</v>
      </c>
      <c r="J878" s="86">
        <v>0</v>
      </c>
      <c r="K878" s="86">
        <v>0</v>
      </c>
      <c r="L878" s="86">
        <v>0</v>
      </c>
      <c r="M878" s="86">
        <v>0</v>
      </c>
      <c r="N878" s="86">
        <v>0</v>
      </c>
      <c r="O878" s="86">
        <v>0</v>
      </c>
      <c r="P878" s="86">
        <v>0</v>
      </c>
      <c r="Q878" s="86">
        <v>0</v>
      </c>
      <c r="R878" s="86">
        <v>0</v>
      </c>
      <c r="S878" s="86">
        <v>0</v>
      </c>
      <c r="T878" s="86">
        <v>0</v>
      </c>
      <c r="U878" s="86">
        <v>0</v>
      </c>
      <c r="V878" s="86">
        <v>7750000</v>
      </c>
      <c r="W878" s="86">
        <v>0</v>
      </c>
      <c r="X878" s="86">
        <v>5000000</v>
      </c>
      <c r="Y878" s="86">
        <v>13000000</v>
      </c>
    </row>
    <row r="879" spans="1:25" hidden="1" outlineLevel="4" x14ac:dyDescent="0.3">
      <c r="A879" s="85" t="s">
        <v>125</v>
      </c>
      <c r="B879" s="85" t="s">
        <v>197</v>
      </c>
      <c r="C879" t="s">
        <v>833</v>
      </c>
      <c r="D879" s="86">
        <v>0</v>
      </c>
      <c r="E879" s="86">
        <v>0</v>
      </c>
      <c r="F879" s="86">
        <v>0</v>
      </c>
      <c r="G879" s="86">
        <v>0</v>
      </c>
      <c r="H879" s="86">
        <v>0</v>
      </c>
      <c r="I879" s="86">
        <v>0</v>
      </c>
      <c r="J879" s="86">
        <v>51269</v>
      </c>
      <c r="K879" s="86">
        <v>0</v>
      </c>
      <c r="L879" s="86">
        <v>0</v>
      </c>
      <c r="M879" s="86">
        <v>0</v>
      </c>
      <c r="N879" s="86">
        <v>0</v>
      </c>
      <c r="O879" s="86">
        <v>0</v>
      </c>
      <c r="P879" s="86">
        <v>0</v>
      </c>
      <c r="Q879" s="86">
        <v>0</v>
      </c>
      <c r="R879" s="86">
        <v>0</v>
      </c>
      <c r="S879" s="86">
        <v>0</v>
      </c>
      <c r="T879" s="86">
        <v>0</v>
      </c>
      <c r="U879" s="86">
        <v>0</v>
      </c>
      <c r="V879" s="86">
        <v>0</v>
      </c>
      <c r="W879" s="86">
        <v>0</v>
      </c>
      <c r="X879" s="86">
        <v>0</v>
      </c>
      <c r="Y879" s="86">
        <v>51269</v>
      </c>
    </row>
    <row r="880" spans="1:25" hidden="1" outlineLevel="4" x14ac:dyDescent="0.3">
      <c r="A880" s="85" t="s">
        <v>125</v>
      </c>
      <c r="B880" s="85" t="s">
        <v>197</v>
      </c>
      <c r="C880" t="s">
        <v>850</v>
      </c>
      <c r="D880" s="86">
        <v>0</v>
      </c>
      <c r="E880" s="86">
        <v>0</v>
      </c>
      <c r="F880" s="86">
        <v>0</v>
      </c>
      <c r="G880" s="86">
        <v>0</v>
      </c>
      <c r="H880" s="86">
        <v>0</v>
      </c>
      <c r="I880" s="86">
        <v>0</v>
      </c>
      <c r="J880" s="86">
        <v>0</v>
      </c>
      <c r="K880" s="86">
        <v>0</v>
      </c>
      <c r="L880" s="86">
        <v>0</v>
      </c>
      <c r="M880" s="86">
        <v>0</v>
      </c>
      <c r="N880" s="86">
        <v>97520</v>
      </c>
      <c r="O880" s="86">
        <v>0</v>
      </c>
      <c r="P880" s="86">
        <v>0</v>
      </c>
      <c r="Q880" s="86">
        <v>0</v>
      </c>
      <c r="R880" s="86">
        <v>0</v>
      </c>
      <c r="S880" s="86">
        <v>0</v>
      </c>
      <c r="T880" s="86">
        <v>0</v>
      </c>
      <c r="U880" s="86">
        <v>0</v>
      </c>
      <c r="V880" s="86">
        <v>0</v>
      </c>
      <c r="W880" s="86">
        <v>0</v>
      </c>
      <c r="X880" s="86">
        <v>0</v>
      </c>
      <c r="Y880" s="86">
        <v>97520</v>
      </c>
    </row>
    <row r="881" spans="1:25" hidden="1" outlineLevel="4" x14ac:dyDescent="0.3">
      <c r="A881" s="85" t="s">
        <v>125</v>
      </c>
      <c r="B881" s="85" t="s">
        <v>197</v>
      </c>
      <c r="C881" t="s">
        <v>1088</v>
      </c>
      <c r="D881" s="86">
        <v>0</v>
      </c>
      <c r="E881" s="86">
        <v>0</v>
      </c>
      <c r="F881" s="86">
        <v>0</v>
      </c>
      <c r="G881" s="86">
        <v>0</v>
      </c>
      <c r="H881" s="86">
        <v>0</v>
      </c>
      <c r="I881" s="86">
        <v>0</v>
      </c>
      <c r="J881" s="86">
        <v>0</v>
      </c>
      <c r="K881" s="86">
        <v>0</v>
      </c>
      <c r="L881" s="86">
        <v>0</v>
      </c>
      <c r="M881" s="86">
        <v>0</v>
      </c>
      <c r="N881" s="86">
        <v>0</v>
      </c>
      <c r="O881" s="86">
        <v>0</v>
      </c>
      <c r="P881" s="86">
        <v>0</v>
      </c>
      <c r="Q881" s="86">
        <v>100000</v>
      </c>
      <c r="R881" s="86">
        <v>0</v>
      </c>
      <c r="S881" s="86">
        <v>0</v>
      </c>
      <c r="T881" s="86">
        <v>0</v>
      </c>
      <c r="U881" s="86">
        <v>0</v>
      </c>
      <c r="V881" s="86">
        <v>0</v>
      </c>
      <c r="W881" s="86">
        <v>0</v>
      </c>
      <c r="X881" s="86">
        <v>0</v>
      </c>
      <c r="Y881" s="86">
        <v>100000</v>
      </c>
    </row>
    <row r="882" spans="1:25" hidden="1" outlineLevel="4" x14ac:dyDescent="0.3">
      <c r="A882" s="85" t="s">
        <v>125</v>
      </c>
      <c r="B882" s="85" t="s">
        <v>197</v>
      </c>
      <c r="C882" t="s">
        <v>1089</v>
      </c>
      <c r="D882" s="86">
        <v>0</v>
      </c>
      <c r="E882" s="86">
        <v>0</v>
      </c>
      <c r="F882" s="86">
        <v>0</v>
      </c>
      <c r="G882" s="86">
        <v>0</v>
      </c>
      <c r="H882" s="86">
        <v>0</v>
      </c>
      <c r="I882" s="86">
        <v>0</v>
      </c>
      <c r="J882" s="86">
        <v>0</v>
      </c>
      <c r="K882" s="86">
        <v>0</v>
      </c>
      <c r="L882" s="86">
        <v>0</v>
      </c>
      <c r="M882" s="86">
        <v>0</v>
      </c>
      <c r="N882" s="86">
        <v>0</v>
      </c>
      <c r="O882" s="86">
        <v>0</v>
      </c>
      <c r="P882" s="86">
        <v>500000</v>
      </c>
      <c r="Q882" s="86">
        <v>0</v>
      </c>
      <c r="R882" s="86">
        <v>0</v>
      </c>
      <c r="S882" s="86">
        <v>0</v>
      </c>
      <c r="T882" s="86">
        <v>0</v>
      </c>
      <c r="U882" s="86">
        <v>0</v>
      </c>
      <c r="V882" s="86">
        <v>0</v>
      </c>
      <c r="W882" s="86">
        <v>0</v>
      </c>
      <c r="X882" s="86">
        <v>0</v>
      </c>
      <c r="Y882" s="86">
        <v>500000</v>
      </c>
    </row>
    <row r="883" spans="1:25" s="284" customFormat="1" hidden="1" outlineLevel="3" collapsed="1" x14ac:dyDescent="0.3">
      <c r="A883" s="85"/>
      <c r="B883" s="290" t="s">
        <v>2810</v>
      </c>
      <c r="C883" s="291"/>
      <c r="D883" s="292"/>
      <c r="E883" s="292">
        <f t="shared" ref="E883:Y883" si="39">SUBTOTAL(9,E876:E882)</f>
        <v>0</v>
      </c>
      <c r="F883" s="292">
        <f t="shared" si="39"/>
        <v>0</v>
      </c>
      <c r="G883" s="292">
        <f t="shared" si="39"/>
        <v>0</v>
      </c>
      <c r="H883" s="292">
        <f t="shared" si="39"/>
        <v>0</v>
      </c>
      <c r="I883" s="292">
        <f t="shared" si="39"/>
        <v>250000</v>
      </c>
      <c r="J883" s="292">
        <f t="shared" si="39"/>
        <v>51269</v>
      </c>
      <c r="K883" s="292">
        <f t="shared" si="39"/>
        <v>0</v>
      </c>
      <c r="L883" s="292">
        <f t="shared" si="39"/>
        <v>0</v>
      </c>
      <c r="M883" s="292">
        <f t="shared" si="39"/>
        <v>0</v>
      </c>
      <c r="N883" s="292">
        <f t="shared" si="39"/>
        <v>97520</v>
      </c>
      <c r="O883" s="292">
        <f t="shared" si="39"/>
        <v>0</v>
      </c>
      <c r="P883" s="292">
        <f t="shared" si="39"/>
        <v>500000</v>
      </c>
      <c r="Q883" s="292">
        <f t="shared" si="39"/>
        <v>100000</v>
      </c>
      <c r="R883" s="292">
        <f t="shared" si="39"/>
        <v>0</v>
      </c>
      <c r="S883" s="292">
        <f t="shared" si="39"/>
        <v>0</v>
      </c>
      <c r="T883" s="292">
        <f t="shared" si="39"/>
        <v>0</v>
      </c>
      <c r="U883" s="292">
        <f t="shared" si="39"/>
        <v>0</v>
      </c>
      <c r="V883" s="292">
        <f t="shared" si="39"/>
        <v>7750000</v>
      </c>
      <c r="W883" s="292">
        <f t="shared" si="39"/>
        <v>9000000</v>
      </c>
      <c r="X883" s="292">
        <f t="shared" si="39"/>
        <v>6350000</v>
      </c>
      <c r="Y883" s="292">
        <f t="shared" si="39"/>
        <v>24098789</v>
      </c>
    </row>
    <row r="884" spans="1:25" hidden="1" outlineLevel="4" x14ac:dyDescent="0.3">
      <c r="A884" s="85" t="s">
        <v>125</v>
      </c>
      <c r="B884" s="85" t="s">
        <v>199</v>
      </c>
      <c r="C884" t="s">
        <v>843</v>
      </c>
      <c r="D884" s="86">
        <v>0</v>
      </c>
      <c r="E884" s="86">
        <v>0</v>
      </c>
      <c r="F884" s="86">
        <v>0</v>
      </c>
      <c r="G884" s="86">
        <v>0</v>
      </c>
      <c r="H884" s="86">
        <v>0</v>
      </c>
      <c r="I884" s="86">
        <v>100000</v>
      </c>
      <c r="J884" s="86">
        <v>0</v>
      </c>
      <c r="K884" s="86">
        <v>0</v>
      </c>
      <c r="L884" s="86">
        <v>0</v>
      </c>
      <c r="M884" s="86">
        <v>0</v>
      </c>
      <c r="N884" s="86">
        <v>0</v>
      </c>
      <c r="O884" s="86">
        <v>0</v>
      </c>
      <c r="P884" s="86">
        <v>0</v>
      </c>
      <c r="Q884" s="86">
        <v>0</v>
      </c>
      <c r="R884" s="86">
        <v>0</v>
      </c>
      <c r="S884" s="86">
        <v>0</v>
      </c>
      <c r="T884" s="86">
        <v>0</v>
      </c>
      <c r="U884" s="86">
        <v>0</v>
      </c>
      <c r="V884" s="86">
        <v>1678007</v>
      </c>
      <c r="W884" s="86">
        <v>600000</v>
      </c>
      <c r="X884" s="86">
        <v>1000000</v>
      </c>
      <c r="Y884" s="86">
        <v>3378007</v>
      </c>
    </row>
    <row r="885" spans="1:25" hidden="1" outlineLevel="4" x14ac:dyDescent="0.3">
      <c r="A885" s="85" t="s">
        <v>125</v>
      </c>
      <c r="B885" s="85" t="s">
        <v>199</v>
      </c>
      <c r="C885" t="s">
        <v>833</v>
      </c>
      <c r="D885" s="86">
        <v>0</v>
      </c>
      <c r="E885" s="86">
        <v>0</v>
      </c>
      <c r="F885" s="86">
        <v>0</v>
      </c>
      <c r="G885" s="86">
        <v>0</v>
      </c>
      <c r="H885" s="86">
        <v>0</v>
      </c>
      <c r="I885" s="86">
        <v>0</v>
      </c>
      <c r="J885" s="86">
        <v>16206</v>
      </c>
      <c r="K885" s="86">
        <v>0</v>
      </c>
      <c r="L885" s="86">
        <v>0</v>
      </c>
      <c r="M885" s="86">
        <v>0</v>
      </c>
      <c r="N885" s="86">
        <v>0</v>
      </c>
      <c r="O885" s="86">
        <v>0</v>
      </c>
      <c r="P885" s="86">
        <v>0</v>
      </c>
      <c r="Q885" s="86">
        <v>0</v>
      </c>
      <c r="R885" s="86">
        <v>0</v>
      </c>
      <c r="S885" s="86">
        <v>0</v>
      </c>
      <c r="T885" s="86">
        <v>0</v>
      </c>
      <c r="U885" s="86">
        <v>0</v>
      </c>
      <c r="V885" s="86">
        <v>0</v>
      </c>
      <c r="W885" s="86">
        <v>0</v>
      </c>
      <c r="X885" s="86">
        <v>0</v>
      </c>
      <c r="Y885" s="86">
        <v>16206</v>
      </c>
    </row>
    <row r="886" spans="1:25" hidden="1" outlineLevel="4" x14ac:dyDescent="0.3">
      <c r="A886" s="85" t="s">
        <v>125</v>
      </c>
      <c r="B886" s="85" t="s">
        <v>199</v>
      </c>
      <c r="C886" t="s">
        <v>850</v>
      </c>
      <c r="D886" s="86">
        <v>0</v>
      </c>
      <c r="E886" s="86">
        <v>0</v>
      </c>
      <c r="F886" s="86">
        <v>0</v>
      </c>
      <c r="G886" s="86">
        <v>0</v>
      </c>
      <c r="H886" s="86">
        <v>0</v>
      </c>
      <c r="I886" s="86">
        <v>0</v>
      </c>
      <c r="J886" s="86">
        <v>0</v>
      </c>
      <c r="K886" s="86">
        <v>0</v>
      </c>
      <c r="L886" s="86">
        <v>0</v>
      </c>
      <c r="M886" s="86">
        <v>0</v>
      </c>
      <c r="N886" s="86">
        <v>59360</v>
      </c>
      <c r="O886" s="86">
        <v>59360</v>
      </c>
      <c r="P886" s="86">
        <v>0</v>
      </c>
      <c r="Q886" s="86">
        <v>0</v>
      </c>
      <c r="R886" s="86">
        <v>0</v>
      </c>
      <c r="S886" s="86">
        <v>0</v>
      </c>
      <c r="T886" s="86">
        <v>0</v>
      </c>
      <c r="U886" s="86">
        <v>0</v>
      </c>
      <c r="V886" s="86">
        <v>0</v>
      </c>
      <c r="W886" s="86">
        <v>0</v>
      </c>
      <c r="X886" s="86">
        <v>0</v>
      </c>
      <c r="Y886" s="86">
        <v>118720</v>
      </c>
    </row>
    <row r="887" spans="1:25" hidden="1" outlineLevel="4" x14ac:dyDescent="0.3">
      <c r="A887" s="85" t="s">
        <v>125</v>
      </c>
      <c r="B887" s="85" t="s">
        <v>199</v>
      </c>
      <c r="C887" t="s">
        <v>1090</v>
      </c>
      <c r="D887" s="86">
        <v>0</v>
      </c>
      <c r="E887" s="86">
        <v>0</v>
      </c>
      <c r="F887" s="86">
        <v>0</v>
      </c>
      <c r="G887" s="86">
        <v>0</v>
      </c>
      <c r="H887" s="86">
        <v>0</v>
      </c>
      <c r="I887" s="86">
        <v>0</v>
      </c>
      <c r="J887" s="86">
        <v>0</v>
      </c>
      <c r="K887" s="86">
        <v>0</v>
      </c>
      <c r="L887" s="86">
        <v>0</v>
      </c>
      <c r="M887" s="86">
        <v>0</v>
      </c>
      <c r="N887" s="86">
        <v>0</v>
      </c>
      <c r="O887" s="86">
        <v>0</v>
      </c>
      <c r="P887" s="86">
        <v>67000</v>
      </c>
      <c r="Q887" s="86">
        <v>0</v>
      </c>
      <c r="R887" s="86">
        <v>0</v>
      </c>
      <c r="S887" s="86">
        <v>0</v>
      </c>
      <c r="T887" s="86">
        <v>0</v>
      </c>
      <c r="U887" s="86">
        <v>0</v>
      </c>
      <c r="V887" s="86">
        <v>0</v>
      </c>
      <c r="W887" s="86">
        <v>0</v>
      </c>
      <c r="X887" s="86">
        <v>0</v>
      </c>
      <c r="Y887" s="86">
        <v>67000</v>
      </c>
    </row>
    <row r="888" spans="1:25" s="284" customFormat="1" hidden="1" outlineLevel="3" collapsed="1" x14ac:dyDescent="0.3">
      <c r="A888" s="85"/>
      <c r="B888" s="290" t="s">
        <v>2811</v>
      </c>
      <c r="C888" s="291"/>
      <c r="D888" s="292"/>
      <c r="E888" s="292">
        <f t="shared" ref="E888:Y888" si="40">SUBTOTAL(9,E884:E887)</f>
        <v>0</v>
      </c>
      <c r="F888" s="292">
        <f t="shared" si="40"/>
        <v>0</v>
      </c>
      <c r="G888" s="292">
        <f t="shared" si="40"/>
        <v>0</v>
      </c>
      <c r="H888" s="292">
        <f t="shared" si="40"/>
        <v>0</v>
      </c>
      <c r="I888" s="292">
        <f t="shared" si="40"/>
        <v>100000</v>
      </c>
      <c r="J888" s="292">
        <f t="shared" si="40"/>
        <v>16206</v>
      </c>
      <c r="K888" s="292">
        <f t="shared" si="40"/>
        <v>0</v>
      </c>
      <c r="L888" s="292">
        <f t="shared" si="40"/>
        <v>0</v>
      </c>
      <c r="M888" s="292">
        <f t="shared" si="40"/>
        <v>0</v>
      </c>
      <c r="N888" s="292">
        <f t="shared" si="40"/>
        <v>59360</v>
      </c>
      <c r="O888" s="292">
        <f t="shared" si="40"/>
        <v>59360</v>
      </c>
      <c r="P888" s="292">
        <f t="shared" si="40"/>
        <v>67000</v>
      </c>
      <c r="Q888" s="292">
        <f t="shared" si="40"/>
        <v>0</v>
      </c>
      <c r="R888" s="292">
        <f t="shared" si="40"/>
        <v>0</v>
      </c>
      <c r="S888" s="292">
        <f t="shared" si="40"/>
        <v>0</v>
      </c>
      <c r="T888" s="292">
        <f t="shared" si="40"/>
        <v>0</v>
      </c>
      <c r="U888" s="292">
        <f t="shared" si="40"/>
        <v>0</v>
      </c>
      <c r="V888" s="292">
        <f t="shared" si="40"/>
        <v>1678007</v>
      </c>
      <c r="W888" s="292">
        <f t="shared" si="40"/>
        <v>600000</v>
      </c>
      <c r="X888" s="292">
        <f t="shared" si="40"/>
        <v>1000000</v>
      </c>
      <c r="Y888" s="292">
        <f t="shared" si="40"/>
        <v>3579933</v>
      </c>
    </row>
    <row r="889" spans="1:25" hidden="1" outlineLevel="4" x14ac:dyDescent="0.3">
      <c r="A889" s="85" t="s">
        <v>125</v>
      </c>
      <c r="B889" s="85" t="s">
        <v>201</v>
      </c>
      <c r="C889" t="s">
        <v>1091</v>
      </c>
      <c r="D889" s="86">
        <v>0</v>
      </c>
      <c r="E889" s="86">
        <v>0</v>
      </c>
      <c r="F889" s="86">
        <v>0</v>
      </c>
      <c r="G889" s="86">
        <v>0</v>
      </c>
      <c r="H889" s="86">
        <v>0</v>
      </c>
      <c r="I889" s="86">
        <v>0</v>
      </c>
      <c r="J889" s="86">
        <v>0</v>
      </c>
      <c r="K889" s="86">
        <v>0</v>
      </c>
      <c r="L889" s="86">
        <v>0</v>
      </c>
      <c r="M889" s="86">
        <v>0</v>
      </c>
      <c r="N889" s="86">
        <v>0</v>
      </c>
      <c r="O889" s="86">
        <v>0</v>
      </c>
      <c r="P889" s="86">
        <v>0</v>
      </c>
      <c r="Q889" s="86">
        <v>0</v>
      </c>
      <c r="R889" s="86">
        <v>0</v>
      </c>
      <c r="S889" s="86">
        <v>0</v>
      </c>
      <c r="T889" s="86">
        <v>0</v>
      </c>
      <c r="U889" s="86">
        <v>0</v>
      </c>
      <c r="V889" s="86">
        <v>0</v>
      </c>
      <c r="W889" s="86">
        <v>0</v>
      </c>
      <c r="X889" s="86">
        <v>3512657</v>
      </c>
      <c r="Y889" s="86">
        <v>3512657</v>
      </c>
    </row>
    <row r="890" spans="1:25" hidden="1" outlineLevel="4" x14ac:dyDescent="0.3">
      <c r="A890" s="85" t="s">
        <v>125</v>
      </c>
      <c r="B890" s="85" t="s">
        <v>201</v>
      </c>
      <c r="C890" t="s">
        <v>839</v>
      </c>
      <c r="D890" s="86">
        <v>0</v>
      </c>
      <c r="E890" s="86">
        <v>0</v>
      </c>
      <c r="F890" s="86">
        <v>0</v>
      </c>
      <c r="G890" s="86">
        <v>0</v>
      </c>
      <c r="H890" s="86">
        <v>0</v>
      </c>
      <c r="I890" s="86">
        <v>0</v>
      </c>
      <c r="J890" s="86">
        <v>0</v>
      </c>
      <c r="K890" s="86">
        <v>0</v>
      </c>
      <c r="L890" s="86">
        <v>0</v>
      </c>
      <c r="M890" s="86">
        <v>0</v>
      </c>
      <c r="N890" s="86">
        <v>0</v>
      </c>
      <c r="O890" s="86">
        <v>82157</v>
      </c>
      <c r="P890" s="86">
        <v>0</v>
      </c>
      <c r="Q890" s="86">
        <v>0</v>
      </c>
      <c r="R890" s="86">
        <v>0</v>
      </c>
      <c r="S890" s="86">
        <v>0</v>
      </c>
      <c r="T890" s="86">
        <v>0</v>
      </c>
      <c r="U890" s="86">
        <v>0</v>
      </c>
      <c r="V890" s="86">
        <v>0</v>
      </c>
      <c r="W890" s="86">
        <v>0</v>
      </c>
      <c r="X890" s="86">
        <v>0</v>
      </c>
      <c r="Y890" s="86">
        <v>82157</v>
      </c>
    </row>
    <row r="891" spans="1:25" hidden="1" outlineLevel="4" x14ac:dyDescent="0.3">
      <c r="A891" s="85" t="s">
        <v>125</v>
      </c>
      <c r="B891" s="85" t="s">
        <v>201</v>
      </c>
      <c r="C891" t="s">
        <v>1092</v>
      </c>
      <c r="D891" s="86">
        <v>0</v>
      </c>
      <c r="E891" s="86">
        <v>0</v>
      </c>
      <c r="F891" s="86">
        <v>0</v>
      </c>
      <c r="G891" s="86">
        <v>0</v>
      </c>
      <c r="H891" s="86">
        <v>0</v>
      </c>
      <c r="I891" s="86">
        <v>0</v>
      </c>
      <c r="J891" s="86">
        <v>0</v>
      </c>
      <c r="K891" s="86">
        <v>0</v>
      </c>
      <c r="L891" s="86">
        <v>0</v>
      </c>
      <c r="M891" s="86">
        <v>0</v>
      </c>
      <c r="N891" s="86">
        <v>0</v>
      </c>
      <c r="O891" s="86">
        <v>0</v>
      </c>
      <c r="P891" s="86">
        <v>0</v>
      </c>
      <c r="Q891" s="86">
        <v>0</v>
      </c>
      <c r="R891" s="86">
        <v>0</v>
      </c>
      <c r="S891" s="86">
        <v>0</v>
      </c>
      <c r="T891" s="86">
        <v>0</v>
      </c>
      <c r="U891" s="86">
        <v>0</v>
      </c>
      <c r="V891" s="86">
        <v>0</v>
      </c>
      <c r="W891" s="86">
        <v>5000000</v>
      </c>
      <c r="X891" s="86">
        <v>0</v>
      </c>
      <c r="Y891" s="86">
        <v>5000000</v>
      </c>
    </row>
    <row r="892" spans="1:25" hidden="1" outlineLevel="4" x14ac:dyDescent="0.3">
      <c r="A892" s="85" t="s">
        <v>125</v>
      </c>
      <c r="B892" s="85" t="s">
        <v>201</v>
      </c>
      <c r="C892" t="s">
        <v>843</v>
      </c>
      <c r="D892" s="86">
        <v>0</v>
      </c>
      <c r="E892" s="86">
        <v>0</v>
      </c>
      <c r="F892" s="86">
        <v>0</v>
      </c>
      <c r="G892" s="86">
        <v>0</v>
      </c>
      <c r="H892" s="86">
        <v>0</v>
      </c>
      <c r="I892" s="86">
        <v>0</v>
      </c>
      <c r="J892" s="86">
        <v>0</v>
      </c>
      <c r="K892" s="86">
        <v>0</v>
      </c>
      <c r="L892" s="86">
        <v>0</v>
      </c>
      <c r="M892" s="86">
        <v>0</v>
      </c>
      <c r="N892" s="86">
        <v>0</v>
      </c>
      <c r="O892" s="86">
        <v>0</v>
      </c>
      <c r="P892" s="86">
        <v>0</v>
      </c>
      <c r="Q892" s="86">
        <v>0</v>
      </c>
      <c r="R892" s="86">
        <v>0</v>
      </c>
      <c r="S892" s="86">
        <v>0</v>
      </c>
      <c r="T892" s="86">
        <v>0</v>
      </c>
      <c r="U892" s="86">
        <v>0</v>
      </c>
      <c r="V892" s="86">
        <v>8740816</v>
      </c>
      <c r="W892" s="86">
        <v>3000000</v>
      </c>
      <c r="X892" s="86">
        <v>0</v>
      </c>
      <c r="Y892" s="86">
        <v>11740816</v>
      </c>
    </row>
    <row r="893" spans="1:25" hidden="1" outlineLevel="4" x14ac:dyDescent="0.3">
      <c r="A893" s="85" t="s">
        <v>125</v>
      </c>
      <c r="B893" s="85" t="s">
        <v>201</v>
      </c>
      <c r="C893" t="s">
        <v>833</v>
      </c>
      <c r="D893" s="86">
        <v>0</v>
      </c>
      <c r="E893" s="86">
        <v>0</v>
      </c>
      <c r="F893" s="86">
        <v>0</v>
      </c>
      <c r="G893" s="86">
        <v>0</v>
      </c>
      <c r="H893" s="86">
        <v>0</v>
      </c>
      <c r="I893" s="86">
        <v>0</v>
      </c>
      <c r="J893" s="86">
        <v>1877675</v>
      </c>
      <c r="K893" s="86">
        <v>0</v>
      </c>
      <c r="L893" s="86">
        <v>0</v>
      </c>
      <c r="M893" s="86">
        <v>0</v>
      </c>
      <c r="N893" s="86">
        <v>0</v>
      </c>
      <c r="O893" s="86">
        <v>0</v>
      </c>
      <c r="P893" s="86">
        <v>0</v>
      </c>
      <c r="Q893" s="86">
        <v>0</v>
      </c>
      <c r="R893" s="86">
        <v>0</v>
      </c>
      <c r="S893" s="86">
        <v>0</v>
      </c>
      <c r="T893" s="86">
        <v>0</v>
      </c>
      <c r="U893" s="86">
        <v>0</v>
      </c>
      <c r="V893" s="86">
        <v>0</v>
      </c>
      <c r="W893" s="86">
        <v>0</v>
      </c>
      <c r="X893" s="86">
        <v>0</v>
      </c>
      <c r="Y893" s="86">
        <v>1877675</v>
      </c>
    </row>
    <row r="894" spans="1:25" hidden="1" outlineLevel="4" x14ac:dyDescent="0.3">
      <c r="A894" s="85" t="s">
        <v>125</v>
      </c>
      <c r="B894" s="85" t="s">
        <v>201</v>
      </c>
      <c r="C894" t="s">
        <v>850</v>
      </c>
      <c r="D894" s="86">
        <v>0</v>
      </c>
      <c r="E894" s="86">
        <v>0</v>
      </c>
      <c r="F894" s="86">
        <v>0</v>
      </c>
      <c r="G894" s="86">
        <v>0</v>
      </c>
      <c r="H894" s="86">
        <v>0</v>
      </c>
      <c r="I894" s="86">
        <v>0</v>
      </c>
      <c r="J894" s="86">
        <v>0</v>
      </c>
      <c r="K894" s="86">
        <v>0</v>
      </c>
      <c r="L894" s="86">
        <v>0</v>
      </c>
      <c r="M894" s="86">
        <v>0</v>
      </c>
      <c r="N894" s="86">
        <v>0</v>
      </c>
      <c r="O894" s="86">
        <v>250000</v>
      </c>
      <c r="P894" s="86">
        <v>0</v>
      </c>
      <c r="Q894" s="86">
        <v>0</v>
      </c>
      <c r="R894" s="86">
        <v>0</v>
      </c>
      <c r="S894" s="86">
        <v>0</v>
      </c>
      <c r="T894" s="86">
        <v>0</v>
      </c>
      <c r="U894" s="86">
        <v>0</v>
      </c>
      <c r="V894" s="86">
        <v>0</v>
      </c>
      <c r="W894" s="86">
        <v>0</v>
      </c>
      <c r="X894" s="86">
        <v>0</v>
      </c>
      <c r="Y894" s="86">
        <v>250000</v>
      </c>
    </row>
    <row r="895" spans="1:25" s="284" customFormat="1" hidden="1" outlineLevel="3" collapsed="1" x14ac:dyDescent="0.3">
      <c r="A895" s="85"/>
      <c r="B895" s="290" t="s">
        <v>2812</v>
      </c>
      <c r="C895" s="291"/>
      <c r="D895" s="292"/>
      <c r="E895" s="292">
        <f t="shared" ref="E895:Y895" si="41">SUBTOTAL(9,E889:E894)</f>
        <v>0</v>
      </c>
      <c r="F895" s="292">
        <f t="shared" si="41"/>
        <v>0</v>
      </c>
      <c r="G895" s="292">
        <f t="shared" si="41"/>
        <v>0</v>
      </c>
      <c r="H895" s="292">
        <f t="shared" si="41"/>
        <v>0</v>
      </c>
      <c r="I895" s="292">
        <f t="shared" si="41"/>
        <v>0</v>
      </c>
      <c r="J895" s="292">
        <f t="shared" si="41"/>
        <v>1877675</v>
      </c>
      <c r="K895" s="292">
        <f t="shared" si="41"/>
        <v>0</v>
      </c>
      <c r="L895" s="292">
        <f t="shared" si="41"/>
        <v>0</v>
      </c>
      <c r="M895" s="292">
        <f t="shared" si="41"/>
        <v>0</v>
      </c>
      <c r="N895" s="292">
        <f t="shared" si="41"/>
        <v>0</v>
      </c>
      <c r="O895" s="292">
        <f t="shared" si="41"/>
        <v>332157</v>
      </c>
      <c r="P895" s="292">
        <f t="shared" si="41"/>
        <v>0</v>
      </c>
      <c r="Q895" s="292">
        <f t="shared" si="41"/>
        <v>0</v>
      </c>
      <c r="R895" s="292">
        <f t="shared" si="41"/>
        <v>0</v>
      </c>
      <c r="S895" s="292">
        <f t="shared" si="41"/>
        <v>0</v>
      </c>
      <c r="T895" s="292">
        <f t="shared" si="41"/>
        <v>0</v>
      </c>
      <c r="U895" s="292">
        <f t="shared" si="41"/>
        <v>0</v>
      </c>
      <c r="V895" s="292">
        <f t="shared" si="41"/>
        <v>8740816</v>
      </c>
      <c r="W895" s="292">
        <f t="shared" si="41"/>
        <v>8000000</v>
      </c>
      <c r="X895" s="292">
        <f t="shared" si="41"/>
        <v>3512657</v>
      </c>
      <c r="Y895" s="292">
        <f t="shared" si="41"/>
        <v>22463305</v>
      </c>
    </row>
    <row r="896" spans="1:25" hidden="1" outlineLevel="4" x14ac:dyDescent="0.3">
      <c r="A896" s="85" t="s">
        <v>125</v>
      </c>
      <c r="B896" s="85" t="s">
        <v>203</v>
      </c>
      <c r="C896" t="s">
        <v>1093</v>
      </c>
      <c r="D896" s="86">
        <v>0</v>
      </c>
      <c r="E896" s="86">
        <v>0</v>
      </c>
      <c r="F896" s="86">
        <v>0</v>
      </c>
      <c r="G896" s="86">
        <v>0</v>
      </c>
      <c r="H896" s="86">
        <v>0</v>
      </c>
      <c r="I896" s="86">
        <v>0</v>
      </c>
      <c r="J896" s="86">
        <v>0</v>
      </c>
      <c r="K896" s="86">
        <v>1200000</v>
      </c>
      <c r="L896" s="86">
        <v>0</v>
      </c>
      <c r="M896" s="86">
        <v>0</v>
      </c>
      <c r="N896" s="86">
        <v>0</v>
      </c>
      <c r="O896" s="86">
        <v>0</v>
      </c>
      <c r="P896" s="86">
        <v>0</v>
      </c>
      <c r="Q896" s="86">
        <v>0</v>
      </c>
      <c r="R896" s="86">
        <v>0</v>
      </c>
      <c r="S896" s="86">
        <v>0</v>
      </c>
      <c r="T896" s="86">
        <v>0</v>
      </c>
      <c r="U896" s="86">
        <v>0</v>
      </c>
      <c r="V896" s="86">
        <v>0</v>
      </c>
      <c r="W896" s="86">
        <v>0</v>
      </c>
      <c r="X896" s="86">
        <v>0</v>
      </c>
      <c r="Y896" s="86">
        <v>1200000</v>
      </c>
    </row>
    <row r="897" spans="1:25" hidden="1" outlineLevel="4" x14ac:dyDescent="0.3">
      <c r="A897" s="85" t="s">
        <v>125</v>
      </c>
      <c r="B897" s="85" t="s">
        <v>203</v>
      </c>
      <c r="C897" t="s">
        <v>1094</v>
      </c>
      <c r="D897" s="86">
        <v>0</v>
      </c>
      <c r="E897" s="86">
        <v>0</v>
      </c>
      <c r="F897" s="86">
        <v>0</v>
      </c>
      <c r="G897" s="86">
        <v>0</v>
      </c>
      <c r="H897" s="86">
        <v>0</v>
      </c>
      <c r="I897" s="86">
        <v>0</v>
      </c>
      <c r="J897" s="86">
        <v>0</v>
      </c>
      <c r="K897" s="86">
        <v>0</v>
      </c>
      <c r="L897" s="86">
        <v>0</v>
      </c>
      <c r="M897" s="86">
        <v>0</v>
      </c>
      <c r="N897" s="86">
        <v>0</v>
      </c>
      <c r="O897" s="86">
        <v>0</v>
      </c>
      <c r="P897" s="86">
        <v>0</v>
      </c>
      <c r="Q897" s="86">
        <v>0</v>
      </c>
      <c r="R897" s="86">
        <v>0</v>
      </c>
      <c r="S897" s="86">
        <v>0</v>
      </c>
      <c r="T897" s="86">
        <v>0</v>
      </c>
      <c r="U897" s="86">
        <v>0</v>
      </c>
      <c r="V897" s="86">
        <v>0</v>
      </c>
      <c r="W897" s="86">
        <v>5000000</v>
      </c>
      <c r="X897" s="86">
        <v>0</v>
      </c>
      <c r="Y897" s="86">
        <v>5000000</v>
      </c>
    </row>
    <row r="898" spans="1:25" hidden="1" outlineLevel="4" x14ac:dyDescent="0.3">
      <c r="A898" s="85" t="s">
        <v>125</v>
      </c>
      <c r="B898" s="85" t="s">
        <v>203</v>
      </c>
      <c r="C898" t="s">
        <v>839</v>
      </c>
      <c r="D898" s="86">
        <v>0</v>
      </c>
      <c r="E898" s="86">
        <v>0</v>
      </c>
      <c r="F898" s="86">
        <v>0</v>
      </c>
      <c r="G898" s="86">
        <v>0</v>
      </c>
      <c r="H898" s="86">
        <v>0</v>
      </c>
      <c r="I898" s="86">
        <v>0</v>
      </c>
      <c r="J898" s="86">
        <v>0</v>
      </c>
      <c r="K898" s="86">
        <v>0</v>
      </c>
      <c r="L898" s="86">
        <v>0</v>
      </c>
      <c r="M898" s="86">
        <v>0</v>
      </c>
      <c r="N898" s="86">
        <v>0</v>
      </c>
      <c r="O898" s="86">
        <v>81917</v>
      </c>
      <c r="P898" s="86">
        <v>0</v>
      </c>
      <c r="Q898" s="86">
        <v>0</v>
      </c>
      <c r="R898" s="86">
        <v>0</v>
      </c>
      <c r="S898" s="86">
        <v>0</v>
      </c>
      <c r="T898" s="86">
        <v>0</v>
      </c>
      <c r="U898" s="86">
        <v>0</v>
      </c>
      <c r="V898" s="86">
        <v>0</v>
      </c>
      <c r="W898" s="86">
        <v>0</v>
      </c>
      <c r="X898" s="86">
        <v>0</v>
      </c>
      <c r="Y898" s="86">
        <v>81917</v>
      </c>
    </row>
    <row r="899" spans="1:25" hidden="1" outlineLevel="4" x14ac:dyDescent="0.3">
      <c r="A899" s="85" t="s">
        <v>125</v>
      </c>
      <c r="B899" s="85" t="s">
        <v>203</v>
      </c>
      <c r="C899" t="s">
        <v>1095</v>
      </c>
      <c r="D899" s="86">
        <v>0</v>
      </c>
      <c r="E899" s="86">
        <v>0</v>
      </c>
      <c r="F899" s="86">
        <v>0</v>
      </c>
      <c r="G899" s="86">
        <v>0</v>
      </c>
      <c r="H899" s="86">
        <v>0</v>
      </c>
      <c r="I899" s="86">
        <v>0</v>
      </c>
      <c r="J899" s="86">
        <v>0</v>
      </c>
      <c r="K899" s="86">
        <v>115000</v>
      </c>
      <c r="L899" s="86">
        <v>0</v>
      </c>
      <c r="M899" s="86">
        <v>0</v>
      </c>
      <c r="N899" s="86">
        <v>0</v>
      </c>
      <c r="O899" s="86">
        <v>0</v>
      </c>
      <c r="P899" s="86">
        <v>0</v>
      </c>
      <c r="Q899" s="86">
        <v>0</v>
      </c>
      <c r="R899" s="86">
        <v>0</v>
      </c>
      <c r="S899" s="86">
        <v>0</v>
      </c>
      <c r="T899" s="86">
        <v>0</v>
      </c>
      <c r="U899" s="86">
        <v>0</v>
      </c>
      <c r="V899" s="86">
        <v>0</v>
      </c>
      <c r="W899" s="86">
        <v>0</v>
      </c>
      <c r="X899" s="86">
        <v>0</v>
      </c>
      <c r="Y899" s="86">
        <v>115000</v>
      </c>
    </row>
    <row r="900" spans="1:25" hidden="1" outlineLevel="4" x14ac:dyDescent="0.3">
      <c r="A900" s="85" t="s">
        <v>125</v>
      </c>
      <c r="B900" s="85" t="s">
        <v>203</v>
      </c>
      <c r="C900" t="s">
        <v>843</v>
      </c>
      <c r="D900" s="86">
        <v>0</v>
      </c>
      <c r="E900" s="86">
        <v>0</v>
      </c>
      <c r="F900" s="86">
        <v>0</v>
      </c>
      <c r="G900" s="86">
        <v>0</v>
      </c>
      <c r="H900" s="86">
        <v>0</v>
      </c>
      <c r="I900" s="86">
        <v>0</v>
      </c>
      <c r="J900" s="86">
        <v>0</v>
      </c>
      <c r="K900" s="86">
        <v>0</v>
      </c>
      <c r="L900" s="86">
        <v>0</v>
      </c>
      <c r="M900" s="86">
        <v>0</v>
      </c>
      <c r="N900" s="86">
        <v>0</v>
      </c>
      <c r="O900" s="86">
        <v>0</v>
      </c>
      <c r="P900" s="86">
        <v>0</v>
      </c>
      <c r="Q900" s="86">
        <v>0</v>
      </c>
      <c r="R900" s="86">
        <v>0</v>
      </c>
      <c r="S900" s="86">
        <v>0</v>
      </c>
      <c r="T900" s="86">
        <v>0</v>
      </c>
      <c r="U900" s="86">
        <v>0</v>
      </c>
      <c r="V900" s="86">
        <v>9188419</v>
      </c>
      <c r="W900" s="86">
        <v>6000000</v>
      </c>
      <c r="X900" s="86">
        <v>0</v>
      </c>
      <c r="Y900" s="86">
        <v>15188419</v>
      </c>
    </row>
    <row r="901" spans="1:25" hidden="1" outlineLevel="4" x14ac:dyDescent="0.3">
      <c r="A901" s="85" t="s">
        <v>125</v>
      </c>
      <c r="B901" s="85" t="s">
        <v>203</v>
      </c>
      <c r="C901" t="s">
        <v>833</v>
      </c>
      <c r="D901" s="86">
        <v>0</v>
      </c>
      <c r="E901" s="86">
        <v>0</v>
      </c>
      <c r="F901" s="86">
        <v>0</v>
      </c>
      <c r="G901" s="86">
        <v>0</v>
      </c>
      <c r="H901" s="86">
        <v>0</v>
      </c>
      <c r="I901" s="86">
        <v>0</v>
      </c>
      <c r="J901" s="86">
        <v>1172423</v>
      </c>
      <c r="K901" s="86">
        <v>0</v>
      </c>
      <c r="L901" s="86">
        <v>0</v>
      </c>
      <c r="M901" s="86">
        <v>0</v>
      </c>
      <c r="N901" s="86">
        <v>0</v>
      </c>
      <c r="O901" s="86">
        <v>0</v>
      </c>
      <c r="P901" s="86">
        <v>0</v>
      </c>
      <c r="Q901" s="86">
        <v>0</v>
      </c>
      <c r="R901" s="86">
        <v>0</v>
      </c>
      <c r="S901" s="86">
        <v>0</v>
      </c>
      <c r="T901" s="86">
        <v>0</v>
      </c>
      <c r="U901" s="86">
        <v>0</v>
      </c>
      <c r="V901" s="86">
        <v>0</v>
      </c>
      <c r="W901" s="86">
        <v>0</v>
      </c>
      <c r="X901" s="86">
        <v>0</v>
      </c>
      <c r="Y901" s="86">
        <v>1172423</v>
      </c>
    </row>
    <row r="902" spans="1:25" hidden="1" outlineLevel="4" x14ac:dyDescent="0.3">
      <c r="A902" s="85" t="s">
        <v>125</v>
      </c>
      <c r="B902" s="85" t="s">
        <v>203</v>
      </c>
      <c r="C902" t="s">
        <v>1096</v>
      </c>
      <c r="D902" s="86">
        <v>0</v>
      </c>
      <c r="E902" s="86">
        <v>0</v>
      </c>
      <c r="F902" s="86">
        <v>0</v>
      </c>
      <c r="G902" s="86">
        <v>0</v>
      </c>
      <c r="H902" s="86">
        <v>0</v>
      </c>
      <c r="I902" s="86">
        <v>0</v>
      </c>
      <c r="J902" s="86">
        <v>6700000</v>
      </c>
      <c r="K902" s="86">
        <v>0</v>
      </c>
      <c r="L902" s="86">
        <v>0</v>
      </c>
      <c r="M902" s="86">
        <v>0</v>
      </c>
      <c r="N902" s="86">
        <v>0</v>
      </c>
      <c r="O902" s="86">
        <v>0</v>
      </c>
      <c r="P902" s="86">
        <v>0</v>
      </c>
      <c r="Q902" s="86">
        <v>0</v>
      </c>
      <c r="R902" s="86">
        <v>0</v>
      </c>
      <c r="S902" s="86">
        <v>0</v>
      </c>
      <c r="T902" s="86">
        <v>0</v>
      </c>
      <c r="U902" s="86">
        <v>0</v>
      </c>
      <c r="V902" s="86">
        <v>0</v>
      </c>
      <c r="W902" s="86">
        <v>0</v>
      </c>
      <c r="X902" s="86">
        <v>0</v>
      </c>
      <c r="Y902" s="86">
        <v>6700000</v>
      </c>
    </row>
    <row r="903" spans="1:25" hidden="1" outlineLevel="4" x14ac:dyDescent="0.3">
      <c r="A903" s="85" t="s">
        <v>125</v>
      </c>
      <c r="B903" s="85" t="s">
        <v>203</v>
      </c>
      <c r="C903" t="s">
        <v>1097</v>
      </c>
      <c r="D903" s="86">
        <v>0</v>
      </c>
      <c r="E903" s="86">
        <v>0</v>
      </c>
      <c r="F903" s="86">
        <v>0</v>
      </c>
      <c r="G903" s="86">
        <v>0</v>
      </c>
      <c r="H903" s="86">
        <v>0</v>
      </c>
      <c r="I903" s="86">
        <v>0</v>
      </c>
      <c r="J903" s="86">
        <v>0</v>
      </c>
      <c r="K903" s="86">
        <v>0</v>
      </c>
      <c r="L903" s="86">
        <v>0</v>
      </c>
      <c r="M903" s="86">
        <v>0</v>
      </c>
      <c r="N903" s="86">
        <v>0</v>
      </c>
      <c r="O903" s="86">
        <v>750000</v>
      </c>
      <c r="P903" s="86">
        <v>0</v>
      </c>
      <c r="Q903" s="86">
        <v>0</v>
      </c>
      <c r="R903" s="86">
        <v>0</v>
      </c>
      <c r="S903" s="86">
        <v>0</v>
      </c>
      <c r="T903" s="86">
        <v>0</v>
      </c>
      <c r="U903" s="86">
        <v>0</v>
      </c>
      <c r="V903" s="86">
        <v>0</v>
      </c>
      <c r="W903" s="86">
        <v>0</v>
      </c>
      <c r="X903" s="86">
        <v>0</v>
      </c>
      <c r="Y903" s="86">
        <v>750000</v>
      </c>
    </row>
    <row r="904" spans="1:25" hidden="1" outlineLevel="4" x14ac:dyDescent="0.3">
      <c r="A904" s="85" t="s">
        <v>125</v>
      </c>
      <c r="B904" s="85" t="s">
        <v>203</v>
      </c>
      <c r="C904" t="s">
        <v>1098</v>
      </c>
      <c r="D904" s="86">
        <v>0</v>
      </c>
      <c r="E904" s="86">
        <v>0</v>
      </c>
      <c r="F904" s="86">
        <v>0</v>
      </c>
      <c r="G904" s="86">
        <v>0</v>
      </c>
      <c r="H904" s="86">
        <v>0</v>
      </c>
      <c r="I904" s="86">
        <v>0</v>
      </c>
      <c r="J904" s="86">
        <v>0</v>
      </c>
      <c r="K904" s="86">
        <v>0</v>
      </c>
      <c r="L904" s="86">
        <v>0</v>
      </c>
      <c r="M904" s="86">
        <v>0</v>
      </c>
      <c r="N904" s="86">
        <v>0</v>
      </c>
      <c r="O904" s="86">
        <v>0</v>
      </c>
      <c r="P904" s="86">
        <v>0</v>
      </c>
      <c r="Q904" s="86">
        <v>0</v>
      </c>
      <c r="R904" s="86">
        <v>0</v>
      </c>
      <c r="S904" s="86">
        <v>0</v>
      </c>
      <c r="T904" s="86">
        <v>0</v>
      </c>
      <c r="U904" s="86">
        <v>0</v>
      </c>
      <c r="V904" s="86">
        <v>0</v>
      </c>
      <c r="W904" s="86">
        <v>0</v>
      </c>
      <c r="X904" s="86">
        <v>1000000</v>
      </c>
      <c r="Y904" s="86">
        <v>1000000</v>
      </c>
    </row>
    <row r="905" spans="1:25" hidden="1" outlineLevel="4" x14ac:dyDescent="0.3">
      <c r="A905" s="85" t="s">
        <v>125</v>
      </c>
      <c r="B905" s="85" t="s">
        <v>203</v>
      </c>
      <c r="C905" t="s">
        <v>1099</v>
      </c>
      <c r="D905" s="86">
        <v>0</v>
      </c>
      <c r="E905" s="86">
        <v>0</v>
      </c>
      <c r="F905" s="86">
        <v>0</v>
      </c>
      <c r="G905" s="86">
        <v>0</v>
      </c>
      <c r="H905" s="86">
        <v>0</v>
      </c>
      <c r="I905" s="86">
        <v>0</v>
      </c>
      <c r="J905" s="86">
        <v>0</v>
      </c>
      <c r="K905" s="86">
        <v>0</v>
      </c>
      <c r="L905" s="86">
        <v>0</v>
      </c>
      <c r="M905" s="86">
        <v>0</v>
      </c>
      <c r="N905" s="86">
        <v>0</v>
      </c>
      <c r="O905" s="86">
        <v>159738</v>
      </c>
      <c r="P905" s="86">
        <v>0</v>
      </c>
      <c r="Q905" s="86">
        <v>0</v>
      </c>
      <c r="R905" s="86">
        <v>0</v>
      </c>
      <c r="S905" s="86">
        <v>0</v>
      </c>
      <c r="T905" s="86">
        <v>0</v>
      </c>
      <c r="U905" s="86">
        <v>0</v>
      </c>
      <c r="V905" s="86">
        <v>0</v>
      </c>
      <c r="W905" s="86">
        <v>0</v>
      </c>
      <c r="X905" s="86">
        <v>0</v>
      </c>
      <c r="Y905" s="86">
        <v>159738</v>
      </c>
    </row>
    <row r="906" spans="1:25" hidden="1" outlineLevel="4" x14ac:dyDescent="0.3">
      <c r="A906" s="85" t="s">
        <v>125</v>
      </c>
      <c r="B906" s="85" t="s">
        <v>203</v>
      </c>
      <c r="C906" t="s">
        <v>1100</v>
      </c>
      <c r="D906" s="86">
        <v>0</v>
      </c>
      <c r="E906" s="86">
        <v>0</v>
      </c>
      <c r="F906" s="86">
        <v>0</v>
      </c>
      <c r="G906" s="86">
        <v>0</v>
      </c>
      <c r="H906" s="86">
        <v>0</v>
      </c>
      <c r="I906" s="86">
        <v>0</v>
      </c>
      <c r="J906" s="86">
        <v>0</v>
      </c>
      <c r="K906" s="86">
        <v>0</v>
      </c>
      <c r="L906" s="86">
        <v>0</v>
      </c>
      <c r="M906" s="86">
        <v>0</v>
      </c>
      <c r="N906" s="86">
        <v>0</v>
      </c>
      <c r="O906" s="86">
        <v>0</v>
      </c>
      <c r="P906" s="86">
        <v>0</v>
      </c>
      <c r="Q906" s="86">
        <v>0</v>
      </c>
      <c r="R906" s="86">
        <v>0</v>
      </c>
      <c r="S906" s="86">
        <v>0</v>
      </c>
      <c r="T906" s="86">
        <v>0</v>
      </c>
      <c r="U906" s="86">
        <v>0</v>
      </c>
      <c r="V906" s="86">
        <v>0</v>
      </c>
      <c r="W906" s="86">
        <v>6000000</v>
      </c>
      <c r="X906" s="86">
        <v>0</v>
      </c>
      <c r="Y906" s="86">
        <v>6000000</v>
      </c>
    </row>
    <row r="907" spans="1:25" s="284" customFormat="1" hidden="1" outlineLevel="3" collapsed="1" x14ac:dyDescent="0.3">
      <c r="A907" s="85"/>
      <c r="B907" s="290" t="s">
        <v>2813</v>
      </c>
      <c r="C907" s="291"/>
      <c r="D907" s="292"/>
      <c r="E907" s="292">
        <f t="shared" ref="E907:Y907" si="42">SUBTOTAL(9,E896:E906)</f>
        <v>0</v>
      </c>
      <c r="F907" s="292">
        <f t="shared" si="42"/>
        <v>0</v>
      </c>
      <c r="G907" s="292">
        <f t="shared" si="42"/>
        <v>0</v>
      </c>
      <c r="H907" s="292">
        <f t="shared" si="42"/>
        <v>0</v>
      </c>
      <c r="I907" s="292">
        <f t="shared" si="42"/>
        <v>0</v>
      </c>
      <c r="J907" s="292">
        <f t="shared" si="42"/>
        <v>7872423</v>
      </c>
      <c r="K907" s="292">
        <f t="shared" si="42"/>
        <v>1315000</v>
      </c>
      <c r="L907" s="292">
        <f t="shared" si="42"/>
        <v>0</v>
      </c>
      <c r="M907" s="292">
        <f t="shared" si="42"/>
        <v>0</v>
      </c>
      <c r="N907" s="292">
        <f t="shared" si="42"/>
        <v>0</v>
      </c>
      <c r="O907" s="292">
        <f t="shared" si="42"/>
        <v>991655</v>
      </c>
      <c r="P907" s="292">
        <f t="shared" si="42"/>
        <v>0</v>
      </c>
      <c r="Q907" s="292">
        <f t="shared" si="42"/>
        <v>0</v>
      </c>
      <c r="R907" s="292">
        <f t="shared" si="42"/>
        <v>0</v>
      </c>
      <c r="S907" s="292">
        <f t="shared" si="42"/>
        <v>0</v>
      </c>
      <c r="T907" s="292">
        <f t="shared" si="42"/>
        <v>0</v>
      </c>
      <c r="U907" s="292">
        <f t="shared" si="42"/>
        <v>0</v>
      </c>
      <c r="V907" s="292">
        <f t="shared" si="42"/>
        <v>9188419</v>
      </c>
      <c r="W907" s="292">
        <f t="shared" si="42"/>
        <v>17000000</v>
      </c>
      <c r="X907" s="292">
        <f t="shared" si="42"/>
        <v>1000000</v>
      </c>
      <c r="Y907" s="292">
        <f t="shared" si="42"/>
        <v>37367497</v>
      </c>
    </row>
    <row r="908" spans="1:25" s="286" customFormat="1" outlineLevel="2" collapsed="1" x14ac:dyDescent="0.3">
      <c r="A908" s="285" t="s">
        <v>2767</v>
      </c>
      <c r="B908" s="285"/>
      <c r="D908" s="287">
        <f t="shared" ref="D908:Y908" si="43">SUBTOTAL(9,D575:D906)</f>
        <v>0</v>
      </c>
      <c r="E908" s="287">
        <f t="shared" si="43"/>
        <v>38432944</v>
      </c>
      <c r="F908" s="287">
        <f t="shared" si="43"/>
        <v>1838547.6974338812</v>
      </c>
      <c r="G908" s="287">
        <f t="shared" si="43"/>
        <v>504141.81379885017</v>
      </c>
      <c r="H908" s="287">
        <f t="shared" si="43"/>
        <v>0</v>
      </c>
      <c r="I908" s="287">
        <f t="shared" si="43"/>
        <v>21171458</v>
      </c>
      <c r="J908" s="287">
        <f t="shared" si="43"/>
        <v>54450969</v>
      </c>
      <c r="K908" s="287">
        <f t="shared" si="43"/>
        <v>40050239</v>
      </c>
      <c r="L908" s="287">
        <f t="shared" si="43"/>
        <v>1591019</v>
      </c>
      <c r="M908" s="287">
        <f t="shared" si="43"/>
        <v>6371862</v>
      </c>
      <c r="N908" s="287">
        <f t="shared" si="43"/>
        <v>6949000</v>
      </c>
      <c r="O908" s="287">
        <f t="shared" si="43"/>
        <v>35491101</v>
      </c>
      <c r="P908" s="287">
        <f t="shared" si="43"/>
        <v>10075881</v>
      </c>
      <c r="Q908" s="287">
        <f t="shared" si="43"/>
        <v>67680170</v>
      </c>
      <c r="R908" s="287">
        <f t="shared" si="43"/>
        <v>0</v>
      </c>
      <c r="S908" s="287">
        <f t="shared" si="43"/>
        <v>7300000</v>
      </c>
      <c r="T908" s="287">
        <f t="shared" si="43"/>
        <v>0</v>
      </c>
      <c r="U908" s="287">
        <f t="shared" si="43"/>
        <v>25000000</v>
      </c>
      <c r="V908" s="287">
        <f t="shared" si="43"/>
        <v>371743774</v>
      </c>
      <c r="W908" s="287">
        <f t="shared" si="43"/>
        <v>426325717</v>
      </c>
      <c r="X908" s="287">
        <f t="shared" si="43"/>
        <v>372485317</v>
      </c>
      <c r="Y908" s="287">
        <f t="shared" si="43"/>
        <v>1487462140.5112326</v>
      </c>
    </row>
    <row r="909" spans="1:25" hidden="1" outlineLevel="4" x14ac:dyDescent="0.3">
      <c r="A909" s="85" t="s">
        <v>204</v>
      </c>
      <c r="B909" s="85" t="s">
        <v>206</v>
      </c>
      <c r="C909" t="s">
        <v>1101</v>
      </c>
      <c r="D909" s="86">
        <v>0</v>
      </c>
      <c r="E909" s="86">
        <v>0</v>
      </c>
      <c r="F909" s="86">
        <v>0</v>
      </c>
      <c r="G909" s="86">
        <v>0</v>
      </c>
      <c r="H909" s="86">
        <v>0</v>
      </c>
      <c r="I909" s="86">
        <v>0</v>
      </c>
      <c r="J909" s="86">
        <v>0</v>
      </c>
      <c r="K909" s="86">
        <v>0</v>
      </c>
      <c r="L909" s="86">
        <v>0</v>
      </c>
      <c r="M909" s="86">
        <v>0</v>
      </c>
      <c r="N909" s="86">
        <v>0</v>
      </c>
      <c r="O909" s="86">
        <v>0</v>
      </c>
      <c r="P909" s="86">
        <v>0</v>
      </c>
      <c r="Q909" s="86">
        <v>0</v>
      </c>
      <c r="R909" s="86">
        <v>0</v>
      </c>
      <c r="S909" s="86">
        <v>0</v>
      </c>
      <c r="T909" s="86">
        <v>0</v>
      </c>
      <c r="U909" s="86">
        <v>0</v>
      </c>
      <c r="V909" s="86">
        <v>0</v>
      </c>
      <c r="W909" s="86">
        <v>0</v>
      </c>
      <c r="X909" s="86">
        <v>500000</v>
      </c>
      <c r="Y909" s="86">
        <v>500000</v>
      </c>
    </row>
    <row r="910" spans="1:25" hidden="1" outlineLevel="4" x14ac:dyDescent="0.3">
      <c r="A910" s="85" t="s">
        <v>204</v>
      </c>
      <c r="B910" s="85" t="s">
        <v>206</v>
      </c>
      <c r="C910" t="s">
        <v>1102</v>
      </c>
      <c r="D910" s="86">
        <v>0</v>
      </c>
      <c r="E910" s="86">
        <v>0</v>
      </c>
      <c r="F910" s="86">
        <v>0</v>
      </c>
      <c r="G910" s="86">
        <v>0</v>
      </c>
      <c r="H910" s="86">
        <v>0</v>
      </c>
      <c r="I910" s="86">
        <v>0</v>
      </c>
      <c r="J910" s="86">
        <v>0</v>
      </c>
      <c r="K910" s="86">
        <v>0</v>
      </c>
      <c r="L910" s="86">
        <v>0</v>
      </c>
      <c r="M910" s="86">
        <v>0</v>
      </c>
      <c r="N910" s="86">
        <v>0</v>
      </c>
      <c r="O910" s="86">
        <v>0</v>
      </c>
      <c r="P910" s="86">
        <v>0</v>
      </c>
      <c r="Q910" s="86">
        <v>0</v>
      </c>
      <c r="R910" s="86">
        <v>0</v>
      </c>
      <c r="S910" s="86">
        <v>0</v>
      </c>
      <c r="T910" s="86">
        <v>0</v>
      </c>
      <c r="U910" s="86">
        <v>0</v>
      </c>
      <c r="V910" s="86">
        <v>0</v>
      </c>
      <c r="W910" s="86">
        <v>0</v>
      </c>
      <c r="X910" s="86">
        <v>1500000</v>
      </c>
      <c r="Y910" s="86">
        <v>1500000</v>
      </c>
    </row>
    <row r="911" spans="1:25" hidden="1" outlineLevel="4" x14ac:dyDescent="0.3">
      <c r="A911" s="85" t="s">
        <v>204</v>
      </c>
      <c r="B911" s="85" t="s">
        <v>206</v>
      </c>
      <c r="C911" t="s">
        <v>1103</v>
      </c>
      <c r="D911" s="86">
        <v>0</v>
      </c>
      <c r="E911" s="86">
        <v>0</v>
      </c>
      <c r="F911" s="86">
        <v>0</v>
      </c>
      <c r="G911" s="86">
        <v>0</v>
      </c>
      <c r="H911" s="86">
        <v>0</v>
      </c>
      <c r="I911" s="86">
        <v>0</v>
      </c>
      <c r="J911" s="86">
        <v>378636</v>
      </c>
      <c r="K911" s="86">
        <v>0</v>
      </c>
      <c r="L911" s="86">
        <v>0</v>
      </c>
      <c r="M911" s="86">
        <v>0</v>
      </c>
      <c r="N911" s="86">
        <v>0</v>
      </c>
      <c r="O911" s="86">
        <v>0</v>
      </c>
      <c r="P911" s="86">
        <v>0</v>
      </c>
      <c r="Q911" s="86">
        <v>0</v>
      </c>
      <c r="R911" s="86">
        <v>0</v>
      </c>
      <c r="S911" s="86">
        <v>0</v>
      </c>
      <c r="T911" s="86">
        <v>0</v>
      </c>
      <c r="U911" s="86">
        <v>0</v>
      </c>
      <c r="V911" s="86">
        <v>0</v>
      </c>
      <c r="W911" s="86">
        <v>0</v>
      </c>
      <c r="X911" s="86">
        <v>0</v>
      </c>
      <c r="Y911" s="86">
        <v>378636</v>
      </c>
    </row>
    <row r="912" spans="1:25" hidden="1" outlineLevel="4" x14ac:dyDescent="0.3">
      <c r="A912" s="85" t="s">
        <v>204</v>
      </c>
      <c r="B912" s="85" t="s">
        <v>206</v>
      </c>
      <c r="C912" t="s">
        <v>1104</v>
      </c>
      <c r="D912" s="86">
        <v>0</v>
      </c>
      <c r="E912" s="86">
        <v>0</v>
      </c>
      <c r="F912" s="86">
        <v>0</v>
      </c>
      <c r="G912" s="86">
        <v>0</v>
      </c>
      <c r="H912" s="86">
        <v>0</v>
      </c>
      <c r="I912" s="86">
        <v>0</v>
      </c>
      <c r="J912" s="86">
        <v>0</v>
      </c>
      <c r="K912" s="86">
        <v>0</v>
      </c>
      <c r="L912" s="86">
        <v>0</v>
      </c>
      <c r="M912" s="86">
        <v>0</v>
      </c>
      <c r="N912" s="86">
        <v>0</v>
      </c>
      <c r="O912" s="86">
        <v>0</v>
      </c>
      <c r="P912" s="86">
        <v>10000</v>
      </c>
      <c r="Q912" s="86">
        <v>0</v>
      </c>
      <c r="R912" s="86">
        <v>0</v>
      </c>
      <c r="S912" s="86">
        <v>0</v>
      </c>
      <c r="T912" s="86">
        <v>0</v>
      </c>
      <c r="U912" s="86">
        <v>0</v>
      </c>
      <c r="V912" s="86">
        <v>0</v>
      </c>
      <c r="W912" s="86">
        <v>0</v>
      </c>
      <c r="X912" s="86">
        <v>0</v>
      </c>
      <c r="Y912" s="86">
        <v>10000</v>
      </c>
    </row>
    <row r="913" spans="1:25" hidden="1" outlineLevel="4" x14ac:dyDescent="0.3">
      <c r="A913" s="85" t="s">
        <v>204</v>
      </c>
      <c r="B913" s="85" t="s">
        <v>206</v>
      </c>
      <c r="C913" t="s">
        <v>1105</v>
      </c>
      <c r="D913" s="86">
        <v>0</v>
      </c>
      <c r="E913" s="86">
        <v>0</v>
      </c>
      <c r="F913" s="86">
        <v>0</v>
      </c>
      <c r="G913" s="86">
        <v>0</v>
      </c>
      <c r="H913" s="86">
        <v>0</v>
      </c>
      <c r="I913" s="86">
        <v>0</v>
      </c>
      <c r="J913" s="86">
        <v>0</v>
      </c>
      <c r="K913" s="86">
        <v>0</v>
      </c>
      <c r="L913" s="86">
        <v>0</v>
      </c>
      <c r="M913" s="86">
        <v>0</v>
      </c>
      <c r="N913" s="86">
        <v>0</v>
      </c>
      <c r="O913" s="86">
        <v>0</v>
      </c>
      <c r="P913" s="86">
        <v>0</v>
      </c>
      <c r="Q913" s="86">
        <v>0</v>
      </c>
      <c r="R913" s="86">
        <v>0</v>
      </c>
      <c r="S913" s="86">
        <v>0</v>
      </c>
      <c r="T913" s="86">
        <v>0</v>
      </c>
      <c r="U913" s="86">
        <v>0</v>
      </c>
      <c r="V913" s="86">
        <v>0</v>
      </c>
      <c r="W913" s="86">
        <v>300000</v>
      </c>
      <c r="X913" s="86">
        <v>0</v>
      </c>
      <c r="Y913" s="86">
        <v>300000</v>
      </c>
    </row>
    <row r="914" spans="1:25" hidden="1" outlineLevel="4" x14ac:dyDescent="0.3">
      <c r="A914" s="85" t="s">
        <v>204</v>
      </c>
      <c r="B914" s="85" t="s">
        <v>206</v>
      </c>
      <c r="C914" t="s">
        <v>1106</v>
      </c>
      <c r="D914" s="86">
        <v>0</v>
      </c>
      <c r="E914" s="86">
        <v>0</v>
      </c>
      <c r="F914" s="86">
        <v>0</v>
      </c>
      <c r="G914" s="86">
        <v>0</v>
      </c>
      <c r="H914" s="86">
        <v>0</v>
      </c>
      <c r="I914" s="86">
        <v>0</v>
      </c>
      <c r="J914" s="86">
        <v>0</v>
      </c>
      <c r="K914" s="86">
        <v>0</v>
      </c>
      <c r="L914" s="86">
        <v>0</v>
      </c>
      <c r="M914" s="86">
        <v>0</v>
      </c>
      <c r="N914" s="86">
        <v>0</v>
      </c>
      <c r="O914" s="86">
        <v>0</v>
      </c>
      <c r="P914" s="86">
        <v>0</v>
      </c>
      <c r="Q914" s="86">
        <v>0</v>
      </c>
      <c r="R914" s="86">
        <v>0</v>
      </c>
      <c r="S914" s="86">
        <v>0</v>
      </c>
      <c r="T914" s="86">
        <v>0</v>
      </c>
      <c r="U914" s="86">
        <v>0</v>
      </c>
      <c r="V914" s="86">
        <v>225000</v>
      </c>
      <c r="W914" s="86">
        <v>0</v>
      </c>
      <c r="X914" s="86">
        <v>0</v>
      </c>
      <c r="Y914" s="86">
        <v>225000</v>
      </c>
    </row>
    <row r="915" spans="1:25" hidden="1" outlineLevel="4" x14ac:dyDescent="0.3">
      <c r="A915" s="85" t="s">
        <v>204</v>
      </c>
      <c r="B915" s="85" t="s">
        <v>206</v>
      </c>
      <c r="C915" t="s">
        <v>1107</v>
      </c>
      <c r="D915" s="86">
        <v>0</v>
      </c>
      <c r="E915" s="86">
        <v>0</v>
      </c>
      <c r="F915" s="86">
        <v>0</v>
      </c>
      <c r="G915" s="86">
        <v>0</v>
      </c>
      <c r="H915" s="86">
        <v>0</v>
      </c>
      <c r="I915" s="86">
        <v>0</v>
      </c>
      <c r="J915" s="86">
        <v>0</v>
      </c>
      <c r="K915" s="86">
        <v>0</v>
      </c>
      <c r="L915" s="86">
        <v>0</v>
      </c>
      <c r="M915" s="86">
        <v>0</v>
      </c>
      <c r="N915" s="86">
        <v>0</v>
      </c>
      <c r="O915" s="86">
        <v>0</v>
      </c>
      <c r="P915" s="86">
        <v>0</v>
      </c>
      <c r="Q915" s="86">
        <v>0</v>
      </c>
      <c r="R915" s="86">
        <v>0</v>
      </c>
      <c r="S915" s="86">
        <v>0</v>
      </c>
      <c r="T915" s="86">
        <v>0</v>
      </c>
      <c r="U915" s="86">
        <v>0</v>
      </c>
      <c r="V915" s="86">
        <v>200000</v>
      </c>
      <c r="W915" s="86">
        <v>0</v>
      </c>
      <c r="X915" s="86">
        <v>0</v>
      </c>
      <c r="Y915" s="86">
        <v>200000</v>
      </c>
    </row>
    <row r="916" spans="1:25" hidden="1" outlineLevel="4" x14ac:dyDescent="0.3">
      <c r="A916" s="85" t="s">
        <v>204</v>
      </c>
      <c r="B916" s="85" t="s">
        <v>206</v>
      </c>
      <c r="C916" t="s">
        <v>1108</v>
      </c>
      <c r="D916" s="86">
        <v>0</v>
      </c>
      <c r="E916" s="86">
        <v>0</v>
      </c>
      <c r="F916" s="86">
        <v>0</v>
      </c>
      <c r="G916" s="86">
        <v>0</v>
      </c>
      <c r="H916" s="86">
        <v>0</v>
      </c>
      <c r="I916" s="86">
        <v>0</v>
      </c>
      <c r="J916" s="86">
        <v>0</v>
      </c>
      <c r="K916" s="86">
        <v>0</v>
      </c>
      <c r="L916" s="86">
        <v>0</v>
      </c>
      <c r="M916" s="86">
        <v>0</v>
      </c>
      <c r="N916" s="86">
        <v>0</v>
      </c>
      <c r="O916" s="86">
        <v>0</v>
      </c>
      <c r="P916" s="86">
        <v>0</v>
      </c>
      <c r="Q916" s="86">
        <v>0</v>
      </c>
      <c r="R916" s="86">
        <v>0</v>
      </c>
      <c r="S916" s="86">
        <v>0</v>
      </c>
      <c r="T916" s="86">
        <v>0</v>
      </c>
      <c r="U916" s="86">
        <v>0</v>
      </c>
      <c r="V916" s="86">
        <v>0</v>
      </c>
      <c r="W916" s="86">
        <v>500000</v>
      </c>
      <c r="X916" s="86">
        <v>0</v>
      </c>
      <c r="Y916" s="86">
        <v>500000</v>
      </c>
    </row>
    <row r="917" spans="1:25" hidden="1" outlineLevel="4" x14ac:dyDescent="0.3">
      <c r="A917" s="85" t="s">
        <v>204</v>
      </c>
      <c r="B917" s="85" t="s">
        <v>206</v>
      </c>
      <c r="C917" t="s">
        <v>1109</v>
      </c>
      <c r="D917" s="86">
        <v>0</v>
      </c>
      <c r="E917" s="86">
        <v>0</v>
      </c>
      <c r="F917" s="86">
        <v>0</v>
      </c>
      <c r="G917" s="86">
        <v>0</v>
      </c>
      <c r="H917" s="86">
        <v>0</v>
      </c>
      <c r="I917" s="86">
        <v>0</v>
      </c>
      <c r="J917" s="86">
        <v>0</v>
      </c>
      <c r="K917" s="86">
        <v>0</v>
      </c>
      <c r="L917" s="86">
        <v>0</v>
      </c>
      <c r="M917" s="86">
        <v>0</v>
      </c>
      <c r="N917" s="86">
        <v>0</v>
      </c>
      <c r="O917" s="86">
        <v>0</v>
      </c>
      <c r="P917" s="86">
        <v>0</v>
      </c>
      <c r="Q917" s="86">
        <v>0</v>
      </c>
      <c r="R917" s="86">
        <v>0</v>
      </c>
      <c r="S917" s="86">
        <v>0</v>
      </c>
      <c r="T917" s="86">
        <v>0</v>
      </c>
      <c r="U917" s="86">
        <v>0</v>
      </c>
      <c r="V917" s="86">
        <v>0</v>
      </c>
      <c r="W917" s="86">
        <v>0</v>
      </c>
      <c r="X917" s="86">
        <v>450000</v>
      </c>
      <c r="Y917" s="86">
        <v>450000</v>
      </c>
    </row>
    <row r="918" spans="1:25" hidden="1" outlineLevel="4" x14ac:dyDescent="0.3">
      <c r="A918" s="85" t="s">
        <v>204</v>
      </c>
      <c r="B918" s="85" t="s">
        <v>206</v>
      </c>
      <c r="C918" t="s">
        <v>1110</v>
      </c>
      <c r="D918" s="86">
        <v>0</v>
      </c>
      <c r="E918" s="86">
        <v>0</v>
      </c>
      <c r="F918" s="86">
        <v>0</v>
      </c>
      <c r="G918" s="86">
        <v>0</v>
      </c>
      <c r="H918" s="86">
        <v>0</v>
      </c>
      <c r="I918" s="86">
        <v>0</v>
      </c>
      <c r="J918" s="86">
        <v>0</v>
      </c>
      <c r="K918" s="86">
        <v>0</v>
      </c>
      <c r="L918" s="86">
        <v>0</v>
      </c>
      <c r="M918" s="86">
        <v>0</v>
      </c>
      <c r="N918" s="86">
        <v>0</v>
      </c>
      <c r="O918" s="86">
        <v>0</v>
      </c>
      <c r="P918" s="86">
        <v>0</v>
      </c>
      <c r="Q918" s="86">
        <v>0</v>
      </c>
      <c r="R918" s="86">
        <v>0</v>
      </c>
      <c r="S918" s="86">
        <v>0</v>
      </c>
      <c r="T918" s="86">
        <v>450000</v>
      </c>
      <c r="U918" s="86">
        <v>0</v>
      </c>
      <c r="V918" s="86">
        <v>0</v>
      </c>
      <c r="W918" s="86">
        <v>0</v>
      </c>
      <c r="X918" s="86">
        <v>0</v>
      </c>
      <c r="Y918" s="86">
        <v>450000</v>
      </c>
    </row>
    <row r="919" spans="1:25" hidden="1" outlineLevel="4" x14ac:dyDescent="0.3">
      <c r="A919" s="85" t="s">
        <v>204</v>
      </c>
      <c r="B919" s="85" t="s">
        <v>206</v>
      </c>
      <c r="C919" t="s">
        <v>1111</v>
      </c>
      <c r="D919" s="86">
        <v>0</v>
      </c>
      <c r="E919" s="86">
        <v>0</v>
      </c>
      <c r="F919" s="86">
        <v>0</v>
      </c>
      <c r="G919" s="86">
        <v>0</v>
      </c>
      <c r="H919" s="86">
        <v>0</v>
      </c>
      <c r="I919" s="86">
        <v>0</v>
      </c>
      <c r="J919" s="86">
        <v>0</v>
      </c>
      <c r="K919" s="86">
        <v>0</v>
      </c>
      <c r="L919" s="86">
        <v>0</v>
      </c>
      <c r="M919" s="86">
        <v>0</v>
      </c>
      <c r="N919" s="86">
        <v>0</v>
      </c>
      <c r="O919" s="86">
        <v>0</v>
      </c>
      <c r="P919" s="86">
        <v>0</v>
      </c>
      <c r="Q919" s="86">
        <v>0</v>
      </c>
      <c r="R919" s="86">
        <v>0</v>
      </c>
      <c r="S919" s="86">
        <v>0</v>
      </c>
      <c r="T919" s="86">
        <v>0</v>
      </c>
      <c r="U919" s="86">
        <v>0</v>
      </c>
      <c r="V919" s="86">
        <v>0</v>
      </c>
      <c r="W919" s="86">
        <v>0</v>
      </c>
      <c r="X919" s="86">
        <v>60000</v>
      </c>
      <c r="Y919" s="86">
        <v>60000</v>
      </c>
    </row>
    <row r="920" spans="1:25" hidden="1" outlineLevel="4" x14ac:dyDescent="0.3">
      <c r="A920" s="85" t="s">
        <v>204</v>
      </c>
      <c r="B920" s="85" t="s">
        <v>206</v>
      </c>
      <c r="C920" t="s">
        <v>1112</v>
      </c>
      <c r="D920" s="86">
        <v>0</v>
      </c>
      <c r="E920" s="86">
        <v>0</v>
      </c>
      <c r="F920" s="86">
        <v>0</v>
      </c>
      <c r="G920" s="86">
        <v>0</v>
      </c>
      <c r="H920" s="86">
        <v>0</v>
      </c>
      <c r="I920" s="86">
        <v>0</v>
      </c>
      <c r="J920" s="86">
        <v>0</v>
      </c>
      <c r="K920" s="86">
        <v>0</v>
      </c>
      <c r="L920" s="86">
        <v>0</v>
      </c>
      <c r="M920" s="86">
        <v>0</v>
      </c>
      <c r="N920" s="86">
        <v>0</v>
      </c>
      <c r="O920" s="86">
        <v>0</v>
      </c>
      <c r="P920" s="86">
        <v>0</v>
      </c>
      <c r="Q920" s="86">
        <v>0</v>
      </c>
      <c r="R920" s="86">
        <v>0</v>
      </c>
      <c r="S920" s="86">
        <v>0</v>
      </c>
      <c r="T920" s="86">
        <v>0</v>
      </c>
      <c r="U920" s="86">
        <v>0</v>
      </c>
      <c r="V920" s="86">
        <v>0</v>
      </c>
      <c r="W920" s="86">
        <v>0</v>
      </c>
      <c r="X920" s="86">
        <v>100000</v>
      </c>
      <c r="Y920" s="86">
        <v>100000</v>
      </c>
    </row>
    <row r="921" spans="1:25" hidden="1" outlineLevel="4" x14ac:dyDescent="0.3">
      <c r="A921" s="85" t="s">
        <v>204</v>
      </c>
      <c r="B921" s="85" t="s">
        <v>206</v>
      </c>
      <c r="C921" t="s">
        <v>1113</v>
      </c>
      <c r="D921" s="86">
        <v>0</v>
      </c>
      <c r="E921" s="86">
        <v>0</v>
      </c>
      <c r="F921" s="86">
        <v>0</v>
      </c>
      <c r="G921" s="86">
        <v>0</v>
      </c>
      <c r="H921" s="86">
        <v>0</v>
      </c>
      <c r="I921" s="86">
        <v>0</v>
      </c>
      <c r="J921" s="86">
        <v>0</v>
      </c>
      <c r="K921" s="86">
        <v>0</v>
      </c>
      <c r="L921" s="86">
        <v>0</v>
      </c>
      <c r="M921" s="86">
        <v>0</v>
      </c>
      <c r="N921" s="86">
        <v>0</v>
      </c>
      <c r="O921" s="86">
        <v>0</v>
      </c>
      <c r="P921" s="86">
        <v>0</v>
      </c>
      <c r="Q921" s="86">
        <v>0</v>
      </c>
      <c r="R921" s="86">
        <v>0</v>
      </c>
      <c r="S921" s="86">
        <v>0</v>
      </c>
      <c r="T921" s="86">
        <v>0</v>
      </c>
      <c r="U921" s="86">
        <v>0</v>
      </c>
      <c r="V921" s="86">
        <v>0</v>
      </c>
      <c r="W921" s="86">
        <v>0</v>
      </c>
      <c r="X921" s="86">
        <v>65000</v>
      </c>
      <c r="Y921" s="86">
        <v>65000</v>
      </c>
    </row>
    <row r="922" spans="1:25" hidden="1" outlineLevel="4" x14ac:dyDescent="0.3">
      <c r="A922" s="85" t="s">
        <v>204</v>
      </c>
      <c r="B922" s="85" t="s">
        <v>206</v>
      </c>
      <c r="C922" t="s">
        <v>1114</v>
      </c>
      <c r="D922" s="86">
        <v>0</v>
      </c>
      <c r="E922" s="86">
        <v>0</v>
      </c>
      <c r="F922" s="86">
        <v>0</v>
      </c>
      <c r="G922" s="86">
        <v>0</v>
      </c>
      <c r="H922" s="86">
        <v>0</v>
      </c>
      <c r="I922" s="86">
        <v>0</v>
      </c>
      <c r="J922" s="86">
        <v>0</v>
      </c>
      <c r="K922" s="86">
        <v>400000</v>
      </c>
      <c r="L922" s="86">
        <v>0</v>
      </c>
      <c r="M922" s="86">
        <v>0</v>
      </c>
      <c r="N922" s="86">
        <v>0</v>
      </c>
      <c r="O922" s="86">
        <v>0</v>
      </c>
      <c r="P922" s="86">
        <v>0</v>
      </c>
      <c r="Q922" s="86">
        <v>0</v>
      </c>
      <c r="R922" s="86">
        <v>0</v>
      </c>
      <c r="S922" s="86">
        <v>0</v>
      </c>
      <c r="T922" s="86">
        <v>0</v>
      </c>
      <c r="U922" s="86">
        <v>0</v>
      </c>
      <c r="V922" s="86">
        <v>0</v>
      </c>
      <c r="W922" s="86">
        <v>0</v>
      </c>
      <c r="X922" s="86">
        <v>0</v>
      </c>
      <c r="Y922" s="86">
        <v>400000</v>
      </c>
    </row>
    <row r="923" spans="1:25" hidden="1" outlineLevel="4" x14ac:dyDescent="0.3">
      <c r="A923" s="85" t="s">
        <v>204</v>
      </c>
      <c r="B923" s="85" t="s">
        <v>206</v>
      </c>
      <c r="C923" t="s">
        <v>1051</v>
      </c>
      <c r="D923" s="86">
        <v>0</v>
      </c>
      <c r="E923" s="86">
        <v>0</v>
      </c>
      <c r="F923" s="86">
        <v>0</v>
      </c>
      <c r="G923" s="86">
        <v>0</v>
      </c>
      <c r="H923" s="86">
        <v>0</v>
      </c>
      <c r="I923" s="86">
        <v>0</v>
      </c>
      <c r="J923" s="86">
        <v>0</v>
      </c>
      <c r="K923" s="86">
        <v>0</v>
      </c>
      <c r="L923" s="86">
        <v>0</v>
      </c>
      <c r="M923" s="86">
        <v>0</v>
      </c>
      <c r="N923" s="86">
        <v>0</v>
      </c>
      <c r="O923" s="86">
        <v>0</v>
      </c>
      <c r="P923" s="86">
        <v>0</v>
      </c>
      <c r="Q923" s="86">
        <v>0</v>
      </c>
      <c r="R923" s="86">
        <v>0</v>
      </c>
      <c r="S923" s="86">
        <v>0</v>
      </c>
      <c r="T923" s="86">
        <v>0</v>
      </c>
      <c r="U923" s="86">
        <v>0</v>
      </c>
      <c r="V923" s="86">
        <v>500000</v>
      </c>
      <c r="W923" s="86">
        <v>1300000</v>
      </c>
      <c r="X923" s="86">
        <v>0</v>
      </c>
      <c r="Y923" s="86">
        <v>1800000</v>
      </c>
    </row>
    <row r="924" spans="1:25" hidden="1" outlineLevel="4" x14ac:dyDescent="0.3">
      <c r="A924" s="85" t="s">
        <v>204</v>
      </c>
      <c r="B924" s="85" t="s">
        <v>206</v>
      </c>
      <c r="C924" t="s">
        <v>1115</v>
      </c>
      <c r="D924" s="86">
        <v>0</v>
      </c>
      <c r="E924" s="86">
        <v>0</v>
      </c>
      <c r="F924" s="86">
        <v>0</v>
      </c>
      <c r="G924" s="86">
        <v>0</v>
      </c>
      <c r="H924" s="86">
        <v>0</v>
      </c>
      <c r="I924" s="86">
        <v>0</v>
      </c>
      <c r="J924" s="86">
        <v>0</v>
      </c>
      <c r="K924" s="86">
        <v>0</v>
      </c>
      <c r="L924" s="86">
        <v>0</v>
      </c>
      <c r="M924" s="86">
        <v>0</v>
      </c>
      <c r="N924" s="86">
        <v>0</v>
      </c>
      <c r="O924" s="86">
        <v>0</v>
      </c>
      <c r="P924" s="86">
        <v>0</v>
      </c>
      <c r="Q924" s="86">
        <v>0</v>
      </c>
      <c r="R924" s="86">
        <v>0</v>
      </c>
      <c r="S924" s="86">
        <v>0</v>
      </c>
      <c r="T924" s="86">
        <v>0</v>
      </c>
      <c r="U924" s="86">
        <v>0</v>
      </c>
      <c r="V924" s="86">
        <v>2000000</v>
      </c>
      <c r="W924" s="86">
        <v>0</v>
      </c>
      <c r="X924" s="86">
        <v>0</v>
      </c>
      <c r="Y924" s="86">
        <v>2000000</v>
      </c>
    </row>
    <row r="925" spans="1:25" hidden="1" outlineLevel="4" x14ac:dyDescent="0.3">
      <c r="A925" s="85" t="s">
        <v>204</v>
      </c>
      <c r="B925" s="85" t="s">
        <v>206</v>
      </c>
      <c r="C925" t="s">
        <v>1116</v>
      </c>
      <c r="D925" s="86">
        <v>0</v>
      </c>
      <c r="E925" s="86">
        <v>500000</v>
      </c>
      <c r="F925" s="86">
        <v>0</v>
      </c>
      <c r="G925" s="86">
        <v>0</v>
      </c>
      <c r="H925" s="86">
        <v>0</v>
      </c>
      <c r="I925" s="86">
        <v>0</v>
      </c>
      <c r="J925" s="86">
        <v>0</v>
      </c>
      <c r="K925" s="86">
        <v>0</v>
      </c>
      <c r="L925" s="86">
        <v>0</v>
      </c>
      <c r="M925" s="86">
        <v>0</v>
      </c>
      <c r="N925" s="86">
        <v>0</v>
      </c>
      <c r="O925" s="86">
        <v>0</v>
      </c>
      <c r="P925" s="86">
        <v>0</v>
      </c>
      <c r="Q925" s="86">
        <v>0</v>
      </c>
      <c r="R925" s="86">
        <v>0</v>
      </c>
      <c r="S925" s="86">
        <v>0</v>
      </c>
      <c r="T925" s="86">
        <v>0</v>
      </c>
      <c r="U925" s="86">
        <v>0</v>
      </c>
      <c r="V925" s="86">
        <v>0</v>
      </c>
      <c r="W925" s="86">
        <v>0</v>
      </c>
      <c r="X925" s="86">
        <v>0</v>
      </c>
      <c r="Y925" s="86">
        <v>500000</v>
      </c>
    </row>
    <row r="926" spans="1:25" hidden="1" outlineLevel="4" x14ac:dyDescent="0.3">
      <c r="A926" s="85" t="s">
        <v>204</v>
      </c>
      <c r="B926" s="85" t="s">
        <v>206</v>
      </c>
      <c r="C926" t="s">
        <v>1117</v>
      </c>
      <c r="D926" s="86">
        <v>0</v>
      </c>
      <c r="E926" s="86">
        <v>0</v>
      </c>
      <c r="F926" s="86">
        <v>0</v>
      </c>
      <c r="G926" s="86">
        <v>0</v>
      </c>
      <c r="H926" s="86">
        <v>0</v>
      </c>
      <c r="I926" s="86">
        <v>0</v>
      </c>
      <c r="J926" s="86">
        <v>585000</v>
      </c>
      <c r="K926" s="86">
        <v>585000</v>
      </c>
      <c r="L926" s="86">
        <v>0</v>
      </c>
      <c r="M926" s="86">
        <v>0</v>
      </c>
      <c r="N926" s="86">
        <v>0</v>
      </c>
      <c r="O926" s="86">
        <v>0</v>
      </c>
      <c r="P926" s="86">
        <v>0</v>
      </c>
      <c r="Q926" s="86">
        <v>0</v>
      </c>
      <c r="R926" s="86">
        <v>0</v>
      </c>
      <c r="S926" s="86">
        <v>0</v>
      </c>
      <c r="T926" s="86">
        <v>0</v>
      </c>
      <c r="U926" s="86">
        <v>0</v>
      </c>
      <c r="V926" s="86">
        <v>0</v>
      </c>
      <c r="W926" s="86">
        <v>0</v>
      </c>
      <c r="X926" s="86">
        <v>0</v>
      </c>
      <c r="Y926" s="86">
        <v>1170000</v>
      </c>
    </row>
    <row r="927" spans="1:25" hidden="1" outlineLevel="4" x14ac:dyDescent="0.3">
      <c r="A927" s="85" t="s">
        <v>204</v>
      </c>
      <c r="B927" s="85" t="s">
        <v>206</v>
      </c>
      <c r="C927" t="s">
        <v>1118</v>
      </c>
      <c r="D927" s="86">
        <v>0</v>
      </c>
      <c r="E927" s="86">
        <v>0</v>
      </c>
      <c r="F927" s="86">
        <v>0</v>
      </c>
      <c r="G927" s="86">
        <v>0</v>
      </c>
      <c r="H927" s="86">
        <v>0</v>
      </c>
      <c r="I927" s="86">
        <v>0</v>
      </c>
      <c r="J927" s="86">
        <v>0</v>
      </c>
      <c r="K927" s="86">
        <v>0</v>
      </c>
      <c r="L927" s="86">
        <v>0</v>
      </c>
      <c r="M927" s="86">
        <v>0</v>
      </c>
      <c r="N927" s="86">
        <v>0</v>
      </c>
      <c r="O927" s="86">
        <v>0</v>
      </c>
      <c r="P927" s="86">
        <v>0</v>
      </c>
      <c r="Q927" s="86">
        <v>0</v>
      </c>
      <c r="R927" s="86">
        <v>0</v>
      </c>
      <c r="S927" s="86">
        <v>0</v>
      </c>
      <c r="T927" s="86">
        <v>7000000</v>
      </c>
      <c r="U927" s="86">
        <v>0</v>
      </c>
      <c r="V927" s="86">
        <v>19000000</v>
      </c>
      <c r="W927" s="86">
        <v>0</v>
      </c>
      <c r="X927" s="86">
        <v>0</v>
      </c>
      <c r="Y927" s="86">
        <v>26000000</v>
      </c>
    </row>
    <row r="928" spans="1:25" hidden="1" outlineLevel="4" x14ac:dyDescent="0.3">
      <c r="A928" s="85" t="s">
        <v>204</v>
      </c>
      <c r="B928" s="85" t="s">
        <v>206</v>
      </c>
      <c r="C928" t="s">
        <v>1119</v>
      </c>
      <c r="D928" s="86">
        <v>0</v>
      </c>
      <c r="E928" s="86">
        <v>0</v>
      </c>
      <c r="F928" s="86">
        <v>0</v>
      </c>
      <c r="G928" s="86">
        <v>0</v>
      </c>
      <c r="H928" s="86">
        <v>0</v>
      </c>
      <c r="I928" s="86">
        <v>0</v>
      </c>
      <c r="J928" s="86">
        <v>0</v>
      </c>
      <c r="K928" s="86">
        <v>0</v>
      </c>
      <c r="L928" s="86">
        <v>0</v>
      </c>
      <c r="M928" s="86">
        <v>0</v>
      </c>
      <c r="N928" s="86">
        <v>0</v>
      </c>
      <c r="O928" s="86">
        <v>0</v>
      </c>
      <c r="P928" s="86">
        <v>0</v>
      </c>
      <c r="Q928" s="86">
        <v>0</v>
      </c>
      <c r="R928" s="86">
        <v>0</v>
      </c>
      <c r="S928" s="86">
        <v>0</v>
      </c>
      <c r="T928" s="86">
        <v>0</v>
      </c>
      <c r="U928" s="86">
        <v>0</v>
      </c>
      <c r="V928" s="86">
        <v>500000</v>
      </c>
      <c r="W928" s="86">
        <v>500000</v>
      </c>
      <c r="X928" s="86">
        <v>0</v>
      </c>
      <c r="Y928" s="86">
        <v>1000000</v>
      </c>
    </row>
    <row r="929" spans="1:25" hidden="1" outlineLevel="4" x14ac:dyDescent="0.3">
      <c r="A929" s="85" t="s">
        <v>204</v>
      </c>
      <c r="B929" s="85" t="s">
        <v>206</v>
      </c>
      <c r="C929" t="s">
        <v>1120</v>
      </c>
      <c r="D929" s="86">
        <v>0</v>
      </c>
      <c r="E929" s="86">
        <v>0</v>
      </c>
      <c r="F929" s="86">
        <v>0</v>
      </c>
      <c r="G929" s="86">
        <v>0</v>
      </c>
      <c r="H929" s="86">
        <v>0</v>
      </c>
      <c r="I929" s="86">
        <v>0</v>
      </c>
      <c r="J929" s="86">
        <v>0</v>
      </c>
      <c r="K929" s="86">
        <v>0</v>
      </c>
      <c r="L929" s="86">
        <v>0</v>
      </c>
      <c r="M929" s="86">
        <v>0</v>
      </c>
      <c r="N929" s="86">
        <v>0</v>
      </c>
      <c r="O929" s="86">
        <v>0</v>
      </c>
      <c r="P929" s="86">
        <v>0</v>
      </c>
      <c r="Q929" s="86">
        <v>0</v>
      </c>
      <c r="R929" s="86">
        <v>0</v>
      </c>
      <c r="S929" s="86">
        <v>0</v>
      </c>
      <c r="T929" s="86">
        <v>0</v>
      </c>
      <c r="U929" s="86">
        <v>0</v>
      </c>
      <c r="V929" s="86">
        <v>0</v>
      </c>
      <c r="W929" s="86">
        <v>0</v>
      </c>
      <c r="X929" s="86">
        <v>208000</v>
      </c>
      <c r="Y929" s="86">
        <v>208000</v>
      </c>
    </row>
    <row r="930" spans="1:25" hidden="1" outlineLevel="4" x14ac:dyDescent="0.3">
      <c r="A930" s="85" t="s">
        <v>204</v>
      </c>
      <c r="B930" s="85" t="s">
        <v>206</v>
      </c>
      <c r="C930" t="s">
        <v>1121</v>
      </c>
      <c r="D930" s="86">
        <v>0</v>
      </c>
      <c r="E930" s="86">
        <v>0</v>
      </c>
      <c r="F930" s="86">
        <v>0</v>
      </c>
      <c r="G930" s="86">
        <v>0</v>
      </c>
      <c r="H930" s="86">
        <v>0</v>
      </c>
      <c r="I930" s="86">
        <v>0</v>
      </c>
      <c r="J930" s="86">
        <v>0</v>
      </c>
      <c r="K930" s="86">
        <v>50000</v>
      </c>
      <c r="L930" s="86">
        <v>0</v>
      </c>
      <c r="M930" s="86">
        <v>0</v>
      </c>
      <c r="N930" s="86">
        <v>0</v>
      </c>
      <c r="O930" s="86">
        <v>0</v>
      </c>
      <c r="P930" s="86">
        <v>0</v>
      </c>
      <c r="Q930" s="86">
        <v>0</v>
      </c>
      <c r="R930" s="86">
        <v>0</v>
      </c>
      <c r="S930" s="86">
        <v>0</v>
      </c>
      <c r="T930" s="86">
        <v>0</v>
      </c>
      <c r="U930" s="86">
        <v>0</v>
      </c>
      <c r="V930" s="86">
        <v>0</v>
      </c>
      <c r="W930" s="86">
        <v>0</v>
      </c>
      <c r="X930" s="86">
        <v>0</v>
      </c>
      <c r="Y930" s="86">
        <v>50000</v>
      </c>
    </row>
    <row r="931" spans="1:25" hidden="1" outlineLevel="4" x14ac:dyDescent="0.3">
      <c r="A931" s="85" t="s">
        <v>204</v>
      </c>
      <c r="B931" s="85" t="s">
        <v>206</v>
      </c>
      <c r="C931" t="s">
        <v>1122</v>
      </c>
      <c r="D931" s="86">
        <v>0</v>
      </c>
      <c r="E931" s="86">
        <v>0</v>
      </c>
      <c r="F931" s="86">
        <v>0</v>
      </c>
      <c r="G931" s="86">
        <v>0</v>
      </c>
      <c r="H931" s="86">
        <v>0</v>
      </c>
      <c r="I931" s="86">
        <v>0</v>
      </c>
      <c r="J931" s="86">
        <v>0</v>
      </c>
      <c r="K931" s="86">
        <v>0</v>
      </c>
      <c r="L931" s="86">
        <v>0</v>
      </c>
      <c r="M931" s="86">
        <v>0</v>
      </c>
      <c r="N931" s="86">
        <v>0</v>
      </c>
      <c r="O931" s="86">
        <v>0</v>
      </c>
      <c r="P931" s="86">
        <v>0</v>
      </c>
      <c r="Q931" s="86">
        <v>0</v>
      </c>
      <c r="R931" s="86">
        <v>0</v>
      </c>
      <c r="S931" s="86">
        <v>0</v>
      </c>
      <c r="T931" s="86">
        <v>0</v>
      </c>
      <c r="U931" s="86">
        <v>0</v>
      </c>
      <c r="V931" s="86">
        <v>0</v>
      </c>
      <c r="W931" s="86">
        <v>0</v>
      </c>
      <c r="X931" s="86">
        <v>250000</v>
      </c>
      <c r="Y931" s="86">
        <v>250000</v>
      </c>
    </row>
    <row r="932" spans="1:25" hidden="1" outlineLevel="4" x14ac:dyDescent="0.3">
      <c r="A932" s="85" t="s">
        <v>204</v>
      </c>
      <c r="B932" s="85" t="s">
        <v>206</v>
      </c>
      <c r="C932" t="s">
        <v>1123</v>
      </c>
      <c r="D932" s="86">
        <v>0</v>
      </c>
      <c r="E932" s="86">
        <v>0</v>
      </c>
      <c r="F932" s="86">
        <v>0</v>
      </c>
      <c r="G932" s="86">
        <v>0</v>
      </c>
      <c r="H932" s="86">
        <v>0</v>
      </c>
      <c r="I932" s="86">
        <v>0</v>
      </c>
      <c r="J932" s="86">
        <v>0</v>
      </c>
      <c r="K932" s="86">
        <v>0</v>
      </c>
      <c r="L932" s="86">
        <v>0</v>
      </c>
      <c r="M932" s="86">
        <v>0</v>
      </c>
      <c r="N932" s="86">
        <v>0</v>
      </c>
      <c r="O932" s="86">
        <v>0</v>
      </c>
      <c r="P932" s="86">
        <v>90000</v>
      </c>
      <c r="Q932" s="86">
        <v>0</v>
      </c>
      <c r="R932" s="86">
        <v>0</v>
      </c>
      <c r="S932" s="86">
        <v>0</v>
      </c>
      <c r="T932" s="86">
        <v>0</v>
      </c>
      <c r="U932" s="86">
        <v>0</v>
      </c>
      <c r="V932" s="86">
        <v>0</v>
      </c>
      <c r="W932" s="86">
        <v>0</v>
      </c>
      <c r="X932" s="86">
        <v>0</v>
      </c>
      <c r="Y932" s="86">
        <v>90000</v>
      </c>
    </row>
    <row r="933" spans="1:25" hidden="1" outlineLevel="4" x14ac:dyDescent="0.3">
      <c r="A933" s="85" t="s">
        <v>204</v>
      </c>
      <c r="B933" s="85" t="s">
        <v>206</v>
      </c>
      <c r="C933" t="s">
        <v>1124</v>
      </c>
      <c r="D933" s="86">
        <v>0</v>
      </c>
      <c r="E933" s="86">
        <v>200000</v>
      </c>
      <c r="F933" s="86">
        <v>0</v>
      </c>
      <c r="G933" s="86">
        <v>0</v>
      </c>
      <c r="H933" s="86">
        <v>0</v>
      </c>
      <c r="I933" s="86">
        <v>0</v>
      </c>
      <c r="J933" s="86">
        <v>0</v>
      </c>
      <c r="K933" s="86">
        <v>0</v>
      </c>
      <c r="L933" s="86">
        <v>0</v>
      </c>
      <c r="M933" s="86">
        <v>0</v>
      </c>
      <c r="N933" s="86">
        <v>0</v>
      </c>
      <c r="O933" s="86">
        <v>0</v>
      </c>
      <c r="P933" s="86">
        <v>0</v>
      </c>
      <c r="Q933" s="86">
        <v>0</v>
      </c>
      <c r="R933" s="86">
        <v>0</v>
      </c>
      <c r="S933" s="86">
        <v>0</v>
      </c>
      <c r="T933" s="86">
        <v>0</v>
      </c>
      <c r="U933" s="86">
        <v>0</v>
      </c>
      <c r="V933" s="86">
        <v>0</v>
      </c>
      <c r="W933" s="86">
        <v>0</v>
      </c>
      <c r="X933" s="86">
        <v>0</v>
      </c>
      <c r="Y933" s="86">
        <v>200000</v>
      </c>
    </row>
    <row r="934" spans="1:25" hidden="1" outlineLevel="4" x14ac:dyDescent="0.3">
      <c r="A934" s="85" t="s">
        <v>204</v>
      </c>
      <c r="B934" s="85" t="s">
        <v>206</v>
      </c>
      <c r="C934" t="s">
        <v>1125</v>
      </c>
      <c r="D934" s="86">
        <v>0</v>
      </c>
      <c r="E934" s="86">
        <v>0</v>
      </c>
      <c r="F934" s="86">
        <v>0</v>
      </c>
      <c r="G934" s="86">
        <v>0</v>
      </c>
      <c r="H934" s="86">
        <v>0</v>
      </c>
      <c r="I934" s="86">
        <v>0</v>
      </c>
      <c r="J934" s="86">
        <v>0</v>
      </c>
      <c r="K934" s="86">
        <v>0</v>
      </c>
      <c r="L934" s="86">
        <v>0</v>
      </c>
      <c r="M934" s="86">
        <v>0</v>
      </c>
      <c r="N934" s="86">
        <v>0</v>
      </c>
      <c r="O934" s="86">
        <v>0</v>
      </c>
      <c r="P934" s="86">
        <v>0</v>
      </c>
      <c r="Q934" s="86">
        <v>0</v>
      </c>
      <c r="R934" s="86">
        <v>0</v>
      </c>
      <c r="S934" s="86">
        <v>0</v>
      </c>
      <c r="T934" s="86">
        <v>0</v>
      </c>
      <c r="U934" s="86">
        <v>0</v>
      </c>
      <c r="V934" s="86">
        <v>0</v>
      </c>
      <c r="W934" s="86">
        <v>0</v>
      </c>
      <c r="X934" s="86">
        <v>400000</v>
      </c>
      <c r="Y934" s="86">
        <v>400000</v>
      </c>
    </row>
    <row r="935" spans="1:25" hidden="1" outlineLevel="4" x14ac:dyDescent="0.3">
      <c r="A935" s="85" t="s">
        <v>204</v>
      </c>
      <c r="B935" s="85" t="s">
        <v>206</v>
      </c>
      <c r="C935" t="s">
        <v>1126</v>
      </c>
      <c r="D935" s="86">
        <v>0</v>
      </c>
      <c r="E935" s="86">
        <v>0</v>
      </c>
      <c r="F935" s="86">
        <v>0</v>
      </c>
      <c r="G935" s="86">
        <v>0</v>
      </c>
      <c r="H935" s="86">
        <v>0</v>
      </c>
      <c r="I935" s="86">
        <v>0</v>
      </c>
      <c r="J935" s="86">
        <v>0</v>
      </c>
      <c r="K935" s="86">
        <v>0</v>
      </c>
      <c r="L935" s="86">
        <v>0</v>
      </c>
      <c r="M935" s="86">
        <v>0</v>
      </c>
      <c r="N935" s="86">
        <v>0</v>
      </c>
      <c r="O935" s="86">
        <v>0</v>
      </c>
      <c r="P935" s="86">
        <v>0</v>
      </c>
      <c r="Q935" s="86">
        <v>0</v>
      </c>
      <c r="R935" s="86">
        <v>0</v>
      </c>
      <c r="S935" s="86">
        <v>0</v>
      </c>
      <c r="T935" s="86">
        <v>0</v>
      </c>
      <c r="U935" s="86">
        <v>0</v>
      </c>
      <c r="V935" s="86">
        <v>0</v>
      </c>
      <c r="W935" s="86">
        <v>0</v>
      </c>
      <c r="X935" s="86">
        <v>250000</v>
      </c>
      <c r="Y935" s="86">
        <v>250000</v>
      </c>
    </row>
    <row r="936" spans="1:25" hidden="1" outlineLevel="4" x14ac:dyDescent="0.3">
      <c r="A936" s="85" t="s">
        <v>204</v>
      </c>
      <c r="B936" s="85" t="s">
        <v>206</v>
      </c>
      <c r="C936" t="s">
        <v>1127</v>
      </c>
      <c r="D936" s="86">
        <v>0</v>
      </c>
      <c r="E936" s="86">
        <v>0</v>
      </c>
      <c r="F936" s="86">
        <v>0</v>
      </c>
      <c r="G936" s="86">
        <v>0</v>
      </c>
      <c r="H936" s="86">
        <v>0</v>
      </c>
      <c r="I936" s="86">
        <v>0</v>
      </c>
      <c r="J936" s="86">
        <v>0</v>
      </c>
      <c r="K936" s="86">
        <v>0</v>
      </c>
      <c r="L936" s="86">
        <v>0</v>
      </c>
      <c r="M936" s="86">
        <v>0</v>
      </c>
      <c r="N936" s="86">
        <v>0</v>
      </c>
      <c r="O936" s="86">
        <v>0</v>
      </c>
      <c r="P936" s="86">
        <v>0</v>
      </c>
      <c r="Q936" s="86">
        <v>0</v>
      </c>
      <c r="R936" s="86">
        <v>0</v>
      </c>
      <c r="S936" s="86">
        <v>0</v>
      </c>
      <c r="T936" s="86">
        <v>0</v>
      </c>
      <c r="U936" s="86">
        <v>0</v>
      </c>
      <c r="V936" s="86">
        <v>0</v>
      </c>
      <c r="W936" s="86">
        <v>3000000</v>
      </c>
      <c r="X936" s="86">
        <v>0</v>
      </c>
      <c r="Y936" s="86">
        <v>3000000</v>
      </c>
    </row>
    <row r="937" spans="1:25" hidden="1" outlineLevel="4" x14ac:dyDescent="0.3">
      <c r="A937" s="85" t="s">
        <v>204</v>
      </c>
      <c r="B937" s="85" t="s">
        <v>206</v>
      </c>
      <c r="C937" t="s">
        <v>1128</v>
      </c>
      <c r="D937" s="86">
        <v>0</v>
      </c>
      <c r="E937" s="86">
        <v>0</v>
      </c>
      <c r="F937" s="86">
        <v>0</v>
      </c>
      <c r="G937" s="86">
        <v>0</v>
      </c>
      <c r="H937" s="86">
        <v>0</v>
      </c>
      <c r="I937" s="86">
        <v>0</v>
      </c>
      <c r="J937" s="86">
        <v>0</v>
      </c>
      <c r="K937" s="86">
        <v>0</v>
      </c>
      <c r="L937" s="86">
        <v>0</v>
      </c>
      <c r="M937" s="86">
        <v>0</v>
      </c>
      <c r="N937" s="86">
        <v>0</v>
      </c>
      <c r="O937" s="86">
        <v>50000</v>
      </c>
      <c r="P937" s="86">
        <v>0</v>
      </c>
      <c r="Q937" s="86">
        <v>500000</v>
      </c>
      <c r="R937" s="86">
        <v>0</v>
      </c>
      <c r="S937" s="86">
        <v>0</v>
      </c>
      <c r="T937" s="86">
        <v>0</v>
      </c>
      <c r="U937" s="86">
        <v>0</v>
      </c>
      <c r="V937" s="86">
        <v>200000</v>
      </c>
      <c r="W937" s="86">
        <v>0</v>
      </c>
      <c r="X937" s="86">
        <v>0</v>
      </c>
      <c r="Y937" s="86">
        <v>750000</v>
      </c>
    </row>
    <row r="938" spans="1:25" hidden="1" outlineLevel="4" x14ac:dyDescent="0.3">
      <c r="A938" s="85" t="s">
        <v>204</v>
      </c>
      <c r="B938" s="85" t="s">
        <v>206</v>
      </c>
      <c r="C938" t="s">
        <v>1129</v>
      </c>
      <c r="D938" s="86">
        <v>0</v>
      </c>
      <c r="E938" s="86">
        <v>0</v>
      </c>
      <c r="F938" s="86">
        <v>0</v>
      </c>
      <c r="G938" s="86">
        <v>0</v>
      </c>
      <c r="H938" s="86">
        <v>0</v>
      </c>
      <c r="I938" s="86">
        <v>0</v>
      </c>
      <c r="J938" s="86">
        <v>0</v>
      </c>
      <c r="K938" s="86">
        <v>0</v>
      </c>
      <c r="L938" s="86">
        <v>0</v>
      </c>
      <c r="M938" s="86">
        <v>0</v>
      </c>
      <c r="N938" s="86">
        <v>0</v>
      </c>
      <c r="O938" s="86">
        <v>0</v>
      </c>
      <c r="P938" s="86">
        <v>0</v>
      </c>
      <c r="Q938" s="86">
        <v>0</v>
      </c>
      <c r="R938" s="86">
        <v>0</v>
      </c>
      <c r="S938" s="86">
        <v>500000</v>
      </c>
      <c r="T938" s="86">
        <v>0</v>
      </c>
      <c r="U938" s="86">
        <v>0</v>
      </c>
      <c r="V938" s="86">
        <v>0</v>
      </c>
      <c r="W938" s="86">
        <v>0</v>
      </c>
      <c r="X938" s="86">
        <v>0</v>
      </c>
      <c r="Y938" s="86">
        <v>500000</v>
      </c>
    </row>
    <row r="939" spans="1:25" hidden="1" outlineLevel="4" x14ac:dyDescent="0.3">
      <c r="A939" s="85" t="s">
        <v>204</v>
      </c>
      <c r="B939" s="85" t="s">
        <v>206</v>
      </c>
      <c r="C939" t="s">
        <v>1130</v>
      </c>
      <c r="D939" s="86">
        <v>0</v>
      </c>
      <c r="E939" s="86">
        <v>0</v>
      </c>
      <c r="F939" s="86">
        <v>0</v>
      </c>
      <c r="G939" s="86">
        <v>0</v>
      </c>
      <c r="H939" s="86">
        <v>0</v>
      </c>
      <c r="I939" s="86">
        <v>0</v>
      </c>
      <c r="J939" s="86">
        <v>0</v>
      </c>
      <c r="K939" s="86">
        <v>0</v>
      </c>
      <c r="L939" s="86">
        <v>0</v>
      </c>
      <c r="M939" s="86">
        <v>0</v>
      </c>
      <c r="N939" s="86">
        <v>0</v>
      </c>
      <c r="O939" s="86">
        <v>0</v>
      </c>
      <c r="P939" s="86">
        <v>0</v>
      </c>
      <c r="Q939" s="86">
        <v>0</v>
      </c>
      <c r="R939" s="86">
        <v>0</v>
      </c>
      <c r="S939" s="86">
        <v>0</v>
      </c>
      <c r="T939" s="86">
        <v>0</v>
      </c>
      <c r="U939" s="86">
        <v>0</v>
      </c>
      <c r="V939" s="86">
        <v>550000</v>
      </c>
      <c r="W939" s="86">
        <v>0</v>
      </c>
      <c r="X939" s="86">
        <v>0</v>
      </c>
      <c r="Y939" s="86">
        <v>550000</v>
      </c>
    </row>
    <row r="940" spans="1:25" hidden="1" outlineLevel="4" x14ac:dyDescent="0.3">
      <c r="A940" s="85" t="s">
        <v>204</v>
      </c>
      <c r="B940" s="85" t="s">
        <v>206</v>
      </c>
      <c r="C940" t="s">
        <v>1131</v>
      </c>
      <c r="D940" s="86">
        <v>0</v>
      </c>
      <c r="E940" s="86">
        <v>0</v>
      </c>
      <c r="F940" s="86">
        <v>0</v>
      </c>
      <c r="G940" s="86">
        <v>0</v>
      </c>
      <c r="H940" s="86">
        <v>0</v>
      </c>
      <c r="I940" s="86">
        <v>0</v>
      </c>
      <c r="J940" s="86">
        <v>0</v>
      </c>
      <c r="K940" s="86">
        <v>0</v>
      </c>
      <c r="L940" s="86">
        <v>0</v>
      </c>
      <c r="M940" s="86">
        <v>0</v>
      </c>
      <c r="N940" s="86">
        <v>0</v>
      </c>
      <c r="O940" s="86">
        <v>0</v>
      </c>
      <c r="P940" s="86">
        <v>0</v>
      </c>
      <c r="Q940" s="86">
        <v>0</v>
      </c>
      <c r="R940" s="86">
        <v>0</v>
      </c>
      <c r="S940" s="86">
        <v>0</v>
      </c>
      <c r="T940" s="86">
        <v>0</v>
      </c>
      <c r="U940" s="86">
        <v>0</v>
      </c>
      <c r="V940" s="86">
        <v>0</v>
      </c>
      <c r="W940" s="86">
        <v>300000</v>
      </c>
      <c r="X940" s="86">
        <v>0</v>
      </c>
      <c r="Y940" s="86">
        <v>300000</v>
      </c>
    </row>
    <row r="941" spans="1:25" hidden="1" outlineLevel="4" x14ac:dyDescent="0.3">
      <c r="A941" s="85" t="s">
        <v>204</v>
      </c>
      <c r="B941" s="85" t="s">
        <v>206</v>
      </c>
      <c r="C941" t="s">
        <v>1132</v>
      </c>
      <c r="D941" s="86">
        <v>0</v>
      </c>
      <c r="E941" s="86">
        <v>0</v>
      </c>
      <c r="F941" s="86">
        <v>0</v>
      </c>
      <c r="G941" s="86">
        <v>0</v>
      </c>
      <c r="H941" s="86">
        <v>0</v>
      </c>
      <c r="I941" s="86">
        <v>0</v>
      </c>
      <c r="J941" s="86">
        <v>0</v>
      </c>
      <c r="K941" s="86">
        <v>0</v>
      </c>
      <c r="L941" s="86">
        <v>0</v>
      </c>
      <c r="M941" s="86">
        <v>0</v>
      </c>
      <c r="N941" s="86">
        <v>0</v>
      </c>
      <c r="O941" s="86">
        <v>0</v>
      </c>
      <c r="P941" s="86">
        <v>0</v>
      </c>
      <c r="Q941" s="86">
        <v>0</v>
      </c>
      <c r="R941" s="86">
        <v>0</v>
      </c>
      <c r="S941" s="86">
        <v>0</v>
      </c>
      <c r="T941" s="86">
        <v>0</v>
      </c>
      <c r="U941" s="86">
        <v>0</v>
      </c>
      <c r="V941" s="86">
        <v>340000</v>
      </c>
      <c r="W941" s="86">
        <v>0</v>
      </c>
      <c r="X941" s="86">
        <v>0</v>
      </c>
      <c r="Y941" s="86">
        <v>340000</v>
      </c>
    </row>
    <row r="942" spans="1:25" hidden="1" outlineLevel="4" x14ac:dyDescent="0.3">
      <c r="A942" s="85" t="s">
        <v>204</v>
      </c>
      <c r="B942" s="85" t="s">
        <v>206</v>
      </c>
      <c r="C942" t="s">
        <v>1133</v>
      </c>
      <c r="D942" s="86">
        <v>0</v>
      </c>
      <c r="E942" s="86">
        <v>0</v>
      </c>
      <c r="F942" s="86">
        <v>0</v>
      </c>
      <c r="G942" s="86">
        <v>0</v>
      </c>
      <c r="H942" s="86">
        <v>0</v>
      </c>
      <c r="I942" s="86">
        <v>0</v>
      </c>
      <c r="J942" s="86">
        <v>0</v>
      </c>
      <c r="K942" s="86">
        <v>0</v>
      </c>
      <c r="L942" s="86">
        <v>0</v>
      </c>
      <c r="M942" s="86">
        <v>0</v>
      </c>
      <c r="N942" s="86">
        <v>0</v>
      </c>
      <c r="O942" s="86">
        <v>0</v>
      </c>
      <c r="P942" s="86">
        <v>0</v>
      </c>
      <c r="Q942" s="86">
        <v>0</v>
      </c>
      <c r="R942" s="86">
        <v>0</v>
      </c>
      <c r="S942" s="86">
        <v>0</v>
      </c>
      <c r="T942" s="86">
        <v>0</v>
      </c>
      <c r="U942" s="86">
        <v>0</v>
      </c>
      <c r="V942" s="86">
        <v>500000</v>
      </c>
      <c r="W942" s="86">
        <v>0</v>
      </c>
      <c r="X942" s="86">
        <v>0</v>
      </c>
      <c r="Y942" s="86">
        <v>500000</v>
      </c>
    </row>
    <row r="943" spans="1:25" hidden="1" outlineLevel="4" x14ac:dyDescent="0.3">
      <c r="A943" s="85" t="s">
        <v>204</v>
      </c>
      <c r="B943" s="85" t="s">
        <v>206</v>
      </c>
      <c r="C943" t="s">
        <v>1134</v>
      </c>
      <c r="D943" s="86">
        <v>0</v>
      </c>
      <c r="E943" s="86">
        <v>0</v>
      </c>
      <c r="F943" s="86">
        <v>0</v>
      </c>
      <c r="G943" s="86">
        <v>0</v>
      </c>
      <c r="H943" s="86">
        <v>0</v>
      </c>
      <c r="I943" s="86">
        <v>0</v>
      </c>
      <c r="J943" s="86">
        <v>0</v>
      </c>
      <c r="K943" s="86">
        <v>0</v>
      </c>
      <c r="L943" s="86">
        <v>0</v>
      </c>
      <c r="M943" s="86">
        <v>0</v>
      </c>
      <c r="N943" s="86">
        <v>0</v>
      </c>
      <c r="O943" s="86">
        <v>0</v>
      </c>
      <c r="P943" s="86">
        <v>0</v>
      </c>
      <c r="Q943" s="86">
        <v>0</v>
      </c>
      <c r="R943" s="86">
        <v>0</v>
      </c>
      <c r="S943" s="86">
        <v>0</v>
      </c>
      <c r="T943" s="86">
        <v>0</v>
      </c>
      <c r="U943" s="86">
        <v>0</v>
      </c>
      <c r="V943" s="86">
        <v>15000000</v>
      </c>
      <c r="W943" s="86">
        <v>0</v>
      </c>
      <c r="X943" s="86">
        <v>0</v>
      </c>
      <c r="Y943" s="86">
        <v>15000000</v>
      </c>
    </row>
    <row r="944" spans="1:25" hidden="1" outlineLevel="4" x14ac:dyDescent="0.3">
      <c r="A944" s="85" t="s">
        <v>204</v>
      </c>
      <c r="B944" s="85" t="s">
        <v>206</v>
      </c>
      <c r="C944" t="s">
        <v>1135</v>
      </c>
      <c r="D944" s="86">
        <v>0</v>
      </c>
      <c r="E944" s="86">
        <v>0</v>
      </c>
      <c r="F944" s="86">
        <v>0</v>
      </c>
      <c r="G944" s="86">
        <v>0</v>
      </c>
      <c r="H944" s="86">
        <v>0</v>
      </c>
      <c r="I944" s="86">
        <v>0</v>
      </c>
      <c r="J944" s="86">
        <v>0</v>
      </c>
      <c r="K944" s="86">
        <v>0</v>
      </c>
      <c r="L944" s="86">
        <v>0</v>
      </c>
      <c r="M944" s="86">
        <v>0</v>
      </c>
      <c r="N944" s="86">
        <v>0</v>
      </c>
      <c r="O944" s="86">
        <v>0</v>
      </c>
      <c r="P944" s="86">
        <v>0</v>
      </c>
      <c r="Q944" s="86">
        <v>0</v>
      </c>
      <c r="R944" s="86">
        <v>0</v>
      </c>
      <c r="S944" s="86">
        <v>0</v>
      </c>
      <c r="T944" s="86">
        <v>0</v>
      </c>
      <c r="U944" s="86">
        <v>0</v>
      </c>
      <c r="V944" s="86">
        <v>400000</v>
      </c>
      <c r="W944" s="86">
        <v>0</v>
      </c>
      <c r="X944" s="86">
        <v>0</v>
      </c>
      <c r="Y944" s="86">
        <v>400000</v>
      </c>
    </row>
    <row r="945" spans="1:25" hidden="1" outlineLevel="4" x14ac:dyDescent="0.3">
      <c r="A945" s="85" t="s">
        <v>204</v>
      </c>
      <c r="B945" s="85" t="s">
        <v>206</v>
      </c>
      <c r="C945" t="s">
        <v>1136</v>
      </c>
      <c r="D945" s="86">
        <v>0</v>
      </c>
      <c r="E945" s="86">
        <v>0</v>
      </c>
      <c r="F945" s="86">
        <v>0</v>
      </c>
      <c r="G945" s="86">
        <v>0</v>
      </c>
      <c r="H945" s="86">
        <v>0</v>
      </c>
      <c r="I945" s="86">
        <v>0</v>
      </c>
      <c r="J945" s="86">
        <v>0</v>
      </c>
      <c r="K945" s="86">
        <v>0</v>
      </c>
      <c r="L945" s="86">
        <v>0</v>
      </c>
      <c r="M945" s="86">
        <v>0</v>
      </c>
      <c r="N945" s="86">
        <v>0</v>
      </c>
      <c r="O945" s="86">
        <v>0</v>
      </c>
      <c r="P945" s="86">
        <v>0</v>
      </c>
      <c r="Q945" s="86">
        <v>0</v>
      </c>
      <c r="R945" s="86">
        <v>0</v>
      </c>
      <c r="S945" s="86">
        <v>0</v>
      </c>
      <c r="T945" s="86">
        <v>0</v>
      </c>
      <c r="U945" s="86">
        <v>0</v>
      </c>
      <c r="V945" s="86">
        <v>0</v>
      </c>
      <c r="W945" s="86">
        <v>97900</v>
      </c>
      <c r="X945" s="86">
        <v>0</v>
      </c>
      <c r="Y945" s="86">
        <v>97900</v>
      </c>
    </row>
    <row r="946" spans="1:25" hidden="1" outlineLevel="4" x14ac:dyDescent="0.3">
      <c r="A946" s="85" t="s">
        <v>204</v>
      </c>
      <c r="B946" s="85" t="s">
        <v>206</v>
      </c>
      <c r="C946" t="s">
        <v>1137</v>
      </c>
      <c r="D946" s="86">
        <v>0</v>
      </c>
      <c r="E946" s="86">
        <v>0</v>
      </c>
      <c r="F946" s="86">
        <v>0</v>
      </c>
      <c r="G946" s="86">
        <v>0</v>
      </c>
      <c r="H946" s="86">
        <v>0</v>
      </c>
      <c r="I946" s="86">
        <v>0</v>
      </c>
      <c r="J946" s="86">
        <v>0</v>
      </c>
      <c r="K946" s="86">
        <v>125000</v>
      </c>
      <c r="L946" s="86">
        <v>0</v>
      </c>
      <c r="M946" s="86">
        <v>0</v>
      </c>
      <c r="N946" s="86">
        <v>0</v>
      </c>
      <c r="O946" s="86">
        <v>0</v>
      </c>
      <c r="P946" s="86">
        <v>0</v>
      </c>
      <c r="Q946" s="86">
        <v>0</v>
      </c>
      <c r="R946" s="86">
        <v>0</v>
      </c>
      <c r="S946" s="86">
        <v>0</v>
      </c>
      <c r="T946" s="86">
        <v>0</v>
      </c>
      <c r="U946" s="86">
        <v>0</v>
      </c>
      <c r="V946" s="86">
        <v>0</v>
      </c>
      <c r="W946" s="86">
        <v>0</v>
      </c>
      <c r="X946" s="86">
        <v>0</v>
      </c>
      <c r="Y946" s="86">
        <v>125000</v>
      </c>
    </row>
    <row r="947" spans="1:25" hidden="1" outlineLevel="4" x14ac:dyDescent="0.3">
      <c r="A947" s="85" t="s">
        <v>204</v>
      </c>
      <c r="B947" s="85" t="s">
        <v>206</v>
      </c>
      <c r="C947" t="s">
        <v>1138</v>
      </c>
      <c r="D947" s="86">
        <v>0</v>
      </c>
      <c r="E947" s="86">
        <v>0</v>
      </c>
      <c r="F947" s="86">
        <v>0</v>
      </c>
      <c r="G947" s="86">
        <v>0</v>
      </c>
      <c r="H947" s="86">
        <v>0</v>
      </c>
      <c r="I947" s="86">
        <v>0</v>
      </c>
      <c r="J947" s="86">
        <v>0</v>
      </c>
      <c r="K947" s="86">
        <v>500000</v>
      </c>
      <c r="L947" s="86">
        <v>0</v>
      </c>
      <c r="M947" s="86">
        <v>0</v>
      </c>
      <c r="N947" s="86">
        <v>0</v>
      </c>
      <c r="O947" s="86">
        <v>0</v>
      </c>
      <c r="P947" s="86">
        <v>0</v>
      </c>
      <c r="Q947" s="86">
        <v>0</v>
      </c>
      <c r="R947" s="86">
        <v>0</v>
      </c>
      <c r="S947" s="86">
        <v>0</v>
      </c>
      <c r="T947" s="86">
        <v>0</v>
      </c>
      <c r="U947" s="86">
        <v>0</v>
      </c>
      <c r="V947" s="86">
        <v>0</v>
      </c>
      <c r="W947" s="86">
        <v>0</v>
      </c>
      <c r="X947" s="86">
        <v>0</v>
      </c>
      <c r="Y947" s="86">
        <v>500000</v>
      </c>
    </row>
    <row r="948" spans="1:25" s="284" customFormat="1" hidden="1" outlineLevel="3" collapsed="1" x14ac:dyDescent="0.3">
      <c r="A948" s="85"/>
      <c r="B948" s="290" t="s">
        <v>2814</v>
      </c>
      <c r="C948" s="291"/>
      <c r="D948" s="292"/>
      <c r="E948" s="292">
        <f t="shared" ref="E948:Y948" si="44">SUBTOTAL(9,E909:E947)</f>
        <v>700000</v>
      </c>
      <c r="F948" s="292">
        <f t="shared" si="44"/>
        <v>0</v>
      </c>
      <c r="G948" s="292">
        <f t="shared" si="44"/>
        <v>0</v>
      </c>
      <c r="H948" s="292">
        <f t="shared" si="44"/>
        <v>0</v>
      </c>
      <c r="I948" s="292">
        <f t="shared" si="44"/>
        <v>0</v>
      </c>
      <c r="J948" s="292">
        <f t="shared" si="44"/>
        <v>963636</v>
      </c>
      <c r="K948" s="292">
        <f t="shared" si="44"/>
        <v>1660000</v>
      </c>
      <c r="L948" s="292">
        <f t="shared" si="44"/>
        <v>0</v>
      </c>
      <c r="M948" s="292">
        <f t="shared" si="44"/>
        <v>0</v>
      </c>
      <c r="N948" s="292">
        <f t="shared" si="44"/>
        <v>0</v>
      </c>
      <c r="O948" s="292">
        <f t="shared" si="44"/>
        <v>50000</v>
      </c>
      <c r="P948" s="292">
        <f t="shared" si="44"/>
        <v>100000</v>
      </c>
      <c r="Q948" s="292">
        <f t="shared" si="44"/>
        <v>500000</v>
      </c>
      <c r="R948" s="292">
        <f t="shared" si="44"/>
        <v>0</v>
      </c>
      <c r="S948" s="292">
        <f t="shared" si="44"/>
        <v>500000</v>
      </c>
      <c r="T948" s="292">
        <f t="shared" si="44"/>
        <v>7450000</v>
      </c>
      <c r="U948" s="292">
        <f t="shared" si="44"/>
        <v>0</v>
      </c>
      <c r="V948" s="292">
        <f t="shared" si="44"/>
        <v>39415000</v>
      </c>
      <c r="W948" s="292">
        <f t="shared" si="44"/>
        <v>5997900</v>
      </c>
      <c r="X948" s="292">
        <f t="shared" si="44"/>
        <v>3783000</v>
      </c>
      <c r="Y948" s="292">
        <f t="shared" si="44"/>
        <v>61119536</v>
      </c>
    </row>
    <row r="949" spans="1:25" hidden="1" outlineLevel="4" x14ac:dyDescent="0.3">
      <c r="A949" s="85" t="s">
        <v>204</v>
      </c>
      <c r="B949" s="85" t="s">
        <v>208</v>
      </c>
      <c r="C949" t="s">
        <v>1139</v>
      </c>
      <c r="D949" s="86">
        <v>0</v>
      </c>
      <c r="E949" s="86">
        <v>0</v>
      </c>
      <c r="F949" s="86">
        <v>0</v>
      </c>
      <c r="G949" s="86">
        <v>0</v>
      </c>
      <c r="H949" s="86">
        <v>0</v>
      </c>
      <c r="I949" s="86">
        <v>0</v>
      </c>
      <c r="J949" s="86">
        <v>0</v>
      </c>
      <c r="K949" s="86">
        <v>0</v>
      </c>
      <c r="L949" s="86">
        <v>0</v>
      </c>
      <c r="M949" s="86">
        <v>0</v>
      </c>
      <c r="N949" s="86">
        <v>0</v>
      </c>
      <c r="O949" s="86">
        <v>0</v>
      </c>
      <c r="P949" s="86">
        <v>0</v>
      </c>
      <c r="Q949" s="86">
        <v>0</v>
      </c>
      <c r="R949" s="86">
        <v>0</v>
      </c>
      <c r="S949" s="86">
        <v>0</v>
      </c>
      <c r="T949" s="86">
        <v>0</v>
      </c>
      <c r="U949" s="86">
        <v>0</v>
      </c>
      <c r="V949" s="86">
        <v>0</v>
      </c>
      <c r="W949" s="86">
        <v>95000</v>
      </c>
      <c r="X949" s="86">
        <v>0</v>
      </c>
      <c r="Y949" s="86">
        <v>95000</v>
      </c>
    </row>
    <row r="950" spans="1:25" hidden="1" outlineLevel="4" x14ac:dyDescent="0.3">
      <c r="A950" s="85" t="s">
        <v>204</v>
      </c>
      <c r="B950" s="85" t="s">
        <v>208</v>
      </c>
      <c r="C950" t="s">
        <v>1140</v>
      </c>
      <c r="D950" s="86">
        <v>0</v>
      </c>
      <c r="E950" s="86">
        <v>0</v>
      </c>
      <c r="F950" s="86">
        <v>0</v>
      </c>
      <c r="G950" s="86">
        <v>0</v>
      </c>
      <c r="H950" s="86">
        <v>0</v>
      </c>
      <c r="I950" s="86">
        <v>0</v>
      </c>
      <c r="J950" s="86">
        <v>410435</v>
      </c>
      <c r="K950" s="86">
        <v>0</v>
      </c>
      <c r="L950" s="86">
        <v>0</v>
      </c>
      <c r="M950" s="86">
        <v>0</v>
      </c>
      <c r="N950" s="86">
        <v>0</v>
      </c>
      <c r="O950" s="86">
        <v>0</v>
      </c>
      <c r="P950" s="86">
        <v>0</v>
      </c>
      <c r="Q950" s="86">
        <v>0</v>
      </c>
      <c r="R950" s="86">
        <v>0</v>
      </c>
      <c r="S950" s="86">
        <v>0</v>
      </c>
      <c r="T950" s="86">
        <v>0</v>
      </c>
      <c r="U950" s="86">
        <v>0</v>
      </c>
      <c r="V950" s="86">
        <v>0</v>
      </c>
      <c r="W950" s="86">
        <v>0</v>
      </c>
      <c r="X950" s="86">
        <v>0</v>
      </c>
      <c r="Y950" s="86">
        <v>410435</v>
      </c>
    </row>
    <row r="951" spans="1:25" hidden="1" outlineLevel="4" x14ac:dyDescent="0.3">
      <c r="A951" s="85" t="s">
        <v>204</v>
      </c>
      <c r="B951" s="85" t="s">
        <v>208</v>
      </c>
      <c r="C951" t="s">
        <v>1141</v>
      </c>
      <c r="D951" s="86">
        <v>0</v>
      </c>
      <c r="E951" s="86">
        <v>0</v>
      </c>
      <c r="F951" s="86">
        <v>0</v>
      </c>
      <c r="G951" s="86">
        <v>0</v>
      </c>
      <c r="H951" s="86">
        <v>0</v>
      </c>
      <c r="I951" s="86">
        <v>0</v>
      </c>
      <c r="J951" s="86">
        <v>0</v>
      </c>
      <c r="K951" s="86">
        <v>0</v>
      </c>
      <c r="L951" s="86">
        <v>0</v>
      </c>
      <c r="M951" s="86">
        <v>0</v>
      </c>
      <c r="N951" s="86">
        <v>0</v>
      </c>
      <c r="O951" s="86">
        <v>0</v>
      </c>
      <c r="P951" s="86">
        <v>0</v>
      </c>
      <c r="Q951" s="86">
        <v>0</v>
      </c>
      <c r="R951" s="86">
        <v>0</v>
      </c>
      <c r="S951" s="86">
        <v>0</v>
      </c>
      <c r="T951" s="86">
        <v>0</v>
      </c>
      <c r="U951" s="86">
        <v>0</v>
      </c>
      <c r="V951" s="86">
        <v>180000</v>
      </c>
      <c r="W951" s="86">
        <v>0</v>
      </c>
      <c r="X951" s="86">
        <v>0</v>
      </c>
      <c r="Y951" s="86">
        <v>180000</v>
      </c>
    </row>
    <row r="952" spans="1:25" hidden="1" outlineLevel="4" x14ac:dyDescent="0.3">
      <c r="A952" s="85" t="s">
        <v>204</v>
      </c>
      <c r="B952" s="85" t="s">
        <v>208</v>
      </c>
      <c r="C952" t="s">
        <v>1142</v>
      </c>
      <c r="D952" s="86">
        <v>0</v>
      </c>
      <c r="E952" s="86">
        <v>0</v>
      </c>
      <c r="F952" s="86">
        <v>0</v>
      </c>
      <c r="G952" s="86">
        <v>0</v>
      </c>
      <c r="H952" s="86">
        <v>0</v>
      </c>
      <c r="I952" s="86">
        <v>0</v>
      </c>
      <c r="J952" s="86">
        <v>0</v>
      </c>
      <c r="K952" s="86">
        <v>0</v>
      </c>
      <c r="L952" s="86">
        <v>0</v>
      </c>
      <c r="M952" s="86">
        <v>0</v>
      </c>
      <c r="N952" s="86">
        <v>0</v>
      </c>
      <c r="O952" s="86">
        <v>0</v>
      </c>
      <c r="P952" s="86">
        <v>390198</v>
      </c>
      <c r="Q952" s="86">
        <v>0</v>
      </c>
      <c r="R952" s="86">
        <v>0</v>
      </c>
      <c r="S952" s="86">
        <v>0</v>
      </c>
      <c r="T952" s="86">
        <v>0</v>
      </c>
      <c r="U952" s="86">
        <v>0</v>
      </c>
      <c r="V952" s="86">
        <v>0</v>
      </c>
      <c r="W952" s="86">
        <v>0</v>
      </c>
      <c r="X952" s="86">
        <v>0</v>
      </c>
      <c r="Y952" s="86">
        <v>390198</v>
      </c>
    </row>
    <row r="953" spans="1:25" hidden="1" outlineLevel="4" x14ac:dyDescent="0.3">
      <c r="A953" s="85" t="s">
        <v>204</v>
      </c>
      <c r="B953" s="85" t="s">
        <v>208</v>
      </c>
      <c r="C953" t="s">
        <v>1143</v>
      </c>
      <c r="D953" s="86">
        <v>0</v>
      </c>
      <c r="E953" s="86">
        <v>0</v>
      </c>
      <c r="F953" s="86">
        <v>0</v>
      </c>
      <c r="G953" s="86">
        <v>0</v>
      </c>
      <c r="H953" s="86">
        <v>0</v>
      </c>
      <c r="I953" s="86">
        <v>0</v>
      </c>
      <c r="J953" s="86">
        <v>0</v>
      </c>
      <c r="K953" s="86">
        <v>0</v>
      </c>
      <c r="L953" s="86">
        <v>0</v>
      </c>
      <c r="M953" s="86">
        <v>0</v>
      </c>
      <c r="N953" s="86">
        <v>0</v>
      </c>
      <c r="O953" s="86">
        <v>0</v>
      </c>
      <c r="P953" s="86">
        <v>0</v>
      </c>
      <c r="Q953" s="86">
        <v>0</v>
      </c>
      <c r="R953" s="86">
        <v>0</v>
      </c>
      <c r="S953" s="86">
        <v>0</v>
      </c>
      <c r="T953" s="86">
        <v>0</v>
      </c>
      <c r="U953" s="86">
        <v>0</v>
      </c>
      <c r="V953" s="86">
        <v>0</v>
      </c>
      <c r="W953" s="86">
        <v>30000</v>
      </c>
      <c r="X953" s="86">
        <v>0</v>
      </c>
      <c r="Y953" s="86">
        <v>30000</v>
      </c>
    </row>
    <row r="954" spans="1:25" hidden="1" outlineLevel="4" x14ac:dyDescent="0.3">
      <c r="A954" s="85" t="s">
        <v>204</v>
      </c>
      <c r="B954" s="85" t="s">
        <v>208</v>
      </c>
      <c r="C954" t="s">
        <v>1144</v>
      </c>
      <c r="D954" s="86">
        <v>0</v>
      </c>
      <c r="E954" s="86">
        <v>0</v>
      </c>
      <c r="F954" s="86">
        <v>0</v>
      </c>
      <c r="G954" s="86">
        <v>0</v>
      </c>
      <c r="H954" s="86">
        <v>0</v>
      </c>
      <c r="I954" s="86">
        <v>0</v>
      </c>
      <c r="J954" s="86">
        <v>0</v>
      </c>
      <c r="K954" s="86">
        <v>0</v>
      </c>
      <c r="L954" s="86">
        <v>0</v>
      </c>
      <c r="M954" s="86">
        <v>0</v>
      </c>
      <c r="N954" s="86">
        <v>0</v>
      </c>
      <c r="O954" s="86">
        <v>0</v>
      </c>
      <c r="P954" s="86">
        <v>0</v>
      </c>
      <c r="Q954" s="86">
        <v>0</v>
      </c>
      <c r="R954" s="86">
        <v>0</v>
      </c>
      <c r="S954" s="86">
        <v>0</v>
      </c>
      <c r="T954" s="86">
        <v>25000</v>
      </c>
      <c r="U954" s="86">
        <v>0</v>
      </c>
      <c r="V954" s="86">
        <v>0</v>
      </c>
      <c r="W954" s="86">
        <v>0</v>
      </c>
      <c r="X954" s="86">
        <v>0</v>
      </c>
      <c r="Y954" s="86">
        <v>25000</v>
      </c>
    </row>
    <row r="955" spans="1:25" hidden="1" outlineLevel="4" x14ac:dyDescent="0.3">
      <c r="A955" s="85" t="s">
        <v>204</v>
      </c>
      <c r="B955" s="85" t="s">
        <v>208</v>
      </c>
      <c r="C955" t="s">
        <v>1145</v>
      </c>
      <c r="D955" s="86">
        <v>0</v>
      </c>
      <c r="E955" s="86">
        <v>0</v>
      </c>
      <c r="F955" s="86">
        <v>0</v>
      </c>
      <c r="G955" s="86">
        <v>0</v>
      </c>
      <c r="H955" s="86">
        <v>0</v>
      </c>
      <c r="I955" s="86">
        <v>0</v>
      </c>
      <c r="J955" s="86">
        <v>0</v>
      </c>
      <c r="K955" s="86">
        <v>0</v>
      </c>
      <c r="L955" s="86">
        <v>0</v>
      </c>
      <c r="M955" s="86">
        <v>0</v>
      </c>
      <c r="N955" s="86">
        <v>0</v>
      </c>
      <c r="O955" s="86">
        <v>0</v>
      </c>
      <c r="P955" s="86">
        <v>0</v>
      </c>
      <c r="Q955" s="86">
        <v>0</v>
      </c>
      <c r="R955" s="86">
        <v>0</v>
      </c>
      <c r="S955" s="86">
        <v>0</v>
      </c>
      <c r="T955" s="86">
        <v>75000</v>
      </c>
      <c r="U955" s="86">
        <v>0</v>
      </c>
      <c r="V955" s="86">
        <v>0</v>
      </c>
      <c r="W955" s="86">
        <v>0</v>
      </c>
      <c r="X955" s="86">
        <v>0</v>
      </c>
      <c r="Y955" s="86">
        <v>75000</v>
      </c>
    </row>
    <row r="956" spans="1:25" s="284" customFormat="1" hidden="1" outlineLevel="3" collapsed="1" x14ac:dyDescent="0.3">
      <c r="A956" s="85"/>
      <c r="B956" s="290" t="s">
        <v>2815</v>
      </c>
      <c r="C956" s="291"/>
      <c r="D956" s="292"/>
      <c r="E956" s="292">
        <f t="shared" ref="E956:Y956" si="45">SUBTOTAL(9,E949:E955)</f>
        <v>0</v>
      </c>
      <c r="F956" s="292">
        <f t="shared" si="45"/>
        <v>0</v>
      </c>
      <c r="G956" s="292">
        <f t="shared" si="45"/>
        <v>0</v>
      </c>
      <c r="H956" s="292">
        <f t="shared" si="45"/>
        <v>0</v>
      </c>
      <c r="I956" s="292">
        <f t="shared" si="45"/>
        <v>0</v>
      </c>
      <c r="J956" s="292">
        <f t="shared" si="45"/>
        <v>410435</v>
      </c>
      <c r="K956" s="292">
        <f t="shared" si="45"/>
        <v>0</v>
      </c>
      <c r="L956" s="292">
        <f t="shared" si="45"/>
        <v>0</v>
      </c>
      <c r="M956" s="292">
        <f t="shared" si="45"/>
        <v>0</v>
      </c>
      <c r="N956" s="292">
        <f t="shared" si="45"/>
        <v>0</v>
      </c>
      <c r="O956" s="292">
        <f t="shared" si="45"/>
        <v>0</v>
      </c>
      <c r="P956" s="292">
        <f t="shared" si="45"/>
        <v>390198</v>
      </c>
      <c r="Q956" s="292">
        <f t="shared" si="45"/>
        <v>0</v>
      </c>
      <c r="R956" s="292">
        <f t="shared" si="45"/>
        <v>0</v>
      </c>
      <c r="S956" s="292">
        <f t="shared" si="45"/>
        <v>0</v>
      </c>
      <c r="T956" s="292">
        <f t="shared" si="45"/>
        <v>100000</v>
      </c>
      <c r="U956" s="292">
        <f t="shared" si="45"/>
        <v>0</v>
      </c>
      <c r="V956" s="292">
        <f t="shared" si="45"/>
        <v>180000</v>
      </c>
      <c r="W956" s="292">
        <f t="shared" si="45"/>
        <v>125000</v>
      </c>
      <c r="X956" s="292">
        <f t="shared" si="45"/>
        <v>0</v>
      </c>
      <c r="Y956" s="292">
        <f t="shared" si="45"/>
        <v>1205633</v>
      </c>
    </row>
    <row r="957" spans="1:25" hidden="1" outlineLevel="4" x14ac:dyDescent="0.3">
      <c r="A957" s="85" t="s">
        <v>204</v>
      </c>
      <c r="B957" s="85" t="s">
        <v>210</v>
      </c>
      <c r="C957" t="s">
        <v>1146</v>
      </c>
      <c r="D957" s="86">
        <v>0</v>
      </c>
      <c r="E957" s="86">
        <v>0</v>
      </c>
      <c r="F957" s="86">
        <v>0</v>
      </c>
      <c r="G957" s="86">
        <v>0</v>
      </c>
      <c r="H957" s="86">
        <v>0</v>
      </c>
      <c r="I957" s="86">
        <v>0</v>
      </c>
      <c r="J957" s="86">
        <v>0</v>
      </c>
      <c r="K957" s="86">
        <v>0</v>
      </c>
      <c r="L957" s="86">
        <v>0</v>
      </c>
      <c r="M957" s="86">
        <v>0</v>
      </c>
      <c r="N957" s="86">
        <v>0</v>
      </c>
      <c r="O957" s="86">
        <v>0</v>
      </c>
      <c r="P957" s="86">
        <v>0</v>
      </c>
      <c r="Q957" s="86">
        <v>0</v>
      </c>
      <c r="R957" s="86">
        <v>0</v>
      </c>
      <c r="S957" s="86">
        <v>0</v>
      </c>
      <c r="T957" s="86">
        <v>0</v>
      </c>
      <c r="U957" s="86">
        <v>0</v>
      </c>
      <c r="V957" s="86">
        <v>0</v>
      </c>
      <c r="W957" s="86">
        <v>0</v>
      </c>
      <c r="X957" s="86">
        <v>400000</v>
      </c>
      <c r="Y957" s="86">
        <v>400000</v>
      </c>
    </row>
    <row r="958" spans="1:25" hidden="1" outlineLevel="4" x14ac:dyDescent="0.3">
      <c r="A958" s="85" t="s">
        <v>204</v>
      </c>
      <c r="B958" s="85" t="s">
        <v>210</v>
      </c>
      <c r="C958" t="s">
        <v>1147</v>
      </c>
      <c r="D958" s="86">
        <v>0</v>
      </c>
      <c r="E958" s="86">
        <v>0</v>
      </c>
      <c r="F958" s="86">
        <v>0</v>
      </c>
      <c r="G958" s="86">
        <v>0</v>
      </c>
      <c r="H958" s="86">
        <v>0</v>
      </c>
      <c r="I958" s="86">
        <v>0</v>
      </c>
      <c r="J958" s="86">
        <v>0</v>
      </c>
      <c r="K958" s="86">
        <v>0</v>
      </c>
      <c r="L958" s="86">
        <v>0</v>
      </c>
      <c r="M958" s="86">
        <v>0</v>
      </c>
      <c r="N958" s="86">
        <v>0</v>
      </c>
      <c r="O958" s="86">
        <v>0</v>
      </c>
      <c r="P958" s="86">
        <v>0</v>
      </c>
      <c r="Q958" s="86">
        <v>0</v>
      </c>
      <c r="R958" s="86">
        <v>0</v>
      </c>
      <c r="S958" s="86">
        <v>0</v>
      </c>
      <c r="T958" s="86">
        <v>100000</v>
      </c>
      <c r="U958" s="86">
        <v>0</v>
      </c>
      <c r="V958" s="86">
        <v>100000</v>
      </c>
      <c r="W958" s="86">
        <v>0</v>
      </c>
      <c r="X958" s="86">
        <v>0</v>
      </c>
      <c r="Y958" s="86">
        <v>200000</v>
      </c>
    </row>
    <row r="959" spans="1:25" hidden="1" outlineLevel="4" x14ac:dyDescent="0.3">
      <c r="A959" s="85" t="s">
        <v>204</v>
      </c>
      <c r="B959" s="85" t="s">
        <v>210</v>
      </c>
      <c r="C959" t="s">
        <v>1148</v>
      </c>
      <c r="D959" s="86">
        <v>0</v>
      </c>
      <c r="E959" s="86">
        <v>0</v>
      </c>
      <c r="F959" s="86">
        <v>0</v>
      </c>
      <c r="G959" s="86">
        <v>0</v>
      </c>
      <c r="H959" s="86">
        <v>0</v>
      </c>
      <c r="I959" s="86">
        <v>0</v>
      </c>
      <c r="J959" s="86">
        <v>0</v>
      </c>
      <c r="K959" s="86">
        <v>0</v>
      </c>
      <c r="L959" s="86">
        <v>0</v>
      </c>
      <c r="M959" s="86">
        <v>0</v>
      </c>
      <c r="N959" s="86">
        <v>0</v>
      </c>
      <c r="O959" s="86">
        <v>0</v>
      </c>
      <c r="P959" s="86">
        <v>0</v>
      </c>
      <c r="Q959" s="86">
        <v>0</v>
      </c>
      <c r="R959" s="86">
        <v>0</v>
      </c>
      <c r="S959" s="86">
        <v>0</v>
      </c>
      <c r="T959" s="86">
        <v>0</v>
      </c>
      <c r="U959" s="86">
        <v>0</v>
      </c>
      <c r="V959" s="86">
        <v>0</v>
      </c>
      <c r="W959" s="86">
        <v>100000</v>
      </c>
      <c r="X959" s="86">
        <v>0</v>
      </c>
      <c r="Y959" s="86">
        <v>100000</v>
      </c>
    </row>
    <row r="960" spans="1:25" hidden="1" outlineLevel="4" x14ac:dyDescent="0.3">
      <c r="A960" s="85" t="s">
        <v>204</v>
      </c>
      <c r="B960" s="85" t="s">
        <v>210</v>
      </c>
      <c r="C960" t="s">
        <v>1149</v>
      </c>
      <c r="D960" s="86">
        <v>0</v>
      </c>
      <c r="E960" s="86">
        <v>0</v>
      </c>
      <c r="F960" s="86">
        <v>0</v>
      </c>
      <c r="G960" s="86">
        <v>0</v>
      </c>
      <c r="H960" s="86">
        <v>0</v>
      </c>
      <c r="I960" s="86">
        <v>0</v>
      </c>
      <c r="J960" s="86">
        <v>0</v>
      </c>
      <c r="K960" s="86">
        <v>0</v>
      </c>
      <c r="L960" s="86">
        <v>0</v>
      </c>
      <c r="M960" s="86">
        <v>0</v>
      </c>
      <c r="N960" s="86">
        <v>0</v>
      </c>
      <c r="O960" s="86">
        <v>0</v>
      </c>
      <c r="P960" s="86">
        <v>0</v>
      </c>
      <c r="Q960" s="86">
        <v>0</v>
      </c>
      <c r="R960" s="86">
        <v>0</v>
      </c>
      <c r="S960" s="86">
        <v>0</v>
      </c>
      <c r="T960" s="86">
        <v>0</v>
      </c>
      <c r="U960" s="86">
        <v>0</v>
      </c>
      <c r="V960" s="86">
        <v>0</v>
      </c>
      <c r="W960" s="86">
        <v>250000</v>
      </c>
      <c r="X960" s="86">
        <v>0</v>
      </c>
      <c r="Y960" s="86">
        <v>250000</v>
      </c>
    </row>
    <row r="961" spans="1:25" hidden="1" outlineLevel="4" x14ac:dyDescent="0.3">
      <c r="A961" s="85" t="s">
        <v>204</v>
      </c>
      <c r="B961" s="85" t="s">
        <v>210</v>
      </c>
      <c r="C961" t="s">
        <v>1150</v>
      </c>
      <c r="D961" s="86">
        <v>0</v>
      </c>
      <c r="E961" s="86">
        <v>0</v>
      </c>
      <c r="F961" s="86">
        <v>0</v>
      </c>
      <c r="G961" s="86">
        <v>0</v>
      </c>
      <c r="H961" s="86">
        <v>0</v>
      </c>
      <c r="I961" s="86">
        <v>0</v>
      </c>
      <c r="J961" s="86">
        <v>0</v>
      </c>
      <c r="K961" s="86">
        <v>0</v>
      </c>
      <c r="L961" s="86">
        <v>0</v>
      </c>
      <c r="M961" s="86">
        <v>0</v>
      </c>
      <c r="N961" s="86">
        <v>0</v>
      </c>
      <c r="O961" s="86">
        <v>0</v>
      </c>
      <c r="P961" s="86">
        <v>250000</v>
      </c>
      <c r="Q961" s="86">
        <v>2300000</v>
      </c>
      <c r="R961" s="86">
        <v>0</v>
      </c>
      <c r="S961" s="86">
        <v>0</v>
      </c>
      <c r="T961" s="86">
        <v>0</v>
      </c>
      <c r="U961" s="86">
        <v>0</v>
      </c>
      <c r="V961" s="86">
        <v>0</v>
      </c>
      <c r="W961" s="86">
        <v>0</v>
      </c>
      <c r="X961" s="86">
        <v>0</v>
      </c>
      <c r="Y961" s="86">
        <v>2550000</v>
      </c>
    </row>
    <row r="962" spans="1:25" hidden="1" outlineLevel="4" x14ac:dyDescent="0.3">
      <c r="A962" s="85" t="s">
        <v>204</v>
      </c>
      <c r="B962" s="85" t="s">
        <v>210</v>
      </c>
      <c r="C962" t="s">
        <v>1151</v>
      </c>
      <c r="D962" s="86">
        <v>0</v>
      </c>
      <c r="E962" s="86">
        <v>0</v>
      </c>
      <c r="F962" s="86">
        <v>0</v>
      </c>
      <c r="G962" s="86">
        <v>0</v>
      </c>
      <c r="H962" s="86">
        <v>0</v>
      </c>
      <c r="I962" s="86">
        <v>0</v>
      </c>
      <c r="J962" s="86">
        <v>0</v>
      </c>
      <c r="K962" s="86">
        <v>0</v>
      </c>
      <c r="L962" s="86">
        <v>0</v>
      </c>
      <c r="M962" s="86">
        <v>0</v>
      </c>
      <c r="N962" s="86">
        <v>56957</v>
      </c>
      <c r="O962" s="86">
        <v>0</v>
      </c>
      <c r="P962" s="86">
        <v>0</v>
      </c>
      <c r="Q962" s="86">
        <v>0</v>
      </c>
      <c r="R962" s="86">
        <v>0</v>
      </c>
      <c r="S962" s="86">
        <v>0</v>
      </c>
      <c r="T962" s="86">
        <v>0</v>
      </c>
      <c r="U962" s="86">
        <v>0</v>
      </c>
      <c r="V962" s="86">
        <v>0</v>
      </c>
      <c r="W962" s="86">
        <v>0</v>
      </c>
      <c r="X962" s="86">
        <v>0</v>
      </c>
      <c r="Y962" s="86">
        <v>56957</v>
      </c>
    </row>
    <row r="963" spans="1:25" hidden="1" outlineLevel="4" x14ac:dyDescent="0.3">
      <c r="A963" s="85" t="s">
        <v>204</v>
      </c>
      <c r="B963" s="85" t="s">
        <v>210</v>
      </c>
      <c r="C963" t="s">
        <v>1152</v>
      </c>
      <c r="D963" s="86">
        <v>0</v>
      </c>
      <c r="E963" s="86">
        <v>0</v>
      </c>
      <c r="F963" s="86">
        <v>0</v>
      </c>
      <c r="G963" s="86">
        <v>0</v>
      </c>
      <c r="H963" s="86">
        <v>0</v>
      </c>
      <c r="I963" s="86">
        <v>0</v>
      </c>
      <c r="J963" s="86">
        <v>0</v>
      </c>
      <c r="K963" s="86">
        <v>0</v>
      </c>
      <c r="L963" s="86">
        <v>0</v>
      </c>
      <c r="M963" s="86">
        <v>0</v>
      </c>
      <c r="N963" s="86">
        <v>0</v>
      </c>
      <c r="O963" s="86">
        <v>0</v>
      </c>
      <c r="P963" s="86">
        <v>0</v>
      </c>
      <c r="Q963" s="86">
        <v>0</v>
      </c>
      <c r="R963" s="86">
        <v>0</v>
      </c>
      <c r="S963" s="86">
        <v>0</v>
      </c>
      <c r="T963" s="86">
        <v>0</v>
      </c>
      <c r="U963" s="86">
        <v>0</v>
      </c>
      <c r="V963" s="86">
        <v>0</v>
      </c>
      <c r="W963" s="86">
        <v>50000</v>
      </c>
      <c r="X963" s="86">
        <v>0</v>
      </c>
      <c r="Y963" s="86">
        <v>50000</v>
      </c>
    </row>
    <row r="964" spans="1:25" hidden="1" outlineLevel="4" x14ac:dyDescent="0.3">
      <c r="A964" s="85" t="s">
        <v>204</v>
      </c>
      <c r="B964" s="85" t="s">
        <v>210</v>
      </c>
      <c r="C964" t="s">
        <v>1153</v>
      </c>
      <c r="D964" s="86">
        <v>0</v>
      </c>
      <c r="E964" s="86">
        <v>0</v>
      </c>
      <c r="F964" s="86">
        <v>0</v>
      </c>
      <c r="G964" s="86">
        <v>0</v>
      </c>
      <c r="H964" s="86">
        <v>0</v>
      </c>
      <c r="I964" s="86">
        <v>0</v>
      </c>
      <c r="J964" s="86">
        <v>0</v>
      </c>
      <c r="K964" s="86">
        <v>0</v>
      </c>
      <c r="L964" s="86">
        <v>0</v>
      </c>
      <c r="M964" s="86">
        <v>0</v>
      </c>
      <c r="N964" s="86">
        <v>0</v>
      </c>
      <c r="O964" s="86">
        <v>0</v>
      </c>
      <c r="P964" s="86">
        <v>0</v>
      </c>
      <c r="Q964" s="86">
        <v>0</v>
      </c>
      <c r="R964" s="86">
        <v>0</v>
      </c>
      <c r="S964" s="86">
        <v>0</v>
      </c>
      <c r="T964" s="86">
        <v>0</v>
      </c>
      <c r="U964" s="86">
        <v>0</v>
      </c>
      <c r="V964" s="86">
        <v>0</v>
      </c>
      <c r="W964" s="86">
        <v>0</v>
      </c>
      <c r="X964" s="86">
        <v>10000000</v>
      </c>
      <c r="Y964" s="86">
        <v>10000000</v>
      </c>
    </row>
    <row r="965" spans="1:25" hidden="1" outlineLevel="4" x14ac:dyDescent="0.3">
      <c r="A965" s="85" t="s">
        <v>204</v>
      </c>
      <c r="B965" s="85" t="s">
        <v>210</v>
      </c>
      <c r="C965" t="s">
        <v>1154</v>
      </c>
      <c r="D965" s="86">
        <v>0</v>
      </c>
      <c r="E965" s="86">
        <v>0</v>
      </c>
      <c r="F965" s="86">
        <v>0</v>
      </c>
      <c r="G965" s="86">
        <v>0</v>
      </c>
      <c r="H965" s="86">
        <v>0</v>
      </c>
      <c r="I965" s="86">
        <v>0</v>
      </c>
      <c r="J965" s="86">
        <v>0</v>
      </c>
      <c r="K965" s="86">
        <v>0</v>
      </c>
      <c r="L965" s="86">
        <v>0</v>
      </c>
      <c r="M965" s="86">
        <v>0</v>
      </c>
      <c r="N965" s="86">
        <v>0</v>
      </c>
      <c r="O965" s="86">
        <v>0</v>
      </c>
      <c r="P965" s="86">
        <v>0</v>
      </c>
      <c r="Q965" s="86">
        <v>0</v>
      </c>
      <c r="R965" s="86">
        <v>0</v>
      </c>
      <c r="S965" s="86">
        <v>250000</v>
      </c>
      <c r="T965" s="86">
        <v>0</v>
      </c>
      <c r="U965" s="86">
        <v>0</v>
      </c>
      <c r="V965" s="86">
        <v>0</v>
      </c>
      <c r="W965" s="86">
        <v>0</v>
      </c>
      <c r="X965" s="86">
        <v>0</v>
      </c>
      <c r="Y965" s="86">
        <v>250000</v>
      </c>
    </row>
    <row r="966" spans="1:25" hidden="1" outlineLevel="4" x14ac:dyDescent="0.3">
      <c r="A966" s="85" t="s">
        <v>204</v>
      </c>
      <c r="B966" s="85" t="s">
        <v>210</v>
      </c>
      <c r="C966" t="s">
        <v>1155</v>
      </c>
      <c r="D966" s="86">
        <v>0</v>
      </c>
      <c r="E966" s="86">
        <v>0</v>
      </c>
      <c r="F966" s="86">
        <v>0</v>
      </c>
      <c r="G966" s="86">
        <v>0</v>
      </c>
      <c r="H966" s="86">
        <v>0</v>
      </c>
      <c r="I966" s="86">
        <v>0</v>
      </c>
      <c r="J966" s="86">
        <v>0</v>
      </c>
      <c r="K966" s="86">
        <v>0</v>
      </c>
      <c r="L966" s="86">
        <v>0</v>
      </c>
      <c r="M966" s="86">
        <v>0</v>
      </c>
      <c r="N966" s="86">
        <v>0</v>
      </c>
      <c r="O966" s="86">
        <v>0</v>
      </c>
      <c r="P966" s="86">
        <v>0</v>
      </c>
      <c r="Q966" s="86">
        <v>0</v>
      </c>
      <c r="R966" s="86">
        <v>0</v>
      </c>
      <c r="S966" s="86">
        <v>0</v>
      </c>
      <c r="T966" s="86">
        <v>0</v>
      </c>
      <c r="U966" s="86">
        <v>0</v>
      </c>
      <c r="V966" s="86">
        <v>0</v>
      </c>
      <c r="W966" s="86">
        <v>400000</v>
      </c>
      <c r="X966" s="86">
        <v>787000</v>
      </c>
      <c r="Y966" s="86">
        <v>1187000</v>
      </c>
    </row>
    <row r="967" spans="1:25" hidden="1" outlineLevel="4" x14ac:dyDescent="0.3">
      <c r="A967" s="85" t="s">
        <v>204</v>
      </c>
      <c r="B967" s="85" t="s">
        <v>210</v>
      </c>
      <c r="C967" t="s">
        <v>1156</v>
      </c>
      <c r="D967" s="86">
        <v>0</v>
      </c>
      <c r="E967" s="86">
        <v>0</v>
      </c>
      <c r="F967" s="86">
        <v>0</v>
      </c>
      <c r="G967" s="86">
        <v>0</v>
      </c>
      <c r="H967" s="86">
        <v>0</v>
      </c>
      <c r="I967" s="86">
        <v>0</v>
      </c>
      <c r="J967" s="86">
        <v>0</v>
      </c>
      <c r="K967" s="86">
        <v>0</v>
      </c>
      <c r="L967" s="86">
        <v>0</v>
      </c>
      <c r="M967" s="86">
        <v>0</v>
      </c>
      <c r="N967" s="86">
        <v>0</v>
      </c>
      <c r="O967" s="86">
        <v>0</v>
      </c>
      <c r="P967" s="86">
        <v>0</v>
      </c>
      <c r="Q967" s="86">
        <v>0</v>
      </c>
      <c r="R967" s="86">
        <v>0</v>
      </c>
      <c r="S967" s="86">
        <v>0</v>
      </c>
      <c r="T967" s="86">
        <v>0</v>
      </c>
      <c r="U967" s="86">
        <v>0</v>
      </c>
      <c r="V967" s="86">
        <v>0</v>
      </c>
      <c r="W967" s="86">
        <v>0</v>
      </c>
      <c r="X967" s="86">
        <v>300000</v>
      </c>
      <c r="Y967" s="86">
        <v>300000</v>
      </c>
    </row>
    <row r="968" spans="1:25" hidden="1" outlineLevel="4" x14ac:dyDescent="0.3">
      <c r="A968" s="85" t="s">
        <v>204</v>
      </c>
      <c r="B968" s="85" t="s">
        <v>210</v>
      </c>
      <c r="C968" t="s">
        <v>1157</v>
      </c>
      <c r="D968" s="86">
        <v>0</v>
      </c>
      <c r="E968" s="86">
        <v>0</v>
      </c>
      <c r="F968" s="86">
        <v>0</v>
      </c>
      <c r="G968" s="86">
        <v>0</v>
      </c>
      <c r="H968" s="86">
        <v>0</v>
      </c>
      <c r="I968" s="86">
        <v>0</v>
      </c>
      <c r="J968" s="86">
        <v>0</v>
      </c>
      <c r="K968" s="86">
        <v>0</v>
      </c>
      <c r="L968" s="86">
        <v>0</v>
      </c>
      <c r="M968" s="86">
        <v>0</v>
      </c>
      <c r="N968" s="86">
        <v>0</v>
      </c>
      <c r="O968" s="86">
        <v>0</v>
      </c>
      <c r="P968" s="86">
        <v>0</v>
      </c>
      <c r="Q968" s="86">
        <v>0</v>
      </c>
      <c r="R968" s="86">
        <v>0</v>
      </c>
      <c r="S968" s="86">
        <v>0</v>
      </c>
      <c r="T968" s="86">
        <v>0</v>
      </c>
      <c r="U968" s="86">
        <v>0</v>
      </c>
      <c r="V968" s="86">
        <v>150000</v>
      </c>
      <c r="W968" s="86">
        <v>0</v>
      </c>
      <c r="X968" s="86">
        <v>0</v>
      </c>
      <c r="Y968" s="86">
        <v>150000</v>
      </c>
    </row>
    <row r="969" spans="1:25" hidden="1" outlineLevel="4" x14ac:dyDescent="0.3">
      <c r="A969" s="85" t="s">
        <v>204</v>
      </c>
      <c r="B969" s="85" t="s">
        <v>210</v>
      </c>
      <c r="C969" t="s">
        <v>1158</v>
      </c>
      <c r="D969" s="86">
        <v>0</v>
      </c>
      <c r="E969" s="86">
        <v>0</v>
      </c>
      <c r="F969" s="86">
        <v>0</v>
      </c>
      <c r="G969" s="86">
        <v>0</v>
      </c>
      <c r="H969" s="86">
        <v>0</v>
      </c>
      <c r="I969" s="86">
        <v>0</v>
      </c>
      <c r="J969" s="86">
        <v>0</v>
      </c>
      <c r="K969" s="86">
        <v>0</v>
      </c>
      <c r="L969" s="86">
        <v>0</v>
      </c>
      <c r="M969" s="86">
        <v>0</v>
      </c>
      <c r="N969" s="86">
        <v>0</v>
      </c>
      <c r="O969" s="86">
        <v>0</v>
      </c>
      <c r="P969" s="86">
        <v>0</v>
      </c>
      <c r="Q969" s="86">
        <v>0</v>
      </c>
      <c r="R969" s="86">
        <v>0</v>
      </c>
      <c r="S969" s="86">
        <v>0</v>
      </c>
      <c r="T969" s="86">
        <v>0</v>
      </c>
      <c r="U969" s="86">
        <v>0</v>
      </c>
      <c r="V969" s="86">
        <v>0</v>
      </c>
      <c r="W969" s="86">
        <v>0</v>
      </c>
      <c r="X969" s="86">
        <v>500000</v>
      </c>
      <c r="Y969" s="86">
        <v>500000</v>
      </c>
    </row>
    <row r="970" spans="1:25" hidden="1" outlineLevel="4" x14ac:dyDescent="0.3">
      <c r="A970" s="85" t="s">
        <v>204</v>
      </c>
      <c r="B970" s="85" t="s">
        <v>210</v>
      </c>
      <c r="C970" t="s">
        <v>1159</v>
      </c>
      <c r="D970" s="86">
        <v>0</v>
      </c>
      <c r="E970" s="86">
        <v>0</v>
      </c>
      <c r="F970" s="86">
        <v>0</v>
      </c>
      <c r="G970" s="86">
        <v>0</v>
      </c>
      <c r="H970" s="86">
        <v>0</v>
      </c>
      <c r="I970" s="86">
        <v>0</v>
      </c>
      <c r="J970" s="86">
        <v>0</v>
      </c>
      <c r="K970" s="86">
        <v>0</v>
      </c>
      <c r="L970" s="86">
        <v>0</v>
      </c>
      <c r="M970" s="86">
        <v>0</v>
      </c>
      <c r="N970" s="86">
        <v>0</v>
      </c>
      <c r="O970" s="86">
        <v>0</v>
      </c>
      <c r="P970" s="86">
        <v>0</v>
      </c>
      <c r="Q970" s="86">
        <v>0</v>
      </c>
      <c r="R970" s="86">
        <v>0</v>
      </c>
      <c r="S970" s="86">
        <v>0</v>
      </c>
      <c r="T970" s="86">
        <v>0</v>
      </c>
      <c r="U970" s="86">
        <v>0</v>
      </c>
      <c r="V970" s="86">
        <v>0</v>
      </c>
      <c r="W970" s="86">
        <v>1500000</v>
      </c>
      <c r="X970" s="86">
        <v>0</v>
      </c>
      <c r="Y970" s="86">
        <v>1500000</v>
      </c>
    </row>
    <row r="971" spans="1:25" hidden="1" outlineLevel="4" x14ac:dyDescent="0.3">
      <c r="A971" s="85" t="s">
        <v>204</v>
      </c>
      <c r="B971" s="85" t="s">
        <v>210</v>
      </c>
      <c r="C971" t="s">
        <v>1160</v>
      </c>
      <c r="D971" s="86">
        <v>0</v>
      </c>
      <c r="E971" s="86">
        <v>0</v>
      </c>
      <c r="F971" s="86">
        <v>0</v>
      </c>
      <c r="G971" s="86">
        <v>0</v>
      </c>
      <c r="H971" s="86">
        <v>0</v>
      </c>
      <c r="I971" s="86">
        <v>0</v>
      </c>
      <c r="J971" s="86">
        <v>0</v>
      </c>
      <c r="K971" s="86">
        <v>0</v>
      </c>
      <c r="L971" s="86">
        <v>0</v>
      </c>
      <c r="M971" s="86">
        <v>0</v>
      </c>
      <c r="N971" s="86">
        <v>0</v>
      </c>
      <c r="O971" s="86">
        <v>0</v>
      </c>
      <c r="P971" s="86">
        <v>0</v>
      </c>
      <c r="Q971" s="86">
        <v>0</v>
      </c>
      <c r="R971" s="86">
        <v>0</v>
      </c>
      <c r="S971" s="86">
        <v>0</v>
      </c>
      <c r="T971" s="86">
        <v>0</v>
      </c>
      <c r="U971" s="86">
        <v>0</v>
      </c>
      <c r="V971" s="86">
        <v>0</v>
      </c>
      <c r="W971" s="86">
        <v>0</v>
      </c>
      <c r="X971" s="86">
        <v>526396</v>
      </c>
      <c r="Y971" s="86">
        <v>526396</v>
      </c>
    </row>
    <row r="972" spans="1:25" hidden="1" outlineLevel="4" x14ac:dyDescent="0.3">
      <c r="A972" s="85" t="s">
        <v>204</v>
      </c>
      <c r="B972" s="85" t="s">
        <v>210</v>
      </c>
      <c r="C972" t="s">
        <v>1161</v>
      </c>
      <c r="D972" s="86">
        <v>0</v>
      </c>
      <c r="E972" s="86">
        <v>0</v>
      </c>
      <c r="F972" s="86">
        <v>0</v>
      </c>
      <c r="G972" s="86">
        <v>0</v>
      </c>
      <c r="H972" s="86">
        <v>0</v>
      </c>
      <c r="I972" s="86">
        <v>0</v>
      </c>
      <c r="J972" s="86">
        <v>0</v>
      </c>
      <c r="K972" s="86">
        <v>0</v>
      </c>
      <c r="L972" s="86">
        <v>0</v>
      </c>
      <c r="M972" s="86">
        <v>0</v>
      </c>
      <c r="N972" s="86">
        <v>0</v>
      </c>
      <c r="O972" s="86">
        <v>0</v>
      </c>
      <c r="P972" s="86">
        <v>0</v>
      </c>
      <c r="Q972" s="86">
        <v>0</v>
      </c>
      <c r="R972" s="86">
        <v>0</v>
      </c>
      <c r="S972" s="86">
        <v>0</v>
      </c>
      <c r="T972" s="86">
        <v>0</v>
      </c>
      <c r="U972" s="86">
        <v>0</v>
      </c>
      <c r="V972" s="86">
        <v>0</v>
      </c>
      <c r="W972" s="86">
        <v>0</v>
      </c>
      <c r="X972" s="86">
        <v>1000000</v>
      </c>
      <c r="Y972" s="86">
        <v>1000000</v>
      </c>
    </row>
    <row r="973" spans="1:25" hidden="1" outlineLevel="4" x14ac:dyDescent="0.3">
      <c r="A973" s="85" t="s">
        <v>204</v>
      </c>
      <c r="B973" s="85" t="s">
        <v>210</v>
      </c>
      <c r="C973" t="s">
        <v>1162</v>
      </c>
      <c r="D973" s="86">
        <v>0</v>
      </c>
      <c r="E973" s="86">
        <v>0</v>
      </c>
      <c r="F973" s="86">
        <v>0</v>
      </c>
      <c r="G973" s="86">
        <v>0</v>
      </c>
      <c r="H973" s="86">
        <v>0</v>
      </c>
      <c r="I973" s="86">
        <v>0</v>
      </c>
      <c r="J973" s="86">
        <v>65000</v>
      </c>
      <c r="K973" s="86">
        <v>0</v>
      </c>
      <c r="L973" s="86">
        <v>0</v>
      </c>
      <c r="M973" s="86">
        <v>0</v>
      </c>
      <c r="N973" s="86">
        <v>0</v>
      </c>
      <c r="O973" s="86">
        <v>0</v>
      </c>
      <c r="P973" s="86">
        <v>0</v>
      </c>
      <c r="Q973" s="86">
        <v>0</v>
      </c>
      <c r="R973" s="86">
        <v>0</v>
      </c>
      <c r="S973" s="86">
        <v>0</v>
      </c>
      <c r="T973" s="86">
        <v>0</v>
      </c>
      <c r="U973" s="86">
        <v>0</v>
      </c>
      <c r="V973" s="86">
        <v>0</v>
      </c>
      <c r="W973" s="86">
        <v>0</v>
      </c>
      <c r="X973" s="86">
        <v>0</v>
      </c>
      <c r="Y973" s="86">
        <v>65000</v>
      </c>
    </row>
    <row r="974" spans="1:25" hidden="1" outlineLevel="4" x14ac:dyDescent="0.3">
      <c r="A974" s="85" t="s">
        <v>204</v>
      </c>
      <c r="B974" s="85" t="s">
        <v>210</v>
      </c>
      <c r="C974" t="s">
        <v>1163</v>
      </c>
      <c r="D974" s="86">
        <v>0</v>
      </c>
      <c r="E974" s="86">
        <v>0</v>
      </c>
      <c r="F974" s="86">
        <v>0</v>
      </c>
      <c r="G974" s="86">
        <v>0</v>
      </c>
      <c r="H974" s="86">
        <v>0</v>
      </c>
      <c r="I974" s="86">
        <v>0</v>
      </c>
      <c r="J974" s="86">
        <v>0</v>
      </c>
      <c r="K974" s="86">
        <v>0</v>
      </c>
      <c r="L974" s="86">
        <v>0</v>
      </c>
      <c r="M974" s="86">
        <v>0</v>
      </c>
      <c r="N974" s="86">
        <v>0</v>
      </c>
      <c r="O974" s="86">
        <v>0</v>
      </c>
      <c r="P974" s="86">
        <v>0</v>
      </c>
      <c r="Q974" s="86">
        <v>0</v>
      </c>
      <c r="R974" s="86">
        <v>0</v>
      </c>
      <c r="S974" s="86">
        <v>0</v>
      </c>
      <c r="T974" s="86">
        <v>0</v>
      </c>
      <c r="U974" s="86">
        <v>0</v>
      </c>
      <c r="V974" s="86">
        <v>0</v>
      </c>
      <c r="W974" s="86">
        <v>0</v>
      </c>
      <c r="X974" s="86">
        <v>75000</v>
      </c>
      <c r="Y974" s="86">
        <v>75000</v>
      </c>
    </row>
    <row r="975" spans="1:25" hidden="1" outlineLevel="4" x14ac:dyDescent="0.3">
      <c r="A975" s="85" t="s">
        <v>204</v>
      </c>
      <c r="B975" s="85" t="s">
        <v>210</v>
      </c>
      <c r="C975" t="s">
        <v>1164</v>
      </c>
      <c r="D975" s="86">
        <v>0</v>
      </c>
      <c r="E975" s="86">
        <v>0</v>
      </c>
      <c r="F975" s="86">
        <v>0</v>
      </c>
      <c r="G975" s="86">
        <v>0</v>
      </c>
      <c r="H975" s="86">
        <v>0</v>
      </c>
      <c r="I975" s="86">
        <v>0</v>
      </c>
      <c r="J975" s="86">
        <v>0</v>
      </c>
      <c r="K975" s="86">
        <v>0</v>
      </c>
      <c r="L975" s="86">
        <v>0</v>
      </c>
      <c r="M975" s="86">
        <v>0</v>
      </c>
      <c r="N975" s="86">
        <v>0</v>
      </c>
      <c r="O975" s="86">
        <v>0</v>
      </c>
      <c r="P975" s="86">
        <v>0</v>
      </c>
      <c r="Q975" s="86">
        <v>0</v>
      </c>
      <c r="R975" s="86">
        <v>0</v>
      </c>
      <c r="S975" s="86">
        <v>0</v>
      </c>
      <c r="T975" s="86">
        <v>0</v>
      </c>
      <c r="U975" s="86">
        <v>0</v>
      </c>
      <c r="V975" s="86">
        <v>0</v>
      </c>
      <c r="W975" s="86">
        <v>0</v>
      </c>
      <c r="X975" s="86">
        <v>1250000</v>
      </c>
      <c r="Y975" s="86">
        <v>1250000</v>
      </c>
    </row>
    <row r="976" spans="1:25" hidden="1" outlineLevel="4" x14ac:dyDescent="0.3">
      <c r="A976" s="85" t="s">
        <v>204</v>
      </c>
      <c r="B976" s="85" t="s">
        <v>210</v>
      </c>
      <c r="C976" t="s">
        <v>1165</v>
      </c>
      <c r="D976" s="86">
        <v>0</v>
      </c>
      <c r="E976" s="86">
        <v>0</v>
      </c>
      <c r="F976" s="86">
        <v>0</v>
      </c>
      <c r="G976" s="86">
        <v>0</v>
      </c>
      <c r="H976" s="86">
        <v>0</v>
      </c>
      <c r="I976" s="86">
        <v>0</v>
      </c>
      <c r="J976" s="86">
        <v>0</v>
      </c>
      <c r="K976" s="86">
        <v>0</v>
      </c>
      <c r="L976" s="86">
        <v>0</v>
      </c>
      <c r="M976" s="86">
        <v>0</v>
      </c>
      <c r="N976" s="86">
        <v>0</v>
      </c>
      <c r="O976" s="86">
        <v>0</v>
      </c>
      <c r="P976" s="86">
        <v>0</v>
      </c>
      <c r="Q976" s="86">
        <v>0</v>
      </c>
      <c r="R976" s="86">
        <v>0</v>
      </c>
      <c r="S976" s="86">
        <v>0</v>
      </c>
      <c r="T976" s="86">
        <v>2000000</v>
      </c>
      <c r="U976" s="86">
        <v>0</v>
      </c>
      <c r="V976" s="86">
        <v>0</v>
      </c>
      <c r="W976" s="86">
        <v>0</v>
      </c>
      <c r="X976" s="86">
        <v>0</v>
      </c>
      <c r="Y976" s="86">
        <v>2000000</v>
      </c>
    </row>
    <row r="977" spans="1:25" hidden="1" outlineLevel="4" x14ac:dyDescent="0.3">
      <c r="A977" s="85" t="s">
        <v>204</v>
      </c>
      <c r="B977" s="85" t="s">
        <v>210</v>
      </c>
      <c r="C977" t="s">
        <v>1166</v>
      </c>
      <c r="D977" s="86">
        <v>0</v>
      </c>
      <c r="E977" s="86">
        <v>0</v>
      </c>
      <c r="F977" s="86">
        <v>0</v>
      </c>
      <c r="G977" s="86">
        <v>0</v>
      </c>
      <c r="H977" s="86">
        <v>0</v>
      </c>
      <c r="I977" s="86">
        <v>0</v>
      </c>
      <c r="J977" s="86">
        <v>0</v>
      </c>
      <c r="K977" s="86">
        <v>0</v>
      </c>
      <c r="L977" s="86">
        <v>0</v>
      </c>
      <c r="M977" s="86">
        <v>0</v>
      </c>
      <c r="N977" s="86">
        <v>0</v>
      </c>
      <c r="O977" s="86">
        <v>0</v>
      </c>
      <c r="P977" s="86">
        <v>0</v>
      </c>
      <c r="Q977" s="86">
        <v>0</v>
      </c>
      <c r="R977" s="86">
        <v>0</v>
      </c>
      <c r="S977" s="86">
        <v>200000</v>
      </c>
      <c r="T977" s="86">
        <v>0</v>
      </c>
      <c r="U977" s="86">
        <v>0</v>
      </c>
      <c r="V977" s="86">
        <v>0</v>
      </c>
      <c r="W977" s="86">
        <v>0</v>
      </c>
      <c r="X977" s="86">
        <v>0</v>
      </c>
      <c r="Y977" s="86">
        <v>200000</v>
      </c>
    </row>
    <row r="978" spans="1:25" hidden="1" outlineLevel="4" x14ac:dyDescent="0.3">
      <c r="A978" s="85" t="s">
        <v>204</v>
      </c>
      <c r="B978" s="85" t="s">
        <v>210</v>
      </c>
      <c r="C978" t="s">
        <v>1167</v>
      </c>
      <c r="D978" s="86">
        <v>0</v>
      </c>
      <c r="E978" s="86">
        <v>0</v>
      </c>
      <c r="F978" s="86">
        <v>0</v>
      </c>
      <c r="G978" s="86">
        <v>0</v>
      </c>
      <c r="H978" s="86">
        <v>0</v>
      </c>
      <c r="I978" s="86">
        <v>0</v>
      </c>
      <c r="J978" s="86">
        <v>0</v>
      </c>
      <c r="K978" s="86">
        <v>0</v>
      </c>
      <c r="L978" s="86">
        <v>0</v>
      </c>
      <c r="M978" s="86">
        <v>0</v>
      </c>
      <c r="N978" s="86">
        <v>0</v>
      </c>
      <c r="O978" s="86">
        <v>0</v>
      </c>
      <c r="P978" s="86">
        <v>0</v>
      </c>
      <c r="Q978" s="86">
        <v>439000</v>
      </c>
      <c r="R978" s="86">
        <v>0</v>
      </c>
      <c r="S978" s="86">
        <v>0</v>
      </c>
      <c r="T978" s="86">
        <v>0</v>
      </c>
      <c r="U978" s="86">
        <v>0</v>
      </c>
      <c r="V978" s="86">
        <v>0</v>
      </c>
      <c r="W978" s="86">
        <v>0</v>
      </c>
      <c r="X978" s="86">
        <v>0</v>
      </c>
      <c r="Y978" s="86">
        <v>439000</v>
      </c>
    </row>
    <row r="979" spans="1:25" hidden="1" outlineLevel="4" x14ac:dyDescent="0.3">
      <c r="A979" s="85" t="s">
        <v>204</v>
      </c>
      <c r="B979" s="85" t="s">
        <v>210</v>
      </c>
      <c r="C979" t="s">
        <v>1168</v>
      </c>
      <c r="D979" s="86">
        <v>0</v>
      </c>
      <c r="E979" s="86">
        <v>0</v>
      </c>
      <c r="F979" s="86">
        <v>0</v>
      </c>
      <c r="G979" s="86">
        <v>0</v>
      </c>
      <c r="H979" s="86">
        <v>0</v>
      </c>
      <c r="I979" s="86">
        <v>0</v>
      </c>
      <c r="J979" s="86">
        <v>0</v>
      </c>
      <c r="K979" s="86">
        <v>0</v>
      </c>
      <c r="L979" s="86">
        <v>0</v>
      </c>
      <c r="M979" s="86">
        <v>0</v>
      </c>
      <c r="N979" s="86">
        <v>0</v>
      </c>
      <c r="O979" s="86">
        <v>345952</v>
      </c>
      <c r="P979" s="86">
        <v>0</v>
      </c>
      <c r="Q979" s="86">
        <v>0</v>
      </c>
      <c r="R979" s="86">
        <v>0</v>
      </c>
      <c r="S979" s="86">
        <v>0</v>
      </c>
      <c r="T979" s="86">
        <v>0</v>
      </c>
      <c r="U979" s="86">
        <v>0</v>
      </c>
      <c r="V979" s="86">
        <v>0</v>
      </c>
      <c r="W979" s="86">
        <v>0</v>
      </c>
      <c r="X979" s="86">
        <v>0</v>
      </c>
      <c r="Y979" s="86">
        <v>345952</v>
      </c>
    </row>
    <row r="980" spans="1:25" hidden="1" outlineLevel="4" x14ac:dyDescent="0.3">
      <c r="A980" s="85" t="s">
        <v>204</v>
      </c>
      <c r="B980" s="85" t="s">
        <v>210</v>
      </c>
      <c r="C980" t="s">
        <v>1169</v>
      </c>
      <c r="D980" s="86">
        <v>0</v>
      </c>
      <c r="E980" s="86">
        <v>0</v>
      </c>
      <c r="F980" s="86">
        <v>0</v>
      </c>
      <c r="G980" s="86">
        <v>0</v>
      </c>
      <c r="H980" s="86">
        <v>0</v>
      </c>
      <c r="I980" s="86">
        <v>0</v>
      </c>
      <c r="J980" s="86">
        <v>0</v>
      </c>
      <c r="K980" s="86">
        <v>0</v>
      </c>
      <c r="L980" s="86">
        <v>0</v>
      </c>
      <c r="M980" s="86">
        <v>0</v>
      </c>
      <c r="N980" s="86">
        <v>0</v>
      </c>
      <c r="O980" s="86">
        <v>0</v>
      </c>
      <c r="P980" s="86">
        <v>0</v>
      </c>
      <c r="Q980" s="86">
        <v>0</v>
      </c>
      <c r="R980" s="86">
        <v>0</v>
      </c>
      <c r="S980" s="86">
        <v>0</v>
      </c>
      <c r="T980" s="86">
        <v>0</v>
      </c>
      <c r="U980" s="86">
        <v>0</v>
      </c>
      <c r="V980" s="86">
        <v>500000</v>
      </c>
      <c r="W980" s="86">
        <v>0</v>
      </c>
      <c r="X980" s="86">
        <v>0</v>
      </c>
      <c r="Y980" s="86">
        <v>500000</v>
      </c>
    </row>
    <row r="981" spans="1:25" hidden="1" outlineLevel="4" x14ac:dyDescent="0.3">
      <c r="A981" s="85" t="s">
        <v>204</v>
      </c>
      <c r="B981" s="85" t="s">
        <v>210</v>
      </c>
      <c r="C981" t="s">
        <v>1170</v>
      </c>
      <c r="D981" s="86">
        <v>0</v>
      </c>
      <c r="E981" s="86">
        <v>0</v>
      </c>
      <c r="F981" s="86">
        <v>0</v>
      </c>
      <c r="G981" s="86">
        <v>0</v>
      </c>
      <c r="H981" s="86">
        <v>0</v>
      </c>
      <c r="I981" s="86">
        <v>0</v>
      </c>
      <c r="J981" s="86">
        <v>0</v>
      </c>
      <c r="K981" s="86">
        <v>0</v>
      </c>
      <c r="L981" s="86">
        <v>0</v>
      </c>
      <c r="M981" s="86">
        <v>0</v>
      </c>
      <c r="N981" s="86">
        <v>0</v>
      </c>
      <c r="O981" s="86">
        <v>0</v>
      </c>
      <c r="P981" s="86">
        <v>0</v>
      </c>
      <c r="Q981" s="86">
        <v>0</v>
      </c>
      <c r="R981" s="86">
        <v>0</v>
      </c>
      <c r="S981" s="86">
        <v>0</v>
      </c>
      <c r="T981" s="86">
        <v>0</v>
      </c>
      <c r="U981" s="86">
        <v>0</v>
      </c>
      <c r="V981" s="86">
        <v>480000</v>
      </c>
      <c r="W981" s="86">
        <v>0</v>
      </c>
      <c r="X981" s="86">
        <v>1500000</v>
      </c>
      <c r="Y981" s="86">
        <v>1980000</v>
      </c>
    </row>
    <row r="982" spans="1:25" hidden="1" outlineLevel="4" x14ac:dyDescent="0.3">
      <c r="A982" s="85" t="s">
        <v>204</v>
      </c>
      <c r="B982" s="85" t="s">
        <v>210</v>
      </c>
      <c r="C982" t="s">
        <v>1171</v>
      </c>
      <c r="D982" s="86">
        <v>0</v>
      </c>
      <c r="E982" s="86">
        <v>0</v>
      </c>
      <c r="F982" s="86">
        <v>0</v>
      </c>
      <c r="G982" s="86">
        <v>0</v>
      </c>
      <c r="H982" s="86">
        <v>0</v>
      </c>
      <c r="I982" s="86">
        <v>0</v>
      </c>
      <c r="J982" s="86">
        <v>0</v>
      </c>
      <c r="K982" s="86">
        <v>0</v>
      </c>
      <c r="L982" s="86">
        <v>0</v>
      </c>
      <c r="M982" s="86">
        <v>0</v>
      </c>
      <c r="N982" s="86">
        <v>0</v>
      </c>
      <c r="O982" s="86">
        <v>0</v>
      </c>
      <c r="P982" s="86">
        <v>0</v>
      </c>
      <c r="Q982" s="86">
        <v>0</v>
      </c>
      <c r="R982" s="86">
        <v>0</v>
      </c>
      <c r="S982" s="86">
        <v>0</v>
      </c>
      <c r="T982" s="86">
        <v>0</v>
      </c>
      <c r="U982" s="86">
        <v>0</v>
      </c>
      <c r="V982" s="86">
        <v>250000</v>
      </c>
      <c r="W982" s="86">
        <v>0</v>
      </c>
      <c r="X982" s="86">
        <v>0</v>
      </c>
      <c r="Y982" s="86">
        <v>250000</v>
      </c>
    </row>
    <row r="983" spans="1:25" hidden="1" outlineLevel="4" x14ac:dyDescent="0.3">
      <c r="A983" s="85" t="s">
        <v>204</v>
      </c>
      <c r="B983" s="85" t="s">
        <v>210</v>
      </c>
      <c r="C983" t="s">
        <v>1172</v>
      </c>
      <c r="D983" s="86">
        <v>0</v>
      </c>
      <c r="E983" s="86">
        <v>0</v>
      </c>
      <c r="F983" s="86">
        <v>0</v>
      </c>
      <c r="G983" s="86">
        <v>0</v>
      </c>
      <c r="H983" s="86">
        <v>0</v>
      </c>
      <c r="I983" s="86">
        <v>0</v>
      </c>
      <c r="J983" s="86">
        <v>0</v>
      </c>
      <c r="K983" s="86">
        <v>0</v>
      </c>
      <c r="L983" s="86">
        <v>0</v>
      </c>
      <c r="M983" s="86">
        <v>0</v>
      </c>
      <c r="N983" s="86">
        <v>0</v>
      </c>
      <c r="O983" s="86">
        <v>0</v>
      </c>
      <c r="P983" s="86">
        <v>0</v>
      </c>
      <c r="Q983" s="86">
        <v>0</v>
      </c>
      <c r="R983" s="86">
        <v>0</v>
      </c>
      <c r="S983" s="86">
        <v>0</v>
      </c>
      <c r="T983" s="86">
        <v>0</v>
      </c>
      <c r="U983" s="86">
        <v>0</v>
      </c>
      <c r="V983" s="86">
        <v>0</v>
      </c>
      <c r="W983" s="86">
        <v>0</v>
      </c>
      <c r="X983" s="86">
        <v>300000</v>
      </c>
      <c r="Y983" s="86">
        <v>300000</v>
      </c>
    </row>
    <row r="984" spans="1:25" hidden="1" outlineLevel="4" x14ac:dyDescent="0.3">
      <c r="A984" s="85" t="s">
        <v>204</v>
      </c>
      <c r="B984" s="85" t="s">
        <v>210</v>
      </c>
      <c r="C984" t="s">
        <v>1173</v>
      </c>
      <c r="D984" s="86">
        <v>0</v>
      </c>
      <c r="E984" s="86">
        <v>0</v>
      </c>
      <c r="F984" s="86">
        <v>0</v>
      </c>
      <c r="G984" s="86">
        <v>0</v>
      </c>
      <c r="H984" s="86">
        <v>0</v>
      </c>
      <c r="I984" s="86">
        <v>0</v>
      </c>
      <c r="J984" s="86">
        <v>0</v>
      </c>
      <c r="K984" s="86">
        <v>0</v>
      </c>
      <c r="L984" s="86">
        <v>0</v>
      </c>
      <c r="M984" s="86">
        <v>0</v>
      </c>
      <c r="N984" s="86">
        <v>0</v>
      </c>
      <c r="O984" s="86">
        <v>0</v>
      </c>
      <c r="P984" s="86">
        <v>0</v>
      </c>
      <c r="Q984" s="86">
        <v>100000</v>
      </c>
      <c r="R984" s="86">
        <v>0</v>
      </c>
      <c r="S984" s="86">
        <v>0</v>
      </c>
      <c r="T984" s="86">
        <v>0</v>
      </c>
      <c r="U984" s="86">
        <v>0</v>
      </c>
      <c r="V984" s="86">
        <v>0</v>
      </c>
      <c r="W984" s="86">
        <v>0</v>
      </c>
      <c r="X984" s="86">
        <v>0</v>
      </c>
      <c r="Y984" s="86">
        <v>100000</v>
      </c>
    </row>
    <row r="985" spans="1:25" hidden="1" outlineLevel="4" x14ac:dyDescent="0.3">
      <c r="A985" s="85" t="s">
        <v>204</v>
      </c>
      <c r="B985" s="85" t="s">
        <v>210</v>
      </c>
      <c r="C985" t="s">
        <v>1174</v>
      </c>
      <c r="D985" s="86">
        <v>0</v>
      </c>
      <c r="E985" s="86">
        <v>0</v>
      </c>
      <c r="F985" s="86">
        <v>0</v>
      </c>
      <c r="G985" s="86">
        <v>0</v>
      </c>
      <c r="H985" s="86">
        <v>0</v>
      </c>
      <c r="I985" s="86">
        <v>0</v>
      </c>
      <c r="J985" s="86">
        <v>0</v>
      </c>
      <c r="K985" s="86">
        <v>218000</v>
      </c>
      <c r="L985" s="86">
        <v>0</v>
      </c>
      <c r="M985" s="86">
        <v>0</v>
      </c>
      <c r="N985" s="86">
        <v>0</v>
      </c>
      <c r="O985" s="86">
        <v>0</v>
      </c>
      <c r="P985" s="86">
        <v>0</v>
      </c>
      <c r="Q985" s="86">
        <v>0</v>
      </c>
      <c r="R985" s="86">
        <v>0</v>
      </c>
      <c r="S985" s="86">
        <v>0</v>
      </c>
      <c r="T985" s="86">
        <v>0</v>
      </c>
      <c r="U985" s="86">
        <v>0</v>
      </c>
      <c r="V985" s="86">
        <v>0</v>
      </c>
      <c r="W985" s="86">
        <v>0</v>
      </c>
      <c r="X985" s="86">
        <v>0</v>
      </c>
      <c r="Y985" s="86">
        <v>218000</v>
      </c>
    </row>
    <row r="986" spans="1:25" hidden="1" outlineLevel="4" x14ac:dyDescent="0.3">
      <c r="A986" s="85" t="s">
        <v>204</v>
      </c>
      <c r="B986" s="85" t="s">
        <v>210</v>
      </c>
      <c r="C986" t="s">
        <v>1175</v>
      </c>
      <c r="D986" s="86">
        <v>0</v>
      </c>
      <c r="E986" s="86">
        <v>0</v>
      </c>
      <c r="F986" s="86">
        <v>0</v>
      </c>
      <c r="G986" s="86">
        <v>0</v>
      </c>
      <c r="H986" s="86">
        <v>0</v>
      </c>
      <c r="I986" s="86">
        <v>0</v>
      </c>
      <c r="J986" s="86">
        <v>0</v>
      </c>
      <c r="K986" s="86">
        <v>0</v>
      </c>
      <c r="L986" s="86">
        <v>0</v>
      </c>
      <c r="M986" s="86">
        <v>0</v>
      </c>
      <c r="N986" s="86">
        <v>0</v>
      </c>
      <c r="O986" s="86">
        <v>0</v>
      </c>
      <c r="P986" s="86">
        <v>0</v>
      </c>
      <c r="Q986" s="86">
        <v>0</v>
      </c>
      <c r="R986" s="86">
        <v>0</v>
      </c>
      <c r="S986" s="86">
        <v>0</v>
      </c>
      <c r="T986" s="86">
        <v>0</v>
      </c>
      <c r="U986" s="86">
        <v>0</v>
      </c>
      <c r="V986" s="86">
        <v>250000</v>
      </c>
      <c r="W986" s="86">
        <v>0</v>
      </c>
      <c r="X986" s="86">
        <v>0</v>
      </c>
      <c r="Y986" s="86">
        <v>250000</v>
      </c>
    </row>
    <row r="987" spans="1:25" hidden="1" outlineLevel="4" x14ac:dyDescent="0.3">
      <c r="A987" s="85" t="s">
        <v>204</v>
      </c>
      <c r="B987" s="85" t="s">
        <v>210</v>
      </c>
      <c r="C987" t="s">
        <v>1176</v>
      </c>
      <c r="D987" s="86">
        <v>0</v>
      </c>
      <c r="E987" s="86">
        <v>0</v>
      </c>
      <c r="F987" s="86">
        <v>0</v>
      </c>
      <c r="G987" s="86">
        <v>0</v>
      </c>
      <c r="H987" s="86">
        <v>0</v>
      </c>
      <c r="I987" s="86">
        <v>0</v>
      </c>
      <c r="J987" s="86">
        <v>0</v>
      </c>
      <c r="K987" s="86">
        <v>0</v>
      </c>
      <c r="L987" s="86">
        <v>0</v>
      </c>
      <c r="M987" s="86">
        <v>0</v>
      </c>
      <c r="N987" s="86">
        <v>0</v>
      </c>
      <c r="O987" s="86">
        <v>0</v>
      </c>
      <c r="P987" s="86">
        <v>0</v>
      </c>
      <c r="Q987" s="86">
        <v>0</v>
      </c>
      <c r="R987" s="86">
        <v>0</v>
      </c>
      <c r="S987" s="86">
        <v>0</v>
      </c>
      <c r="T987" s="86">
        <v>0</v>
      </c>
      <c r="U987" s="86">
        <v>0</v>
      </c>
      <c r="V987" s="86">
        <v>53500</v>
      </c>
      <c r="W987" s="86">
        <v>0</v>
      </c>
      <c r="X987" s="86">
        <v>0</v>
      </c>
      <c r="Y987" s="86">
        <v>53500</v>
      </c>
    </row>
    <row r="988" spans="1:25" hidden="1" outlineLevel="4" x14ac:dyDescent="0.3">
      <c r="A988" s="85" t="s">
        <v>204</v>
      </c>
      <c r="B988" s="85" t="s">
        <v>210</v>
      </c>
      <c r="C988" t="s">
        <v>1177</v>
      </c>
      <c r="D988" s="86">
        <v>0</v>
      </c>
      <c r="E988" s="86">
        <v>0</v>
      </c>
      <c r="F988" s="86">
        <v>0</v>
      </c>
      <c r="G988" s="86">
        <v>0</v>
      </c>
      <c r="H988" s="86">
        <v>0</v>
      </c>
      <c r="I988" s="86">
        <v>0</v>
      </c>
      <c r="J988" s="86">
        <v>0</v>
      </c>
      <c r="K988" s="86">
        <v>0</v>
      </c>
      <c r="L988" s="86">
        <v>0</v>
      </c>
      <c r="M988" s="86">
        <v>0</v>
      </c>
      <c r="N988" s="86">
        <v>200000</v>
      </c>
      <c r="O988" s="86">
        <v>0</v>
      </c>
      <c r="P988" s="86">
        <v>0</v>
      </c>
      <c r="Q988" s="86">
        <v>0</v>
      </c>
      <c r="R988" s="86">
        <v>0</v>
      </c>
      <c r="S988" s="86">
        <v>0</v>
      </c>
      <c r="T988" s="86">
        <v>0</v>
      </c>
      <c r="U988" s="86">
        <v>0</v>
      </c>
      <c r="V988" s="86">
        <v>0</v>
      </c>
      <c r="W988" s="86">
        <v>0</v>
      </c>
      <c r="X988" s="86">
        <v>0</v>
      </c>
      <c r="Y988" s="86">
        <v>200000</v>
      </c>
    </row>
    <row r="989" spans="1:25" hidden="1" outlineLevel="4" x14ac:dyDescent="0.3">
      <c r="A989" s="85" t="s">
        <v>204</v>
      </c>
      <c r="B989" s="85" t="s">
        <v>210</v>
      </c>
      <c r="C989" t="s">
        <v>1178</v>
      </c>
      <c r="D989" s="86">
        <v>0</v>
      </c>
      <c r="E989" s="86">
        <v>0</v>
      </c>
      <c r="F989" s="86">
        <v>0</v>
      </c>
      <c r="G989" s="86">
        <v>0</v>
      </c>
      <c r="H989" s="86">
        <v>0</v>
      </c>
      <c r="I989" s="86">
        <v>0</v>
      </c>
      <c r="J989" s="86">
        <v>0</v>
      </c>
      <c r="K989" s="86">
        <v>0</v>
      </c>
      <c r="L989" s="86">
        <v>0</v>
      </c>
      <c r="M989" s="86">
        <v>0</v>
      </c>
      <c r="N989" s="86">
        <v>0</v>
      </c>
      <c r="O989" s="86">
        <v>0</v>
      </c>
      <c r="P989" s="86">
        <v>0</v>
      </c>
      <c r="Q989" s="86">
        <v>0</v>
      </c>
      <c r="R989" s="86">
        <v>0</v>
      </c>
      <c r="S989" s="86">
        <v>0</v>
      </c>
      <c r="T989" s="86">
        <v>0</v>
      </c>
      <c r="U989" s="86">
        <v>0</v>
      </c>
      <c r="V989" s="86">
        <v>100000</v>
      </c>
      <c r="W989" s="86">
        <v>0</v>
      </c>
      <c r="X989" s="86">
        <v>0</v>
      </c>
      <c r="Y989" s="86">
        <v>100000</v>
      </c>
    </row>
    <row r="990" spans="1:25" hidden="1" outlineLevel="4" x14ac:dyDescent="0.3">
      <c r="A990" s="85" t="s">
        <v>204</v>
      </c>
      <c r="B990" s="85" t="s">
        <v>210</v>
      </c>
      <c r="C990" t="s">
        <v>1179</v>
      </c>
      <c r="D990" s="86">
        <v>0</v>
      </c>
      <c r="E990" s="86">
        <v>0</v>
      </c>
      <c r="F990" s="86">
        <v>0</v>
      </c>
      <c r="G990" s="86">
        <v>0</v>
      </c>
      <c r="H990" s="86">
        <v>0</v>
      </c>
      <c r="I990" s="86">
        <v>0</v>
      </c>
      <c r="J990" s="86">
        <v>0</v>
      </c>
      <c r="K990" s="86">
        <v>0</v>
      </c>
      <c r="L990" s="86">
        <v>0</v>
      </c>
      <c r="M990" s="86">
        <v>0</v>
      </c>
      <c r="N990" s="86">
        <v>0</v>
      </c>
      <c r="O990" s="86">
        <v>0</v>
      </c>
      <c r="P990" s="86">
        <v>100000</v>
      </c>
      <c r="Q990" s="86">
        <v>0</v>
      </c>
      <c r="R990" s="86">
        <v>0</v>
      </c>
      <c r="S990" s="86">
        <v>0</v>
      </c>
      <c r="T990" s="86">
        <v>0</v>
      </c>
      <c r="U990" s="86">
        <v>0</v>
      </c>
      <c r="V990" s="86">
        <v>0</v>
      </c>
      <c r="W990" s="86">
        <v>0</v>
      </c>
      <c r="X990" s="86">
        <v>0</v>
      </c>
      <c r="Y990" s="86">
        <v>100000</v>
      </c>
    </row>
    <row r="991" spans="1:25" hidden="1" outlineLevel="4" x14ac:dyDescent="0.3">
      <c r="A991" s="85" t="s">
        <v>204</v>
      </c>
      <c r="B991" s="85" t="s">
        <v>210</v>
      </c>
      <c r="C991" t="s">
        <v>1180</v>
      </c>
      <c r="D991" s="86">
        <v>0</v>
      </c>
      <c r="E991" s="86">
        <v>0</v>
      </c>
      <c r="F991" s="86">
        <v>0</v>
      </c>
      <c r="G991" s="86">
        <v>0</v>
      </c>
      <c r="H991" s="86">
        <v>0</v>
      </c>
      <c r="I991" s="86">
        <v>0</v>
      </c>
      <c r="J991" s="86">
        <v>0</v>
      </c>
      <c r="K991" s="86">
        <v>0</v>
      </c>
      <c r="L991" s="86">
        <v>0</v>
      </c>
      <c r="M991" s="86">
        <v>0</v>
      </c>
      <c r="N991" s="86">
        <v>0</v>
      </c>
      <c r="O991" s="86">
        <v>0</v>
      </c>
      <c r="P991" s="86">
        <v>0</v>
      </c>
      <c r="Q991" s="86">
        <v>0</v>
      </c>
      <c r="R991" s="86">
        <v>0</v>
      </c>
      <c r="S991" s="86">
        <v>500000</v>
      </c>
      <c r="T991" s="86">
        <v>0</v>
      </c>
      <c r="U991" s="86">
        <v>0</v>
      </c>
      <c r="V991" s="86">
        <v>0</v>
      </c>
      <c r="W991" s="86">
        <v>0</v>
      </c>
      <c r="X991" s="86">
        <v>0</v>
      </c>
      <c r="Y991" s="86">
        <v>500000</v>
      </c>
    </row>
    <row r="992" spans="1:25" hidden="1" outlineLevel="4" x14ac:dyDescent="0.3">
      <c r="A992" s="85" t="s">
        <v>204</v>
      </c>
      <c r="B992" s="85" t="s">
        <v>210</v>
      </c>
      <c r="C992" t="s">
        <v>1181</v>
      </c>
      <c r="D992" s="86">
        <v>0</v>
      </c>
      <c r="E992" s="86">
        <v>0</v>
      </c>
      <c r="F992" s="86">
        <v>0</v>
      </c>
      <c r="G992" s="86">
        <v>0</v>
      </c>
      <c r="H992" s="86">
        <v>0</v>
      </c>
      <c r="I992" s="86">
        <v>0</v>
      </c>
      <c r="J992" s="86">
        <v>0</v>
      </c>
      <c r="K992" s="86">
        <v>0</v>
      </c>
      <c r="L992" s="86">
        <v>0</v>
      </c>
      <c r="M992" s="86">
        <v>0</v>
      </c>
      <c r="N992" s="86">
        <v>0</v>
      </c>
      <c r="O992" s="86">
        <v>0</v>
      </c>
      <c r="P992" s="86">
        <v>0</v>
      </c>
      <c r="Q992" s="86">
        <v>0</v>
      </c>
      <c r="R992" s="86">
        <v>0</v>
      </c>
      <c r="S992" s="86">
        <v>0</v>
      </c>
      <c r="T992" s="86">
        <v>0</v>
      </c>
      <c r="U992" s="86">
        <v>0</v>
      </c>
      <c r="V992" s="86">
        <v>0</v>
      </c>
      <c r="W992" s="86">
        <v>0</v>
      </c>
      <c r="X992" s="86">
        <v>922000</v>
      </c>
      <c r="Y992" s="86">
        <v>922000</v>
      </c>
    </row>
    <row r="993" spans="1:25" hidden="1" outlineLevel="4" x14ac:dyDescent="0.3">
      <c r="A993" s="85" t="s">
        <v>204</v>
      </c>
      <c r="B993" s="85" t="s">
        <v>210</v>
      </c>
      <c r="C993" t="s">
        <v>1182</v>
      </c>
      <c r="D993" s="86">
        <v>0</v>
      </c>
      <c r="E993" s="86">
        <v>0</v>
      </c>
      <c r="F993" s="86">
        <v>0</v>
      </c>
      <c r="G993" s="86">
        <v>0</v>
      </c>
      <c r="H993" s="86">
        <v>0</v>
      </c>
      <c r="I993" s="86">
        <v>0</v>
      </c>
      <c r="J993" s="86">
        <v>0</v>
      </c>
      <c r="K993" s="86">
        <v>0</v>
      </c>
      <c r="L993" s="86">
        <v>0</v>
      </c>
      <c r="M993" s="86">
        <v>0</v>
      </c>
      <c r="N993" s="86">
        <v>0</v>
      </c>
      <c r="O993" s="86">
        <v>0</v>
      </c>
      <c r="P993" s="86">
        <v>0</v>
      </c>
      <c r="Q993" s="86">
        <v>0</v>
      </c>
      <c r="R993" s="86">
        <v>0</v>
      </c>
      <c r="S993" s="86">
        <v>0</v>
      </c>
      <c r="T993" s="86">
        <v>3400000</v>
      </c>
      <c r="U993" s="86">
        <v>0</v>
      </c>
      <c r="V993" s="86">
        <v>0</v>
      </c>
      <c r="W993" s="86">
        <v>0</v>
      </c>
      <c r="X993" s="86">
        <v>0</v>
      </c>
      <c r="Y993" s="86">
        <v>3400000</v>
      </c>
    </row>
    <row r="994" spans="1:25" hidden="1" outlineLevel="4" x14ac:dyDescent="0.3">
      <c r="A994" s="85" t="s">
        <v>204</v>
      </c>
      <c r="B994" s="85" t="s">
        <v>210</v>
      </c>
      <c r="C994" t="s">
        <v>1183</v>
      </c>
      <c r="D994" s="86">
        <v>0</v>
      </c>
      <c r="E994" s="86">
        <v>0</v>
      </c>
      <c r="F994" s="86">
        <v>0</v>
      </c>
      <c r="G994" s="86">
        <v>0</v>
      </c>
      <c r="H994" s="86">
        <v>0</v>
      </c>
      <c r="I994" s="86">
        <v>0</v>
      </c>
      <c r="J994" s="86">
        <v>0</v>
      </c>
      <c r="K994" s="86">
        <v>0</v>
      </c>
      <c r="L994" s="86">
        <v>0</v>
      </c>
      <c r="M994" s="86">
        <v>0</v>
      </c>
      <c r="N994" s="86">
        <v>0</v>
      </c>
      <c r="O994" s="86">
        <v>0</v>
      </c>
      <c r="P994" s="86">
        <v>0</v>
      </c>
      <c r="Q994" s="86">
        <v>0</v>
      </c>
      <c r="R994" s="86">
        <v>0</v>
      </c>
      <c r="S994" s="86">
        <v>0</v>
      </c>
      <c r="T994" s="86">
        <v>0</v>
      </c>
      <c r="U994" s="86">
        <v>0</v>
      </c>
      <c r="V994" s="86">
        <v>0</v>
      </c>
      <c r="W994" s="86">
        <v>500000</v>
      </c>
      <c r="X994" s="86">
        <v>0</v>
      </c>
      <c r="Y994" s="86">
        <v>500000</v>
      </c>
    </row>
    <row r="995" spans="1:25" hidden="1" outlineLevel="4" x14ac:dyDescent="0.3">
      <c r="A995" s="85" t="s">
        <v>204</v>
      </c>
      <c r="B995" s="85" t="s">
        <v>210</v>
      </c>
      <c r="C995" t="s">
        <v>1184</v>
      </c>
      <c r="D995" s="86">
        <v>0</v>
      </c>
      <c r="E995" s="86">
        <v>0</v>
      </c>
      <c r="F995" s="86">
        <v>0</v>
      </c>
      <c r="G995" s="86">
        <v>0</v>
      </c>
      <c r="H995" s="86">
        <v>0</v>
      </c>
      <c r="I995" s="86">
        <v>0</v>
      </c>
      <c r="J995" s="86">
        <v>0</v>
      </c>
      <c r="K995" s="86">
        <v>0</v>
      </c>
      <c r="L995" s="86">
        <v>0</v>
      </c>
      <c r="M995" s="86">
        <v>0</v>
      </c>
      <c r="N995" s="86">
        <v>0</v>
      </c>
      <c r="O995" s="86">
        <v>0</v>
      </c>
      <c r="P995" s="86">
        <v>0</v>
      </c>
      <c r="Q995" s="86">
        <v>0</v>
      </c>
      <c r="R995" s="86">
        <v>0</v>
      </c>
      <c r="S995" s="86">
        <v>0</v>
      </c>
      <c r="T995" s="86">
        <v>0</v>
      </c>
      <c r="U995" s="86">
        <v>0</v>
      </c>
      <c r="V995" s="86">
        <v>0</v>
      </c>
      <c r="W995" s="86">
        <v>0</v>
      </c>
      <c r="X995" s="86">
        <v>100000</v>
      </c>
      <c r="Y995" s="86">
        <v>100000</v>
      </c>
    </row>
    <row r="996" spans="1:25" hidden="1" outlineLevel="4" x14ac:dyDescent="0.3">
      <c r="A996" s="85" t="s">
        <v>204</v>
      </c>
      <c r="B996" s="85" t="s">
        <v>210</v>
      </c>
      <c r="C996" t="s">
        <v>1185</v>
      </c>
      <c r="D996" s="86">
        <v>0</v>
      </c>
      <c r="E996" s="86">
        <v>0</v>
      </c>
      <c r="F996" s="86">
        <v>0</v>
      </c>
      <c r="G996" s="86">
        <v>0</v>
      </c>
      <c r="H996" s="86">
        <v>0</v>
      </c>
      <c r="I996" s="86">
        <v>0</v>
      </c>
      <c r="J996" s="86">
        <v>0</v>
      </c>
      <c r="K996" s="86">
        <v>0</v>
      </c>
      <c r="L996" s="86">
        <v>0</v>
      </c>
      <c r="M996" s="86">
        <v>0</v>
      </c>
      <c r="N996" s="86">
        <v>0</v>
      </c>
      <c r="O996" s="86">
        <v>0</v>
      </c>
      <c r="P996" s="86">
        <v>100000</v>
      </c>
      <c r="Q996" s="86">
        <v>0</v>
      </c>
      <c r="R996" s="86">
        <v>0</v>
      </c>
      <c r="S996" s="86">
        <v>0</v>
      </c>
      <c r="T996" s="86">
        <v>0</v>
      </c>
      <c r="U996" s="86">
        <v>0</v>
      </c>
      <c r="V996" s="86">
        <v>0</v>
      </c>
      <c r="W996" s="86">
        <v>0</v>
      </c>
      <c r="X996" s="86">
        <v>0</v>
      </c>
      <c r="Y996" s="86">
        <v>100000</v>
      </c>
    </row>
    <row r="997" spans="1:25" hidden="1" outlineLevel="4" x14ac:dyDescent="0.3">
      <c r="A997" s="85" t="s">
        <v>204</v>
      </c>
      <c r="B997" s="85" t="s">
        <v>210</v>
      </c>
      <c r="C997" t="s">
        <v>1186</v>
      </c>
      <c r="D997" s="86">
        <v>0</v>
      </c>
      <c r="E997" s="86">
        <v>0</v>
      </c>
      <c r="F997" s="86">
        <v>0</v>
      </c>
      <c r="G997" s="86">
        <v>0</v>
      </c>
      <c r="H997" s="86">
        <v>0</v>
      </c>
      <c r="I997" s="86">
        <v>0</v>
      </c>
      <c r="J997" s="86">
        <v>0</v>
      </c>
      <c r="K997" s="86">
        <v>0</v>
      </c>
      <c r="L997" s="86">
        <v>0</v>
      </c>
      <c r="M997" s="86">
        <v>0</v>
      </c>
      <c r="N997" s="86">
        <v>0</v>
      </c>
      <c r="O997" s="86">
        <v>0</v>
      </c>
      <c r="P997" s="86">
        <v>0</v>
      </c>
      <c r="Q997" s="86">
        <v>0</v>
      </c>
      <c r="R997" s="86">
        <v>0</v>
      </c>
      <c r="S997" s="86">
        <v>0</v>
      </c>
      <c r="T997" s="86">
        <v>0</v>
      </c>
      <c r="U997" s="86">
        <v>0</v>
      </c>
      <c r="V997" s="86">
        <v>0</v>
      </c>
      <c r="W997" s="86">
        <v>0</v>
      </c>
      <c r="X997" s="86">
        <v>50000</v>
      </c>
      <c r="Y997" s="86">
        <v>50000</v>
      </c>
    </row>
    <row r="998" spans="1:25" hidden="1" outlineLevel="4" x14ac:dyDescent="0.3">
      <c r="A998" s="85" t="s">
        <v>204</v>
      </c>
      <c r="B998" s="85" t="s">
        <v>210</v>
      </c>
      <c r="C998" t="s">
        <v>1187</v>
      </c>
      <c r="D998" s="86">
        <v>0</v>
      </c>
      <c r="E998" s="86">
        <v>0</v>
      </c>
      <c r="F998" s="86">
        <v>0</v>
      </c>
      <c r="G998" s="86">
        <v>0</v>
      </c>
      <c r="H998" s="86">
        <v>0</v>
      </c>
      <c r="I998" s="86">
        <v>0</v>
      </c>
      <c r="J998" s="86">
        <v>0</v>
      </c>
      <c r="K998" s="86">
        <v>0</v>
      </c>
      <c r="L998" s="86">
        <v>0</v>
      </c>
      <c r="M998" s="86">
        <v>0</v>
      </c>
      <c r="N998" s="86">
        <v>0</v>
      </c>
      <c r="O998" s="86">
        <v>0</v>
      </c>
      <c r="P998" s="86">
        <v>0</v>
      </c>
      <c r="Q998" s="86">
        <v>0</v>
      </c>
      <c r="R998" s="86">
        <v>0</v>
      </c>
      <c r="S998" s="86">
        <v>0</v>
      </c>
      <c r="T998" s="86">
        <v>0</v>
      </c>
      <c r="U998" s="86">
        <v>0</v>
      </c>
      <c r="V998" s="86">
        <v>0</v>
      </c>
      <c r="W998" s="86">
        <v>1000000</v>
      </c>
      <c r="X998" s="86">
        <v>0</v>
      </c>
      <c r="Y998" s="86">
        <v>1000000</v>
      </c>
    </row>
    <row r="999" spans="1:25" hidden="1" outlineLevel="4" x14ac:dyDescent="0.3">
      <c r="A999" s="85" t="s">
        <v>204</v>
      </c>
      <c r="B999" s="85" t="s">
        <v>210</v>
      </c>
      <c r="C999" t="s">
        <v>1188</v>
      </c>
      <c r="D999" s="86">
        <v>0</v>
      </c>
      <c r="E999" s="86">
        <v>0</v>
      </c>
      <c r="F999" s="86">
        <v>0</v>
      </c>
      <c r="G999" s="86">
        <v>0</v>
      </c>
      <c r="H999" s="86">
        <v>0</v>
      </c>
      <c r="I999" s="86">
        <v>0</v>
      </c>
      <c r="J999" s="86">
        <v>0</v>
      </c>
      <c r="K999" s="86">
        <v>0</v>
      </c>
      <c r="L999" s="86">
        <v>0</v>
      </c>
      <c r="M999" s="86">
        <v>0</v>
      </c>
      <c r="N999" s="86">
        <v>0</v>
      </c>
      <c r="O999" s="86">
        <v>0</v>
      </c>
      <c r="P999" s="86">
        <v>0</v>
      </c>
      <c r="Q999" s="86">
        <v>0</v>
      </c>
      <c r="R999" s="86">
        <v>0</v>
      </c>
      <c r="S999" s="86">
        <v>0</v>
      </c>
      <c r="T999" s="86">
        <v>0</v>
      </c>
      <c r="U999" s="86">
        <v>0</v>
      </c>
      <c r="V999" s="86">
        <v>450000</v>
      </c>
      <c r="W999" s="86">
        <v>450000</v>
      </c>
      <c r="X999" s="86">
        <v>0</v>
      </c>
      <c r="Y999" s="86">
        <v>900000</v>
      </c>
    </row>
    <row r="1000" spans="1:25" hidden="1" outlineLevel="4" x14ac:dyDescent="0.3">
      <c r="A1000" s="85" t="s">
        <v>204</v>
      </c>
      <c r="B1000" s="85" t="s">
        <v>210</v>
      </c>
      <c r="C1000" t="s">
        <v>1189</v>
      </c>
      <c r="D1000" s="86">
        <v>0</v>
      </c>
      <c r="E1000" s="86">
        <v>0</v>
      </c>
      <c r="F1000" s="86">
        <v>0</v>
      </c>
      <c r="G1000" s="86">
        <v>0</v>
      </c>
      <c r="H1000" s="86">
        <v>0</v>
      </c>
      <c r="I1000" s="86">
        <v>0</v>
      </c>
      <c r="J1000" s="86">
        <v>0</v>
      </c>
      <c r="K1000" s="86">
        <v>0</v>
      </c>
      <c r="L1000" s="86">
        <v>0</v>
      </c>
      <c r="M1000" s="86">
        <v>0</v>
      </c>
      <c r="N1000" s="86">
        <v>0</v>
      </c>
      <c r="O1000" s="86">
        <v>0</v>
      </c>
      <c r="P1000" s="86">
        <v>0</v>
      </c>
      <c r="Q1000" s="86">
        <v>0</v>
      </c>
      <c r="R1000" s="86">
        <v>0</v>
      </c>
      <c r="S1000" s="86">
        <v>0</v>
      </c>
      <c r="T1000" s="86">
        <v>0</v>
      </c>
      <c r="U1000" s="86">
        <v>0</v>
      </c>
      <c r="V1000" s="86">
        <v>0</v>
      </c>
      <c r="W1000" s="86">
        <v>0</v>
      </c>
      <c r="X1000" s="86">
        <v>254242</v>
      </c>
      <c r="Y1000" s="86">
        <v>254242</v>
      </c>
    </row>
    <row r="1001" spans="1:25" hidden="1" outlineLevel="4" x14ac:dyDescent="0.3">
      <c r="A1001" s="85" t="s">
        <v>204</v>
      </c>
      <c r="B1001" s="85" t="s">
        <v>210</v>
      </c>
      <c r="C1001" t="s">
        <v>1190</v>
      </c>
      <c r="D1001" s="86">
        <v>0</v>
      </c>
      <c r="E1001" s="86">
        <v>0</v>
      </c>
      <c r="F1001" s="86">
        <v>0</v>
      </c>
      <c r="G1001" s="86">
        <v>0</v>
      </c>
      <c r="H1001" s="86">
        <v>0</v>
      </c>
      <c r="I1001" s="86">
        <v>0</v>
      </c>
      <c r="J1001" s="86">
        <v>0</v>
      </c>
      <c r="K1001" s="86">
        <v>0</v>
      </c>
      <c r="L1001" s="86">
        <v>0</v>
      </c>
      <c r="M1001" s="86">
        <v>0</v>
      </c>
      <c r="N1001" s="86">
        <v>0</v>
      </c>
      <c r="O1001" s="86">
        <v>220000</v>
      </c>
      <c r="P1001" s="86">
        <v>0</v>
      </c>
      <c r="Q1001" s="86">
        <v>0</v>
      </c>
      <c r="R1001" s="86">
        <v>0</v>
      </c>
      <c r="S1001" s="86">
        <v>0</v>
      </c>
      <c r="T1001" s="86">
        <v>0</v>
      </c>
      <c r="U1001" s="86">
        <v>0</v>
      </c>
      <c r="V1001" s="86">
        <v>0</v>
      </c>
      <c r="W1001" s="86">
        <v>0</v>
      </c>
      <c r="X1001" s="86">
        <v>0</v>
      </c>
      <c r="Y1001" s="86">
        <v>220000</v>
      </c>
    </row>
    <row r="1002" spans="1:25" hidden="1" outlineLevel="4" x14ac:dyDescent="0.3">
      <c r="A1002" s="85" t="s">
        <v>204</v>
      </c>
      <c r="B1002" s="85" t="s">
        <v>210</v>
      </c>
      <c r="C1002" t="s">
        <v>1191</v>
      </c>
      <c r="D1002" s="86">
        <v>0</v>
      </c>
      <c r="E1002" s="86">
        <v>0</v>
      </c>
      <c r="F1002" s="86">
        <v>0</v>
      </c>
      <c r="G1002" s="86">
        <v>0</v>
      </c>
      <c r="H1002" s="86">
        <v>0</v>
      </c>
      <c r="I1002" s="86">
        <v>0</v>
      </c>
      <c r="J1002" s="86">
        <v>0</v>
      </c>
      <c r="K1002" s="86">
        <v>0</v>
      </c>
      <c r="L1002" s="86">
        <v>0</v>
      </c>
      <c r="M1002" s="86">
        <v>0</v>
      </c>
      <c r="N1002" s="86">
        <v>0</v>
      </c>
      <c r="O1002" s="86">
        <v>0</v>
      </c>
      <c r="P1002" s="86">
        <v>0</v>
      </c>
      <c r="Q1002" s="86">
        <v>0</v>
      </c>
      <c r="R1002" s="86">
        <v>0</v>
      </c>
      <c r="S1002" s="86">
        <v>0</v>
      </c>
      <c r="T1002" s="86">
        <v>0</v>
      </c>
      <c r="U1002" s="86">
        <v>0</v>
      </c>
      <c r="V1002" s="86">
        <v>250000</v>
      </c>
      <c r="W1002" s="86">
        <v>0</v>
      </c>
      <c r="X1002" s="86">
        <v>0</v>
      </c>
      <c r="Y1002" s="86">
        <v>250000</v>
      </c>
    </row>
    <row r="1003" spans="1:25" hidden="1" outlineLevel="4" x14ac:dyDescent="0.3">
      <c r="A1003" s="85" t="s">
        <v>204</v>
      </c>
      <c r="B1003" s="85" t="s">
        <v>210</v>
      </c>
      <c r="C1003" t="s">
        <v>1192</v>
      </c>
      <c r="D1003" s="86">
        <v>0</v>
      </c>
      <c r="E1003" s="86">
        <v>0</v>
      </c>
      <c r="F1003" s="86">
        <v>0</v>
      </c>
      <c r="G1003" s="86">
        <v>0</v>
      </c>
      <c r="H1003" s="86">
        <v>0</v>
      </c>
      <c r="I1003" s="86">
        <v>0</v>
      </c>
      <c r="J1003" s="86">
        <v>0</v>
      </c>
      <c r="K1003" s="86">
        <v>0</v>
      </c>
      <c r="L1003" s="86">
        <v>0</v>
      </c>
      <c r="M1003" s="86">
        <v>0</v>
      </c>
      <c r="N1003" s="86">
        <v>0</v>
      </c>
      <c r="O1003" s="86">
        <v>0</v>
      </c>
      <c r="P1003" s="86">
        <v>0</v>
      </c>
      <c r="Q1003" s="86">
        <v>0</v>
      </c>
      <c r="R1003" s="86">
        <v>0</v>
      </c>
      <c r="S1003" s="86">
        <v>0</v>
      </c>
      <c r="T1003" s="86">
        <v>0</v>
      </c>
      <c r="U1003" s="86">
        <v>0</v>
      </c>
      <c r="V1003" s="86">
        <v>0</v>
      </c>
      <c r="W1003" s="86">
        <v>0</v>
      </c>
      <c r="X1003" s="86">
        <v>215000</v>
      </c>
      <c r="Y1003" s="86">
        <v>215000</v>
      </c>
    </row>
    <row r="1004" spans="1:25" hidden="1" outlineLevel="4" x14ac:dyDescent="0.3">
      <c r="A1004" s="85" t="s">
        <v>204</v>
      </c>
      <c r="B1004" s="85" t="s">
        <v>210</v>
      </c>
      <c r="C1004" t="s">
        <v>1193</v>
      </c>
      <c r="D1004" s="86">
        <v>0</v>
      </c>
      <c r="E1004" s="86">
        <v>50000</v>
      </c>
      <c r="F1004" s="86">
        <v>0</v>
      </c>
      <c r="G1004" s="86">
        <v>0</v>
      </c>
      <c r="H1004" s="86">
        <v>0</v>
      </c>
      <c r="I1004" s="86">
        <v>0</v>
      </c>
      <c r="J1004" s="86">
        <v>0</v>
      </c>
      <c r="K1004" s="86">
        <v>0</v>
      </c>
      <c r="L1004" s="86">
        <v>0</v>
      </c>
      <c r="M1004" s="86">
        <v>0</v>
      </c>
      <c r="N1004" s="86">
        <v>0</v>
      </c>
      <c r="O1004" s="86">
        <v>0</v>
      </c>
      <c r="P1004" s="86">
        <v>0</v>
      </c>
      <c r="Q1004" s="86">
        <v>0</v>
      </c>
      <c r="R1004" s="86">
        <v>0</v>
      </c>
      <c r="S1004" s="86">
        <v>0</v>
      </c>
      <c r="T1004" s="86">
        <v>0</v>
      </c>
      <c r="U1004" s="86">
        <v>0</v>
      </c>
      <c r="V1004" s="86">
        <v>0</v>
      </c>
      <c r="W1004" s="86">
        <v>0</v>
      </c>
      <c r="X1004" s="86">
        <v>0</v>
      </c>
      <c r="Y1004" s="86">
        <v>50000</v>
      </c>
    </row>
    <row r="1005" spans="1:25" hidden="1" outlineLevel="4" x14ac:dyDescent="0.3">
      <c r="A1005" s="85" t="s">
        <v>204</v>
      </c>
      <c r="B1005" s="85" t="s">
        <v>210</v>
      </c>
      <c r="C1005" t="s">
        <v>1194</v>
      </c>
      <c r="D1005" s="86">
        <v>0</v>
      </c>
      <c r="E1005" s="86">
        <v>0</v>
      </c>
      <c r="F1005" s="86">
        <v>0</v>
      </c>
      <c r="G1005" s="86">
        <v>0</v>
      </c>
      <c r="H1005" s="86">
        <v>0</v>
      </c>
      <c r="I1005" s="86">
        <v>0</v>
      </c>
      <c r="J1005" s="86">
        <v>0</v>
      </c>
      <c r="K1005" s="86">
        <v>500000</v>
      </c>
      <c r="L1005" s="86">
        <v>0</v>
      </c>
      <c r="M1005" s="86">
        <v>0</v>
      </c>
      <c r="N1005" s="86">
        <v>0</v>
      </c>
      <c r="O1005" s="86">
        <v>0</v>
      </c>
      <c r="P1005" s="86">
        <v>0</v>
      </c>
      <c r="Q1005" s="86">
        <v>0</v>
      </c>
      <c r="R1005" s="86">
        <v>0</v>
      </c>
      <c r="S1005" s="86">
        <v>0</v>
      </c>
      <c r="T1005" s="86">
        <v>0</v>
      </c>
      <c r="U1005" s="86">
        <v>0</v>
      </c>
      <c r="V1005" s="86">
        <v>0</v>
      </c>
      <c r="W1005" s="86">
        <v>0</v>
      </c>
      <c r="X1005" s="86">
        <v>0</v>
      </c>
      <c r="Y1005" s="86">
        <v>500000</v>
      </c>
    </row>
    <row r="1006" spans="1:25" hidden="1" outlineLevel="4" x14ac:dyDescent="0.3">
      <c r="A1006" s="85" t="s">
        <v>204</v>
      </c>
      <c r="B1006" s="85" t="s">
        <v>210</v>
      </c>
      <c r="C1006" t="s">
        <v>516</v>
      </c>
      <c r="D1006" s="86">
        <v>0</v>
      </c>
      <c r="E1006" s="86">
        <v>0</v>
      </c>
      <c r="F1006" s="86">
        <v>0</v>
      </c>
      <c r="G1006" s="86">
        <v>0</v>
      </c>
      <c r="H1006" s="86">
        <v>0</v>
      </c>
      <c r="I1006" s="86">
        <v>0</v>
      </c>
      <c r="J1006" s="86">
        <v>0</v>
      </c>
      <c r="K1006" s="86">
        <v>200000</v>
      </c>
      <c r="L1006" s="86">
        <v>0</v>
      </c>
      <c r="M1006" s="86">
        <v>0</v>
      </c>
      <c r="N1006" s="86">
        <v>0</v>
      </c>
      <c r="O1006" s="86">
        <v>0</v>
      </c>
      <c r="P1006" s="86">
        <v>0</v>
      </c>
      <c r="Q1006" s="86">
        <v>0</v>
      </c>
      <c r="R1006" s="86">
        <v>0</v>
      </c>
      <c r="S1006" s="86">
        <v>0</v>
      </c>
      <c r="T1006" s="86">
        <v>0</v>
      </c>
      <c r="U1006" s="86">
        <v>0</v>
      </c>
      <c r="V1006" s="86">
        <v>0</v>
      </c>
      <c r="W1006" s="86">
        <v>0</v>
      </c>
      <c r="X1006" s="86">
        <v>0</v>
      </c>
      <c r="Y1006" s="86">
        <v>200000</v>
      </c>
    </row>
    <row r="1007" spans="1:25" hidden="1" outlineLevel="4" x14ac:dyDescent="0.3">
      <c r="A1007" s="85" t="s">
        <v>204</v>
      </c>
      <c r="B1007" s="85" t="s">
        <v>210</v>
      </c>
      <c r="C1007" t="s">
        <v>1195</v>
      </c>
      <c r="D1007" s="86">
        <v>0</v>
      </c>
      <c r="E1007" s="86">
        <v>0</v>
      </c>
      <c r="F1007" s="86">
        <v>0</v>
      </c>
      <c r="G1007" s="86">
        <v>0</v>
      </c>
      <c r="H1007" s="86">
        <v>0</v>
      </c>
      <c r="I1007" s="86">
        <v>0</v>
      </c>
      <c r="J1007" s="86">
        <v>0</v>
      </c>
      <c r="K1007" s="86">
        <v>0</v>
      </c>
      <c r="L1007" s="86">
        <v>0</v>
      </c>
      <c r="M1007" s="86">
        <v>0</v>
      </c>
      <c r="N1007" s="86">
        <v>0</v>
      </c>
      <c r="O1007" s="86">
        <v>0</v>
      </c>
      <c r="P1007" s="86">
        <v>0</v>
      </c>
      <c r="Q1007" s="86">
        <v>0</v>
      </c>
      <c r="R1007" s="86">
        <v>0</v>
      </c>
      <c r="S1007" s="86">
        <v>0</v>
      </c>
      <c r="T1007" s="86">
        <v>0</v>
      </c>
      <c r="U1007" s="86">
        <v>0</v>
      </c>
      <c r="V1007" s="86">
        <v>0</v>
      </c>
      <c r="W1007" s="86">
        <v>12000</v>
      </c>
      <c r="X1007" s="86">
        <v>0</v>
      </c>
      <c r="Y1007" s="86">
        <v>12000</v>
      </c>
    </row>
    <row r="1008" spans="1:25" hidden="1" outlineLevel="4" x14ac:dyDescent="0.3">
      <c r="A1008" s="85" t="s">
        <v>204</v>
      </c>
      <c r="B1008" s="85" t="s">
        <v>210</v>
      </c>
      <c r="C1008" t="s">
        <v>1196</v>
      </c>
      <c r="D1008" s="86">
        <v>0</v>
      </c>
      <c r="E1008" s="86">
        <v>0</v>
      </c>
      <c r="F1008" s="86">
        <v>0</v>
      </c>
      <c r="G1008" s="86">
        <v>0</v>
      </c>
      <c r="H1008" s="86">
        <v>0</v>
      </c>
      <c r="I1008" s="86">
        <v>0</v>
      </c>
      <c r="J1008" s="86">
        <v>0</v>
      </c>
      <c r="K1008" s="86">
        <v>0</v>
      </c>
      <c r="L1008" s="86">
        <v>0</v>
      </c>
      <c r="M1008" s="86">
        <v>0</v>
      </c>
      <c r="N1008" s="86">
        <v>0</v>
      </c>
      <c r="O1008" s="86">
        <v>0</v>
      </c>
      <c r="P1008" s="86">
        <v>0</v>
      </c>
      <c r="Q1008" s="86">
        <v>0</v>
      </c>
      <c r="R1008" s="86">
        <v>0</v>
      </c>
      <c r="S1008" s="86">
        <v>0</v>
      </c>
      <c r="T1008" s="86">
        <v>0</v>
      </c>
      <c r="U1008" s="86">
        <v>0</v>
      </c>
      <c r="V1008" s="86">
        <v>0</v>
      </c>
      <c r="W1008" s="86">
        <v>50000</v>
      </c>
      <c r="X1008" s="86">
        <v>0</v>
      </c>
      <c r="Y1008" s="86">
        <v>50000</v>
      </c>
    </row>
    <row r="1009" spans="1:25" hidden="1" outlineLevel="4" x14ac:dyDescent="0.3">
      <c r="A1009" s="85" t="s">
        <v>204</v>
      </c>
      <c r="B1009" s="85" t="s">
        <v>210</v>
      </c>
      <c r="C1009" t="s">
        <v>1197</v>
      </c>
      <c r="D1009" s="86">
        <v>0</v>
      </c>
      <c r="E1009" s="86">
        <v>0</v>
      </c>
      <c r="F1009" s="86">
        <v>0</v>
      </c>
      <c r="G1009" s="86">
        <v>0</v>
      </c>
      <c r="H1009" s="86">
        <v>0</v>
      </c>
      <c r="I1009" s="86">
        <v>0</v>
      </c>
      <c r="J1009" s="86">
        <v>0</v>
      </c>
      <c r="K1009" s="86">
        <v>0</v>
      </c>
      <c r="L1009" s="86">
        <v>0</v>
      </c>
      <c r="M1009" s="86">
        <v>0</v>
      </c>
      <c r="N1009" s="86">
        <v>0</v>
      </c>
      <c r="O1009" s="86">
        <v>0</v>
      </c>
      <c r="P1009" s="86">
        <v>0</v>
      </c>
      <c r="Q1009" s="86">
        <v>0</v>
      </c>
      <c r="R1009" s="86">
        <v>0</v>
      </c>
      <c r="S1009" s="86">
        <v>0</v>
      </c>
      <c r="T1009" s="86">
        <v>0</v>
      </c>
      <c r="U1009" s="86">
        <v>0</v>
      </c>
      <c r="V1009" s="86">
        <v>25000</v>
      </c>
      <c r="W1009" s="86">
        <v>0</v>
      </c>
      <c r="X1009" s="86">
        <v>0</v>
      </c>
      <c r="Y1009" s="86">
        <v>25000</v>
      </c>
    </row>
    <row r="1010" spans="1:25" hidden="1" outlineLevel="4" x14ac:dyDescent="0.3">
      <c r="A1010" s="85" t="s">
        <v>204</v>
      </c>
      <c r="B1010" s="85" t="s">
        <v>210</v>
      </c>
      <c r="C1010" t="s">
        <v>1198</v>
      </c>
      <c r="D1010" s="86">
        <v>0</v>
      </c>
      <c r="E1010" s="86">
        <v>0</v>
      </c>
      <c r="F1010" s="86">
        <v>0</v>
      </c>
      <c r="G1010" s="86">
        <v>0</v>
      </c>
      <c r="H1010" s="86">
        <v>0</v>
      </c>
      <c r="I1010" s="86">
        <v>0</v>
      </c>
      <c r="J1010" s="86">
        <v>0</v>
      </c>
      <c r="K1010" s="86">
        <v>0</v>
      </c>
      <c r="L1010" s="86">
        <v>0</v>
      </c>
      <c r="M1010" s="86">
        <v>0</v>
      </c>
      <c r="N1010" s="86">
        <v>0</v>
      </c>
      <c r="O1010" s="86">
        <v>0</v>
      </c>
      <c r="P1010" s="86">
        <v>0</v>
      </c>
      <c r="Q1010" s="86">
        <v>0</v>
      </c>
      <c r="R1010" s="86">
        <v>0</v>
      </c>
      <c r="S1010" s="86">
        <v>0</v>
      </c>
      <c r="T1010" s="86">
        <v>0</v>
      </c>
      <c r="U1010" s="86">
        <v>0</v>
      </c>
      <c r="V1010" s="86">
        <v>0</v>
      </c>
      <c r="W1010" s="86">
        <v>0</v>
      </c>
      <c r="X1010" s="86">
        <v>300000</v>
      </c>
      <c r="Y1010" s="86">
        <v>300000</v>
      </c>
    </row>
    <row r="1011" spans="1:25" hidden="1" outlineLevel="4" x14ac:dyDescent="0.3">
      <c r="A1011" s="85" t="s">
        <v>204</v>
      </c>
      <c r="B1011" s="85" t="s">
        <v>210</v>
      </c>
      <c r="C1011" t="s">
        <v>1199</v>
      </c>
      <c r="D1011" s="86">
        <v>0</v>
      </c>
      <c r="E1011" s="86">
        <v>0</v>
      </c>
      <c r="F1011" s="86">
        <v>0</v>
      </c>
      <c r="G1011" s="86">
        <v>0</v>
      </c>
      <c r="H1011" s="86">
        <v>0</v>
      </c>
      <c r="I1011" s="86">
        <v>0</v>
      </c>
      <c r="J1011" s="86">
        <v>0</v>
      </c>
      <c r="K1011" s="86">
        <v>0</v>
      </c>
      <c r="L1011" s="86">
        <v>0</v>
      </c>
      <c r="M1011" s="86">
        <v>0</v>
      </c>
      <c r="N1011" s="86">
        <v>0</v>
      </c>
      <c r="O1011" s="86">
        <v>0</v>
      </c>
      <c r="P1011" s="86">
        <v>0</v>
      </c>
      <c r="Q1011" s="86">
        <v>0</v>
      </c>
      <c r="R1011" s="86">
        <v>0</v>
      </c>
      <c r="S1011" s="86">
        <v>0</v>
      </c>
      <c r="T1011" s="86">
        <v>0</v>
      </c>
      <c r="U1011" s="86">
        <v>0</v>
      </c>
      <c r="V1011" s="86">
        <v>0</v>
      </c>
      <c r="W1011" s="86">
        <v>0</v>
      </c>
      <c r="X1011" s="86">
        <v>500000</v>
      </c>
      <c r="Y1011" s="86">
        <v>500000</v>
      </c>
    </row>
    <row r="1012" spans="1:25" hidden="1" outlineLevel="4" x14ac:dyDescent="0.3">
      <c r="A1012" s="85" t="s">
        <v>204</v>
      </c>
      <c r="B1012" s="85" t="s">
        <v>210</v>
      </c>
      <c r="C1012" t="s">
        <v>1200</v>
      </c>
      <c r="D1012" s="86">
        <v>0</v>
      </c>
      <c r="E1012" s="86">
        <v>0</v>
      </c>
      <c r="F1012" s="86">
        <v>0</v>
      </c>
      <c r="G1012" s="86">
        <v>0</v>
      </c>
      <c r="H1012" s="86">
        <v>0</v>
      </c>
      <c r="I1012" s="86">
        <v>0</v>
      </c>
      <c r="J1012" s="86">
        <v>0</v>
      </c>
      <c r="K1012" s="86">
        <v>40000</v>
      </c>
      <c r="L1012" s="86">
        <v>0</v>
      </c>
      <c r="M1012" s="86">
        <v>0</v>
      </c>
      <c r="N1012" s="86">
        <v>0</v>
      </c>
      <c r="O1012" s="86">
        <v>0</v>
      </c>
      <c r="P1012" s="86">
        <v>0</v>
      </c>
      <c r="Q1012" s="86">
        <v>0</v>
      </c>
      <c r="R1012" s="86">
        <v>0</v>
      </c>
      <c r="S1012" s="86">
        <v>0</v>
      </c>
      <c r="T1012" s="86">
        <v>0</v>
      </c>
      <c r="U1012" s="86">
        <v>0</v>
      </c>
      <c r="V1012" s="86">
        <v>0</v>
      </c>
      <c r="W1012" s="86">
        <v>0</v>
      </c>
      <c r="X1012" s="86">
        <v>0</v>
      </c>
      <c r="Y1012" s="86">
        <v>40000</v>
      </c>
    </row>
    <row r="1013" spans="1:25" hidden="1" outlineLevel="4" x14ac:dyDescent="0.3">
      <c r="A1013" s="85" t="s">
        <v>204</v>
      </c>
      <c r="B1013" s="85" t="s">
        <v>210</v>
      </c>
      <c r="C1013" t="s">
        <v>1201</v>
      </c>
      <c r="D1013" s="86">
        <v>0</v>
      </c>
      <c r="E1013" s="86">
        <v>0</v>
      </c>
      <c r="F1013" s="86">
        <v>0</v>
      </c>
      <c r="G1013" s="86">
        <v>0</v>
      </c>
      <c r="H1013" s="86">
        <v>0</v>
      </c>
      <c r="I1013" s="86">
        <v>0</v>
      </c>
      <c r="J1013" s="86">
        <v>0</v>
      </c>
      <c r="K1013" s="86">
        <v>70000</v>
      </c>
      <c r="L1013" s="86">
        <v>0</v>
      </c>
      <c r="M1013" s="86">
        <v>0</v>
      </c>
      <c r="N1013" s="86">
        <v>0</v>
      </c>
      <c r="O1013" s="86">
        <v>0</v>
      </c>
      <c r="P1013" s="86">
        <v>0</v>
      </c>
      <c r="Q1013" s="86">
        <v>0</v>
      </c>
      <c r="R1013" s="86">
        <v>0</v>
      </c>
      <c r="S1013" s="86">
        <v>0</v>
      </c>
      <c r="T1013" s="86">
        <v>0</v>
      </c>
      <c r="U1013" s="86">
        <v>0</v>
      </c>
      <c r="V1013" s="86">
        <v>0</v>
      </c>
      <c r="W1013" s="86">
        <v>0</v>
      </c>
      <c r="X1013" s="86">
        <v>0</v>
      </c>
      <c r="Y1013" s="86">
        <v>70000</v>
      </c>
    </row>
    <row r="1014" spans="1:25" hidden="1" outlineLevel="4" x14ac:dyDescent="0.3">
      <c r="A1014" s="85" t="s">
        <v>204</v>
      </c>
      <c r="B1014" s="85" t="s">
        <v>210</v>
      </c>
      <c r="C1014" t="s">
        <v>1202</v>
      </c>
      <c r="D1014" s="86">
        <v>0</v>
      </c>
      <c r="E1014" s="86">
        <v>0</v>
      </c>
      <c r="F1014" s="86">
        <v>0</v>
      </c>
      <c r="G1014" s="86">
        <v>0</v>
      </c>
      <c r="H1014" s="86">
        <v>0</v>
      </c>
      <c r="I1014" s="86">
        <v>0</v>
      </c>
      <c r="J1014" s="86">
        <v>0</v>
      </c>
      <c r="K1014" s="86">
        <v>0</v>
      </c>
      <c r="L1014" s="86">
        <v>0</v>
      </c>
      <c r="M1014" s="86">
        <v>0</v>
      </c>
      <c r="N1014" s="86">
        <v>0</v>
      </c>
      <c r="O1014" s="86">
        <v>0</v>
      </c>
      <c r="P1014" s="86">
        <v>0</v>
      </c>
      <c r="Q1014" s="86">
        <v>0</v>
      </c>
      <c r="R1014" s="86">
        <v>0</v>
      </c>
      <c r="S1014" s="86">
        <v>0</v>
      </c>
      <c r="T1014" s="86">
        <v>102000</v>
      </c>
      <c r="U1014" s="86">
        <v>0</v>
      </c>
      <c r="V1014" s="86">
        <v>0</v>
      </c>
      <c r="W1014" s="86">
        <v>0</v>
      </c>
      <c r="X1014" s="86">
        <v>0</v>
      </c>
      <c r="Y1014" s="86">
        <v>102000</v>
      </c>
    </row>
    <row r="1015" spans="1:25" hidden="1" outlineLevel="4" x14ac:dyDescent="0.3">
      <c r="A1015" s="85" t="s">
        <v>204</v>
      </c>
      <c r="B1015" s="85" t="s">
        <v>210</v>
      </c>
      <c r="C1015" t="s">
        <v>1203</v>
      </c>
      <c r="D1015" s="86">
        <v>0</v>
      </c>
      <c r="E1015" s="86">
        <v>0</v>
      </c>
      <c r="F1015" s="86">
        <v>0</v>
      </c>
      <c r="G1015" s="86">
        <v>0</v>
      </c>
      <c r="H1015" s="86">
        <v>0</v>
      </c>
      <c r="I1015" s="86">
        <v>0</v>
      </c>
      <c r="J1015" s="86">
        <v>0</v>
      </c>
      <c r="K1015" s="86">
        <v>0</v>
      </c>
      <c r="L1015" s="86">
        <v>0</v>
      </c>
      <c r="M1015" s="86">
        <v>0</v>
      </c>
      <c r="N1015" s="86">
        <v>0</v>
      </c>
      <c r="O1015" s="86">
        <v>0</v>
      </c>
      <c r="P1015" s="86">
        <v>1500000</v>
      </c>
      <c r="Q1015" s="86">
        <v>0</v>
      </c>
      <c r="R1015" s="86">
        <v>0</v>
      </c>
      <c r="S1015" s="86">
        <v>0</v>
      </c>
      <c r="T1015" s="86">
        <v>0</v>
      </c>
      <c r="U1015" s="86">
        <v>0</v>
      </c>
      <c r="V1015" s="86">
        <v>0</v>
      </c>
      <c r="W1015" s="86">
        <v>0</v>
      </c>
      <c r="X1015" s="86">
        <v>0</v>
      </c>
      <c r="Y1015" s="86">
        <v>1500000</v>
      </c>
    </row>
    <row r="1016" spans="1:25" hidden="1" outlineLevel="4" x14ac:dyDescent="0.3">
      <c r="A1016" s="85" t="s">
        <v>204</v>
      </c>
      <c r="B1016" s="85" t="s">
        <v>210</v>
      </c>
      <c r="C1016" t="s">
        <v>1204</v>
      </c>
      <c r="D1016" s="86">
        <v>0</v>
      </c>
      <c r="E1016" s="86">
        <v>0</v>
      </c>
      <c r="F1016" s="86">
        <v>0</v>
      </c>
      <c r="G1016" s="86">
        <v>0</v>
      </c>
      <c r="H1016" s="86">
        <v>0</v>
      </c>
      <c r="I1016" s="86">
        <v>0</v>
      </c>
      <c r="J1016" s="86">
        <v>0</v>
      </c>
      <c r="K1016" s="86">
        <v>0</v>
      </c>
      <c r="L1016" s="86">
        <v>0</v>
      </c>
      <c r="M1016" s="86">
        <v>0</v>
      </c>
      <c r="N1016" s="86">
        <v>0</v>
      </c>
      <c r="O1016" s="86">
        <v>0</v>
      </c>
      <c r="P1016" s="86">
        <v>0</v>
      </c>
      <c r="Q1016" s="86">
        <v>0</v>
      </c>
      <c r="R1016" s="86">
        <v>0</v>
      </c>
      <c r="S1016" s="86">
        <v>0</v>
      </c>
      <c r="T1016" s="86">
        <v>0</v>
      </c>
      <c r="U1016" s="86">
        <v>0</v>
      </c>
      <c r="V1016" s="86">
        <v>0</v>
      </c>
      <c r="W1016" s="86">
        <v>1000000</v>
      </c>
      <c r="X1016" s="86">
        <v>0</v>
      </c>
      <c r="Y1016" s="86">
        <v>1000000</v>
      </c>
    </row>
    <row r="1017" spans="1:25" hidden="1" outlineLevel="4" x14ac:dyDescent="0.3">
      <c r="A1017" s="85" t="s">
        <v>204</v>
      </c>
      <c r="B1017" s="85" t="s">
        <v>210</v>
      </c>
      <c r="C1017" t="s">
        <v>1205</v>
      </c>
      <c r="D1017" s="86">
        <v>0</v>
      </c>
      <c r="E1017" s="86">
        <v>0</v>
      </c>
      <c r="F1017" s="86">
        <v>0</v>
      </c>
      <c r="G1017" s="86">
        <v>0</v>
      </c>
      <c r="H1017" s="86">
        <v>0</v>
      </c>
      <c r="I1017" s="86">
        <v>0</v>
      </c>
      <c r="J1017" s="86">
        <v>0</v>
      </c>
      <c r="K1017" s="86">
        <v>0</v>
      </c>
      <c r="L1017" s="86">
        <v>0</v>
      </c>
      <c r="M1017" s="86">
        <v>0</v>
      </c>
      <c r="N1017" s="86">
        <v>0</v>
      </c>
      <c r="O1017" s="86">
        <v>0</v>
      </c>
      <c r="P1017" s="86">
        <v>0</v>
      </c>
      <c r="Q1017" s="86">
        <v>0</v>
      </c>
      <c r="R1017" s="86">
        <v>0</v>
      </c>
      <c r="S1017" s="86">
        <v>0</v>
      </c>
      <c r="T1017" s="86">
        <v>0</v>
      </c>
      <c r="U1017" s="86">
        <v>0</v>
      </c>
      <c r="V1017" s="86">
        <v>400000</v>
      </c>
      <c r="W1017" s="86">
        <v>0</v>
      </c>
      <c r="X1017" s="86">
        <v>0</v>
      </c>
      <c r="Y1017" s="86">
        <v>400000</v>
      </c>
    </row>
    <row r="1018" spans="1:25" hidden="1" outlineLevel="4" x14ac:dyDescent="0.3">
      <c r="A1018" s="85" t="s">
        <v>204</v>
      </c>
      <c r="B1018" s="85" t="s">
        <v>210</v>
      </c>
      <c r="C1018" t="s">
        <v>1206</v>
      </c>
      <c r="D1018" s="86">
        <v>0</v>
      </c>
      <c r="E1018" s="86">
        <v>0</v>
      </c>
      <c r="F1018" s="86">
        <v>0</v>
      </c>
      <c r="G1018" s="86">
        <v>0</v>
      </c>
      <c r="H1018" s="86">
        <v>0</v>
      </c>
      <c r="I1018" s="86">
        <v>0</v>
      </c>
      <c r="J1018" s="86">
        <v>0</v>
      </c>
      <c r="K1018" s="86">
        <v>0</v>
      </c>
      <c r="L1018" s="86">
        <v>0</v>
      </c>
      <c r="M1018" s="86">
        <v>0</v>
      </c>
      <c r="N1018" s="86">
        <v>0</v>
      </c>
      <c r="O1018" s="86">
        <v>0</v>
      </c>
      <c r="P1018" s="86">
        <v>0</v>
      </c>
      <c r="Q1018" s="86">
        <v>0</v>
      </c>
      <c r="R1018" s="86">
        <v>0</v>
      </c>
      <c r="S1018" s="86">
        <v>0</v>
      </c>
      <c r="T1018" s="86">
        <v>0</v>
      </c>
      <c r="U1018" s="86">
        <v>0</v>
      </c>
      <c r="V1018" s="86">
        <v>1460000</v>
      </c>
      <c r="W1018" s="86">
        <v>7000000</v>
      </c>
      <c r="X1018" s="86">
        <v>5000000</v>
      </c>
      <c r="Y1018" s="86">
        <v>13460000</v>
      </c>
    </row>
    <row r="1019" spans="1:25" hidden="1" outlineLevel="4" x14ac:dyDescent="0.3">
      <c r="A1019" s="85" t="s">
        <v>204</v>
      </c>
      <c r="B1019" s="85" t="s">
        <v>210</v>
      </c>
      <c r="C1019" t="s">
        <v>1207</v>
      </c>
      <c r="D1019" s="86">
        <v>0</v>
      </c>
      <c r="E1019" s="86">
        <v>0</v>
      </c>
      <c r="F1019" s="86">
        <v>0</v>
      </c>
      <c r="G1019" s="86">
        <v>0</v>
      </c>
      <c r="H1019" s="86">
        <v>0</v>
      </c>
      <c r="I1019" s="86">
        <v>0</v>
      </c>
      <c r="J1019" s="86">
        <v>0</v>
      </c>
      <c r="K1019" s="86">
        <v>0</v>
      </c>
      <c r="L1019" s="86">
        <v>0</v>
      </c>
      <c r="M1019" s="86">
        <v>0</v>
      </c>
      <c r="N1019" s="86">
        <v>0</v>
      </c>
      <c r="O1019" s="86">
        <v>0</v>
      </c>
      <c r="P1019" s="86">
        <v>0</v>
      </c>
      <c r="Q1019" s="86">
        <v>0</v>
      </c>
      <c r="R1019" s="86">
        <v>0</v>
      </c>
      <c r="S1019" s="86">
        <v>0</v>
      </c>
      <c r="T1019" s="86">
        <v>0</v>
      </c>
      <c r="U1019" s="86">
        <v>0</v>
      </c>
      <c r="V1019" s="86">
        <v>0</v>
      </c>
      <c r="W1019" s="86">
        <v>1500000</v>
      </c>
      <c r="X1019" s="86">
        <v>500000</v>
      </c>
      <c r="Y1019" s="86">
        <v>2000000</v>
      </c>
    </row>
    <row r="1020" spans="1:25" hidden="1" outlineLevel="4" x14ac:dyDescent="0.3">
      <c r="A1020" s="85" t="s">
        <v>204</v>
      </c>
      <c r="B1020" s="85" t="s">
        <v>210</v>
      </c>
      <c r="C1020" t="s">
        <v>1208</v>
      </c>
      <c r="D1020" s="86">
        <v>0</v>
      </c>
      <c r="E1020" s="86">
        <v>0</v>
      </c>
      <c r="F1020" s="86">
        <v>0</v>
      </c>
      <c r="G1020" s="86">
        <v>0</v>
      </c>
      <c r="H1020" s="86">
        <v>0</v>
      </c>
      <c r="I1020" s="86">
        <v>0</v>
      </c>
      <c r="J1020" s="86">
        <v>0</v>
      </c>
      <c r="K1020" s="86">
        <v>0</v>
      </c>
      <c r="L1020" s="86">
        <v>0</v>
      </c>
      <c r="M1020" s="86">
        <v>0</v>
      </c>
      <c r="N1020" s="86">
        <v>0</v>
      </c>
      <c r="O1020" s="86">
        <v>0</v>
      </c>
      <c r="P1020" s="86">
        <v>0</v>
      </c>
      <c r="Q1020" s="86">
        <v>0</v>
      </c>
      <c r="R1020" s="86">
        <v>0</v>
      </c>
      <c r="S1020" s="86">
        <v>0</v>
      </c>
      <c r="T1020" s="86">
        <v>0</v>
      </c>
      <c r="U1020" s="86">
        <v>0</v>
      </c>
      <c r="V1020" s="86">
        <v>0</v>
      </c>
      <c r="W1020" s="86">
        <v>0</v>
      </c>
      <c r="X1020" s="86">
        <v>200000</v>
      </c>
      <c r="Y1020" s="86">
        <v>200000</v>
      </c>
    </row>
    <row r="1021" spans="1:25" hidden="1" outlineLevel="4" x14ac:dyDescent="0.3">
      <c r="A1021" s="85" t="s">
        <v>204</v>
      </c>
      <c r="B1021" s="85" t="s">
        <v>210</v>
      </c>
      <c r="C1021" t="s">
        <v>1209</v>
      </c>
      <c r="D1021" s="86">
        <v>0</v>
      </c>
      <c r="E1021" s="86">
        <v>0</v>
      </c>
      <c r="F1021" s="86">
        <v>0</v>
      </c>
      <c r="G1021" s="86">
        <v>0</v>
      </c>
      <c r="H1021" s="86">
        <v>0</v>
      </c>
      <c r="I1021" s="86">
        <v>0</v>
      </c>
      <c r="J1021" s="86">
        <v>0</v>
      </c>
      <c r="K1021" s="86">
        <v>0</v>
      </c>
      <c r="L1021" s="86">
        <v>0</v>
      </c>
      <c r="M1021" s="86">
        <v>0</v>
      </c>
      <c r="N1021" s="86">
        <v>0</v>
      </c>
      <c r="O1021" s="86">
        <v>0</v>
      </c>
      <c r="P1021" s="86">
        <v>0</v>
      </c>
      <c r="Q1021" s="86">
        <v>0</v>
      </c>
      <c r="R1021" s="86">
        <v>0</v>
      </c>
      <c r="S1021" s="86">
        <v>0</v>
      </c>
      <c r="T1021" s="86">
        <v>0</v>
      </c>
      <c r="U1021" s="86">
        <v>0</v>
      </c>
      <c r="V1021" s="86">
        <v>50000</v>
      </c>
      <c r="W1021" s="86">
        <v>0</v>
      </c>
      <c r="X1021" s="86">
        <v>0</v>
      </c>
      <c r="Y1021" s="86">
        <v>50000</v>
      </c>
    </row>
    <row r="1022" spans="1:25" hidden="1" outlineLevel="4" x14ac:dyDescent="0.3">
      <c r="A1022" s="85" t="s">
        <v>204</v>
      </c>
      <c r="B1022" s="85" t="s">
        <v>210</v>
      </c>
      <c r="C1022" t="s">
        <v>1210</v>
      </c>
      <c r="D1022" s="86">
        <v>0</v>
      </c>
      <c r="E1022" s="86">
        <v>0</v>
      </c>
      <c r="F1022" s="86">
        <v>0</v>
      </c>
      <c r="G1022" s="86">
        <v>0</v>
      </c>
      <c r="H1022" s="86">
        <v>0</v>
      </c>
      <c r="I1022" s="86">
        <v>0</v>
      </c>
      <c r="J1022" s="86">
        <v>0</v>
      </c>
      <c r="K1022" s="86">
        <v>0</v>
      </c>
      <c r="L1022" s="86">
        <v>0</v>
      </c>
      <c r="M1022" s="86">
        <v>0</v>
      </c>
      <c r="N1022" s="86">
        <v>0</v>
      </c>
      <c r="O1022" s="86">
        <v>0</v>
      </c>
      <c r="P1022" s="86">
        <v>0</v>
      </c>
      <c r="Q1022" s="86">
        <v>0</v>
      </c>
      <c r="R1022" s="86">
        <v>0</v>
      </c>
      <c r="S1022" s="86">
        <v>0</v>
      </c>
      <c r="T1022" s="86">
        <v>0</v>
      </c>
      <c r="U1022" s="86">
        <v>0</v>
      </c>
      <c r="V1022" s="86">
        <v>0</v>
      </c>
      <c r="W1022" s="86">
        <v>0</v>
      </c>
      <c r="X1022" s="86">
        <v>25000</v>
      </c>
      <c r="Y1022" s="86">
        <v>25000</v>
      </c>
    </row>
    <row r="1023" spans="1:25" hidden="1" outlineLevel="4" x14ac:dyDescent="0.3">
      <c r="A1023" s="85" t="s">
        <v>204</v>
      </c>
      <c r="B1023" s="85" t="s">
        <v>210</v>
      </c>
      <c r="C1023" t="s">
        <v>1211</v>
      </c>
      <c r="D1023" s="86">
        <v>0</v>
      </c>
      <c r="E1023" s="86">
        <v>25000</v>
      </c>
      <c r="F1023" s="86">
        <v>0</v>
      </c>
      <c r="G1023" s="86">
        <v>0</v>
      </c>
      <c r="H1023" s="86">
        <v>0</v>
      </c>
      <c r="I1023" s="86">
        <v>0</v>
      </c>
      <c r="J1023" s="86">
        <v>0</v>
      </c>
      <c r="K1023" s="86">
        <v>0</v>
      </c>
      <c r="L1023" s="86">
        <v>0</v>
      </c>
      <c r="M1023" s="86">
        <v>0</v>
      </c>
      <c r="N1023" s="86">
        <v>0</v>
      </c>
      <c r="O1023" s="86">
        <v>0</v>
      </c>
      <c r="P1023" s="86">
        <v>0</v>
      </c>
      <c r="Q1023" s="86">
        <v>0</v>
      </c>
      <c r="R1023" s="86">
        <v>0</v>
      </c>
      <c r="S1023" s="86">
        <v>0</v>
      </c>
      <c r="T1023" s="86">
        <v>0</v>
      </c>
      <c r="U1023" s="86">
        <v>0</v>
      </c>
      <c r="V1023" s="86">
        <v>0</v>
      </c>
      <c r="W1023" s="86">
        <v>0</v>
      </c>
      <c r="X1023" s="86">
        <v>0</v>
      </c>
      <c r="Y1023" s="86">
        <v>25000</v>
      </c>
    </row>
    <row r="1024" spans="1:25" hidden="1" outlineLevel="4" x14ac:dyDescent="0.3">
      <c r="A1024" s="85" t="s">
        <v>204</v>
      </c>
      <c r="B1024" s="85" t="s">
        <v>210</v>
      </c>
      <c r="C1024" t="s">
        <v>1212</v>
      </c>
      <c r="D1024" s="86">
        <v>0</v>
      </c>
      <c r="E1024" s="86">
        <v>0</v>
      </c>
      <c r="F1024" s="86">
        <v>0</v>
      </c>
      <c r="G1024" s="86">
        <v>0</v>
      </c>
      <c r="H1024" s="86">
        <v>0</v>
      </c>
      <c r="I1024" s="86">
        <v>0</v>
      </c>
      <c r="J1024" s="86">
        <v>0</v>
      </c>
      <c r="K1024" s="86">
        <v>0</v>
      </c>
      <c r="L1024" s="86">
        <v>0</v>
      </c>
      <c r="M1024" s="86">
        <v>0</v>
      </c>
      <c r="N1024" s="86">
        <v>0</v>
      </c>
      <c r="O1024" s="86">
        <v>0</v>
      </c>
      <c r="P1024" s="86">
        <v>0</v>
      </c>
      <c r="Q1024" s="86">
        <v>0</v>
      </c>
      <c r="R1024" s="86">
        <v>0</v>
      </c>
      <c r="S1024" s="86">
        <v>0</v>
      </c>
      <c r="T1024" s="86">
        <v>0</v>
      </c>
      <c r="U1024" s="86">
        <v>0</v>
      </c>
      <c r="V1024" s="86">
        <v>0</v>
      </c>
      <c r="W1024" s="86">
        <v>0</v>
      </c>
      <c r="X1024" s="86">
        <v>50000</v>
      </c>
      <c r="Y1024" s="86">
        <v>50000</v>
      </c>
    </row>
    <row r="1025" spans="1:25" hidden="1" outlineLevel="4" x14ac:dyDescent="0.3">
      <c r="A1025" s="85" t="s">
        <v>204</v>
      </c>
      <c r="B1025" s="85" t="s">
        <v>210</v>
      </c>
      <c r="C1025" t="s">
        <v>1213</v>
      </c>
      <c r="D1025" s="86">
        <v>0</v>
      </c>
      <c r="E1025" s="86">
        <v>0</v>
      </c>
      <c r="F1025" s="86">
        <v>0</v>
      </c>
      <c r="G1025" s="86">
        <v>0</v>
      </c>
      <c r="H1025" s="86">
        <v>0</v>
      </c>
      <c r="I1025" s="86">
        <v>0</v>
      </c>
      <c r="J1025" s="86">
        <v>0</v>
      </c>
      <c r="K1025" s="86">
        <v>0</v>
      </c>
      <c r="L1025" s="86">
        <v>0</v>
      </c>
      <c r="M1025" s="86">
        <v>0</v>
      </c>
      <c r="N1025" s="86">
        <v>0</v>
      </c>
      <c r="O1025" s="86">
        <v>0</v>
      </c>
      <c r="P1025" s="86">
        <v>0</v>
      </c>
      <c r="Q1025" s="86">
        <v>0</v>
      </c>
      <c r="R1025" s="86">
        <v>0</v>
      </c>
      <c r="S1025" s="86">
        <v>0</v>
      </c>
      <c r="T1025" s="86">
        <v>0</v>
      </c>
      <c r="U1025" s="86">
        <v>0</v>
      </c>
      <c r="V1025" s="86">
        <v>0</v>
      </c>
      <c r="W1025" s="86">
        <v>0</v>
      </c>
      <c r="X1025" s="86">
        <v>100000</v>
      </c>
      <c r="Y1025" s="86">
        <v>100000</v>
      </c>
    </row>
    <row r="1026" spans="1:25" hidden="1" outlineLevel="4" x14ac:dyDescent="0.3">
      <c r="A1026" s="85" t="s">
        <v>204</v>
      </c>
      <c r="B1026" s="85" t="s">
        <v>210</v>
      </c>
      <c r="C1026" t="s">
        <v>1214</v>
      </c>
      <c r="D1026" s="86">
        <v>0</v>
      </c>
      <c r="E1026" s="86">
        <v>0</v>
      </c>
      <c r="F1026" s="86">
        <v>0</v>
      </c>
      <c r="G1026" s="86">
        <v>0</v>
      </c>
      <c r="H1026" s="86">
        <v>0</v>
      </c>
      <c r="I1026" s="86">
        <v>0</v>
      </c>
      <c r="J1026" s="86">
        <v>0</v>
      </c>
      <c r="K1026" s="86">
        <v>0</v>
      </c>
      <c r="L1026" s="86">
        <v>0</v>
      </c>
      <c r="M1026" s="86">
        <v>0</v>
      </c>
      <c r="N1026" s="86">
        <v>0</v>
      </c>
      <c r="O1026" s="86">
        <v>0</v>
      </c>
      <c r="P1026" s="86">
        <v>0</v>
      </c>
      <c r="Q1026" s="86">
        <v>0</v>
      </c>
      <c r="R1026" s="86">
        <v>0</v>
      </c>
      <c r="S1026" s="86">
        <v>0</v>
      </c>
      <c r="T1026" s="86">
        <v>0</v>
      </c>
      <c r="U1026" s="86">
        <v>0</v>
      </c>
      <c r="V1026" s="86">
        <v>0</v>
      </c>
      <c r="W1026" s="86">
        <v>0</v>
      </c>
      <c r="X1026" s="86">
        <v>300000</v>
      </c>
      <c r="Y1026" s="86">
        <v>300000</v>
      </c>
    </row>
    <row r="1027" spans="1:25" hidden="1" outlineLevel="4" x14ac:dyDescent="0.3">
      <c r="A1027" s="85" t="s">
        <v>204</v>
      </c>
      <c r="B1027" s="85" t="s">
        <v>210</v>
      </c>
      <c r="C1027" t="s">
        <v>1215</v>
      </c>
      <c r="D1027" s="86">
        <v>0</v>
      </c>
      <c r="E1027" s="86">
        <v>0</v>
      </c>
      <c r="F1027" s="86">
        <v>0</v>
      </c>
      <c r="G1027" s="86">
        <v>0</v>
      </c>
      <c r="H1027" s="86">
        <v>0</v>
      </c>
      <c r="I1027" s="86">
        <v>0</v>
      </c>
      <c r="J1027" s="86">
        <v>0</v>
      </c>
      <c r="K1027" s="86">
        <v>0</v>
      </c>
      <c r="L1027" s="86">
        <v>0</v>
      </c>
      <c r="M1027" s="86">
        <v>0</v>
      </c>
      <c r="N1027" s="86">
        <v>0</v>
      </c>
      <c r="O1027" s="86">
        <v>0</v>
      </c>
      <c r="P1027" s="86">
        <v>0</v>
      </c>
      <c r="Q1027" s="86">
        <v>0</v>
      </c>
      <c r="R1027" s="86">
        <v>0</v>
      </c>
      <c r="S1027" s="86">
        <v>0</v>
      </c>
      <c r="T1027" s="86">
        <v>0</v>
      </c>
      <c r="U1027" s="86">
        <v>0</v>
      </c>
      <c r="V1027" s="86">
        <v>0</v>
      </c>
      <c r="W1027" s="86">
        <v>0</v>
      </c>
      <c r="X1027" s="86">
        <v>2546183</v>
      </c>
      <c r="Y1027" s="86">
        <v>2546183</v>
      </c>
    </row>
    <row r="1028" spans="1:25" s="284" customFormat="1" hidden="1" outlineLevel="3" collapsed="1" x14ac:dyDescent="0.3">
      <c r="A1028" s="85"/>
      <c r="B1028" s="290" t="s">
        <v>2816</v>
      </c>
      <c r="C1028" s="291"/>
      <c r="D1028" s="292"/>
      <c r="E1028" s="292">
        <f t="shared" ref="E1028:Y1028" si="46">SUBTOTAL(9,E957:E1027)</f>
        <v>75000</v>
      </c>
      <c r="F1028" s="292">
        <f t="shared" si="46"/>
        <v>0</v>
      </c>
      <c r="G1028" s="292">
        <f t="shared" si="46"/>
        <v>0</v>
      </c>
      <c r="H1028" s="292">
        <f t="shared" si="46"/>
        <v>0</v>
      </c>
      <c r="I1028" s="292">
        <f t="shared" si="46"/>
        <v>0</v>
      </c>
      <c r="J1028" s="292">
        <f t="shared" si="46"/>
        <v>65000</v>
      </c>
      <c r="K1028" s="292">
        <f t="shared" si="46"/>
        <v>1028000</v>
      </c>
      <c r="L1028" s="292">
        <f t="shared" si="46"/>
        <v>0</v>
      </c>
      <c r="M1028" s="292">
        <f t="shared" si="46"/>
        <v>0</v>
      </c>
      <c r="N1028" s="292">
        <f t="shared" si="46"/>
        <v>256957</v>
      </c>
      <c r="O1028" s="292">
        <f t="shared" si="46"/>
        <v>565952</v>
      </c>
      <c r="P1028" s="292">
        <f t="shared" si="46"/>
        <v>1950000</v>
      </c>
      <c r="Q1028" s="292">
        <f t="shared" si="46"/>
        <v>2839000</v>
      </c>
      <c r="R1028" s="292">
        <f t="shared" si="46"/>
        <v>0</v>
      </c>
      <c r="S1028" s="292">
        <f t="shared" si="46"/>
        <v>950000</v>
      </c>
      <c r="T1028" s="292">
        <f t="shared" si="46"/>
        <v>5602000</v>
      </c>
      <c r="U1028" s="292">
        <f t="shared" si="46"/>
        <v>0</v>
      </c>
      <c r="V1028" s="292">
        <f t="shared" si="46"/>
        <v>4518500</v>
      </c>
      <c r="W1028" s="292">
        <f t="shared" si="46"/>
        <v>13812000</v>
      </c>
      <c r="X1028" s="292">
        <f t="shared" si="46"/>
        <v>27700821</v>
      </c>
      <c r="Y1028" s="292">
        <f t="shared" si="46"/>
        <v>59363230</v>
      </c>
    </row>
    <row r="1029" spans="1:25" hidden="1" outlineLevel="4" x14ac:dyDescent="0.3">
      <c r="A1029" s="85" t="s">
        <v>204</v>
      </c>
      <c r="B1029" s="85" t="s">
        <v>212</v>
      </c>
      <c r="C1029" t="s">
        <v>1216</v>
      </c>
      <c r="D1029" s="86">
        <v>0</v>
      </c>
      <c r="E1029" s="86">
        <v>0</v>
      </c>
      <c r="F1029" s="86">
        <v>0</v>
      </c>
      <c r="G1029" s="86">
        <v>0</v>
      </c>
      <c r="H1029" s="86">
        <v>0</v>
      </c>
      <c r="I1029" s="86">
        <v>0</v>
      </c>
      <c r="J1029" s="86">
        <v>0</v>
      </c>
      <c r="K1029" s="86">
        <v>0</v>
      </c>
      <c r="L1029" s="86">
        <v>0</v>
      </c>
      <c r="M1029" s="86">
        <v>0</v>
      </c>
      <c r="N1029" s="86">
        <v>0</v>
      </c>
      <c r="O1029" s="86">
        <v>0</v>
      </c>
      <c r="P1029" s="86">
        <v>0</v>
      </c>
      <c r="Q1029" s="86">
        <v>1750000</v>
      </c>
      <c r="R1029" s="86">
        <v>0</v>
      </c>
      <c r="S1029" s="86">
        <v>0</v>
      </c>
      <c r="T1029" s="86">
        <v>0</v>
      </c>
      <c r="U1029" s="86">
        <v>0</v>
      </c>
      <c r="V1029" s="86">
        <v>0</v>
      </c>
      <c r="W1029" s="86">
        <v>0</v>
      </c>
      <c r="X1029" s="86">
        <v>0</v>
      </c>
      <c r="Y1029" s="86">
        <v>1750000</v>
      </c>
    </row>
    <row r="1030" spans="1:25" hidden="1" outlineLevel="4" x14ac:dyDescent="0.3">
      <c r="A1030" s="85" t="s">
        <v>204</v>
      </c>
      <c r="B1030" s="85" t="s">
        <v>212</v>
      </c>
      <c r="C1030" t="s">
        <v>1217</v>
      </c>
      <c r="D1030" s="86">
        <v>0</v>
      </c>
      <c r="E1030" s="86">
        <v>0</v>
      </c>
      <c r="F1030" s="86">
        <v>0</v>
      </c>
      <c r="G1030" s="86">
        <v>0</v>
      </c>
      <c r="H1030" s="86">
        <v>0</v>
      </c>
      <c r="I1030" s="86">
        <v>0</v>
      </c>
      <c r="J1030" s="86">
        <v>0</v>
      </c>
      <c r="K1030" s="86">
        <v>0</v>
      </c>
      <c r="L1030" s="86">
        <v>0</v>
      </c>
      <c r="M1030" s="86">
        <v>0</v>
      </c>
      <c r="N1030" s="86">
        <v>0</v>
      </c>
      <c r="O1030" s="86">
        <v>0</v>
      </c>
      <c r="P1030" s="86">
        <v>0</v>
      </c>
      <c r="Q1030" s="86">
        <v>0</v>
      </c>
      <c r="R1030" s="86">
        <v>0</v>
      </c>
      <c r="S1030" s="86">
        <v>0</v>
      </c>
      <c r="T1030" s="86">
        <v>0</v>
      </c>
      <c r="U1030" s="86">
        <v>0</v>
      </c>
      <c r="V1030" s="86">
        <v>1320232</v>
      </c>
      <c r="W1030" s="86">
        <v>0</v>
      </c>
      <c r="X1030" s="86">
        <v>0</v>
      </c>
      <c r="Y1030" s="86">
        <v>1320232</v>
      </c>
    </row>
    <row r="1031" spans="1:25" hidden="1" outlineLevel="4" x14ac:dyDescent="0.3">
      <c r="A1031" s="85" t="s">
        <v>204</v>
      </c>
      <c r="B1031" s="85" t="s">
        <v>212</v>
      </c>
      <c r="C1031" t="s">
        <v>1218</v>
      </c>
      <c r="D1031" s="86">
        <v>0</v>
      </c>
      <c r="E1031" s="86">
        <v>0</v>
      </c>
      <c r="F1031" s="86">
        <v>0</v>
      </c>
      <c r="G1031" s="86">
        <v>0</v>
      </c>
      <c r="H1031" s="86">
        <v>0</v>
      </c>
      <c r="I1031" s="86">
        <v>0</v>
      </c>
      <c r="J1031" s="86">
        <v>0</v>
      </c>
      <c r="K1031" s="86">
        <v>1400000</v>
      </c>
      <c r="L1031" s="86">
        <v>0</v>
      </c>
      <c r="M1031" s="86">
        <v>0</v>
      </c>
      <c r="N1031" s="86">
        <v>0</v>
      </c>
      <c r="O1031" s="86">
        <v>0</v>
      </c>
      <c r="P1031" s="86">
        <v>0</v>
      </c>
      <c r="Q1031" s="86">
        <v>0</v>
      </c>
      <c r="R1031" s="86">
        <v>0</v>
      </c>
      <c r="S1031" s="86">
        <v>0</v>
      </c>
      <c r="T1031" s="86">
        <v>0</v>
      </c>
      <c r="U1031" s="86">
        <v>0</v>
      </c>
      <c r="V1031" s="86">
        <v>0</v>
      </c>
      <c r="W1031" s="86">
        <v>0</v>
      </c>
      <c r="X1031" s="86">
        <v>0</v>
      </c>
      <c r="Y1031" s="86">
        <v>1400000</v>
      </c>
    </row>
    <row r="1032" spans="1:25" hidden="1" outlineLevel="4" x14ac:dyDescent="0.3">
      <c r="A1032" s="85" t="s">
        <v>204</v>
      </c>
      <c r="B1032" s="85" t="s">
        <v>212</v>
      </c>
      <c r="C1032" t="s">
        <v>1219</v>
      </c>
      <c r="D1032" s="86">
        <v>0</v>
      </c>
      <c r="E1032" s="86">
        <v>0</v>
      </c>
      <c r="F1032" s="86">
        <v>0</v>
      </c>
      <c r="G1032" s="86">
        <v>0</v>
      </c>
      <c r="H1032" s="86">
        <v>0</v>
      </c>
      <c r="I1032" s="86">
        <v>0</v>
      </c>
      <c r="J1032" s="86">
        <v>0</v>
      </c>
      <c r="K1032" s="86">
        <v>0</v>
      </c>
      <c r="L1032" s="86">
        <v>0</v>
      </c>
      <c r="M1032" s="86">
        <v>0</v>
      </c>
      <c r="N1032" s="86">
        <v>0</v>
      </c>
      <c r="O1032" s="86">
        <v>0</v>
      </c>
      <c r="P1032" s="86">
        <v>0</v>
      </c>
      <c r="Q1032" s="86">
        <v>0</v>
      </c>
      <c r="R1032" s="86">
        <v>0</v>
      </c>
      <c r="S1032" s="86">
        <v>0</v>
      </c>
      <c r="T1032" s="86">
        <v>0</v>
      </c>
      <c r="U1032" s="86">
        <v>0</v>
      </c>
      <c r="V1032" s="86">
        <v>0</v>
      </c>
      <c r="W1032" s="86">
        <v>0</v>
      </c>
      <c r="X1032" s="86">
        <v>1000000</v>
      </c>
      <c r="Y1032" s="86">
        <v>1000000</v>
      </c>
    </row>
    <row r="1033" spans="1:25" hidden="1" outlineLevel="4" x14ac:dyDescent="0.3">
      <c r="A1033" s="85" t="s">
        <v>204</v>
      </c>
      <c r="B1033" s="85" t="s">
        <v>212</v>
      </c>
      <c r="C1033" t="s">
        <v>1220</v>
      </c>
      <c r="D1033" s="86">
        <v>0</v>
      </c>
      <c r="E1033" s="86">
        <v>0</v>
      </c>
      <c r="F1033" s="86">
        <v>0</v>
      </c>
      <c r="G1033" s="86">
        <v>0</v>
      </c>
      <c r="H1033" s="86">
        <v>0</v>
      </c>
      <c r="I1033" s="86">
        <v>0</v>
      </c>
      <c r="J1033" s="86">
        <v>0</v>
      </c>
      <c r="K1033" s="86">
        <v>485000</v>
      </c>
      <c r="L1033" s="86">
        <v>0</v>
      </c>
      <c r="M1033" s="86">
        <v>0</v>
      </c>
      <c r="N1033" s="86">
        <v>0</v>
      </c>
      <c r="O1033" s="86">
        <v>0</v>
      </c>
      <c r="P1033" s="86">
        <v>0</v>
      </c>
      <c r="Q1033" s="86">
        <v>0</v>
      </c>
      <c r="R1033" s="86">
        <v>0</v>
      </c>
      <c r="S1033" s="86">
        <v>0</v>
      </c>
      <c r="T1033" s="86">
        <v>0</v>
      </c>
      <c r="U1033" s="86">
        <v>0</v>
      </c>
      <c r="V1033" s="86">
        <v>0</v>
      </c>
      <c r="W1033" s="86">
        <v>0</v>
      </c>
      <c r="X1033" s="86">
        <v>0</v>
      </c>
      <c r="Y1033" s="86">
        <v>485000</v>
      </c>
    </row>
    <row r="1034" spans="1:25" hidden="1" outlineLevel="4" x14ac:dyDescent="0.3">
      <c r="A1034" s="85" t="s">
        <v>204</v>
      </c>
      <c r="B1034" s="85" t="s">
        <v>212</v>
      </c>
      <c r="C1034" t="s">
        <v>1221</v>
      </c>
      <c r="D1034" s="86">
        <v>0</v>
      </c>
      <c r="E1034" s="86">
        <v>0</v>
      </c>
      <c r="F1034" s="86">
        <v>0</v>
      </c>
      <c r="G1034" s="86">
        <v>0</v>
      </c>
      <c r="H1034" s="86">
        <v>0</v>
      </c>
      <c r="I1034" s="86">
        <v>0</v>
      </c>
      <c r="J1034" s="86">
        <v>0</v>
      </c>
      <c r="K1034" s="86">
        <v>0</v>
      </c>
      <c r="L1034" s="86">
        <v>0</v>
      </c>
      <c r="M1034" s="86">
        <v>0</v>
      </c>
      <c r="N1034" s="86">
        <v>0</v>
      </c>
      <c r="O1034" s="86">
        <v>0</v>
      </c>
      <c r="P1034" s="86">
        <v>0</v>
      </c>
      <c r="Q1034" s="86">
        <v>0</v>
      </c>
      <c r="R1034" s="86">
        <v>0</v>
      </c>
      <c r="S1034" s="86">
        <v>0</v>
      </c>
      <c r="T1034" s="86">
        <v>0</v>
      </c>
      <c r="U1034" s="86">
        <v>0</v>
      </c>
      <c r="V1034" s="86">
        <v>0</v>
      </c>
      <c r="W1034" s="86">
        <v>35000000</v>
      </c>
      <c r="X1034" s="86">
        <v>0</v>
      </c>
      <c r="Y1034" s="86">
        <v>35000000</v>
      </c>
    </row>
    <row r="1035" spans="1:25" hidden="1" outlineLevel="4" x14ac:dyDescent="0.3">
      <c r="A1035" s="85" t="s">
        <v>204</v>
      </c>
      <c r="B1035" s="85" t="s">
        <v>212</v>
      </c>
      <c r="C1035" t="s">
        <v>1222</v>
      </c>
      <c r="D1035" s="86">
        <v>0</v>
      </c>
      <c r="E1035" s="86">
        <v>0</v>
      </c>
      <c r="F1035" s="86">
        <v>0</v>
      </c>
      <c r="G1035" s="86">
        <v>0</v>
      </c>
      <c r="H1035" s="86">
        <v>0</v>
      </c>
      <c r="I1035" s="86">
        <v>0</v>
      </c>
      <c r="J1035" s="86">
        <v>0</v>
      </c>
      <c r="K1035" s="86">
        <v>0</v>
      </c>
      <c r="L1035" s="86">
        <v>0</v>
      </c>
      <c r="M1035" s="86">
        <v>0</v>
      </c>
      <c r="N1035" s="86">
        <v>0</v>
      </c>
      <c r="O1035" s="86">
        <v>0</v>
      </c>
      <c r="P1035" s="86">
        <v>0</v>
      </c>
      <c r="Q1035" s="86">
        <v>0</v>
      </c>
      <c r="R1035" s="86">
        <v>0</v>
      </c>
      <c r="S1035" s="86">
        <v>0</v>
      </c>
      <c r="T1035" s="86">
        <v>0</v>
      </c>
      <c r="U1035" s="86">
        <v>0</v>
      </c>
      <c r="V1035" s="86">
        <v>0</v>
      </c>
      <c r="W1035" s="86">
        <v>0</v>
      </c>
      <c r="X1035" s="86">
        <v>4000000</v>
      </c>
      <c r="Y1035" s="86">
        <v>4000000</v>
      </c>
    </row>
    <row r="1036" spans="1:25" s="284" customFormat="1" hidden="1" outlineLevel="3" collapsed="1" x14ac:dyDescent="0.3">
      <c r="A1036" s="85"/>
      <c r="B1036" s="290" t="s">
        <v>2817</v>
      </c>
      <c r="C1036" s="291"/>
      <c r="D1036" s="292"/>
      <c r="E1036" s="292">
        <f t="shared" ref="E1036:Y1036" si="47">SUBTOTAL(9,E1029:E1035)</f>
        <v>0</v>
      </c>
      <c r="F1036" s="292">
        <f t="shared" si="47"/>
        <v>0</v>
      </c>
      <c r="G1036" s="292">
        <f t="shared" si="47"/>
        <v>0</v>
      </c>
      <c r="H1036" s="292">
        <f t="shared" si="47"/>
        <v>0</v>
      </c>
      <c r="I1036" s="292">
        <f t="shared" si="47"/>
        <v>0</v>
      </c>
      <c r="J1036" s="292">
        <f t="shared" si="47"/>
        <v>0</v>
      </c>
      <c r="K1036" s="292">
        <f t="shared" si="47"/>
        <v>1885000</v>
      </c>
      <c r="L1036" s="292">
        <f t="shared" si="47"/>
        <v>0</v>
      </c>
      <c r="M1036" s="292">
        <f t="shared" si="47"/>
        <v>0</v>
      </c>
      <c r="N1036" s="292">
        <f t="shared" si="47"/>
        <v>0</v>
      </c>
      <c r="O1036" s="292">
        <f t="shared" si="47"/>
        <v>0</v>
      </c>
      <c r="P1036" s="292">
        <f t="shared" si="47"/>
        <v>0</v>
      </c>
      <c r="Q1036" s="292">
        <f t="shared" si="47"/>
        <v>1750000</v>
      </c>
      <c r="R1036" s="292">
        <f t="shared" si="47"/>
        <v>0</v>
      </c>
      <c r="S1036" s="292">
        <f t="shared" si="47"/>
        <v>0</v>
      </c>
      <c r="T1036" s="292">
        <f t="shared" si="47"/>
        <v>0</v>
      </c>
      <c r="U1036" s="292">
        <f t="shared" si="47"/>
        <v>0</v>
      </c>
      <c r="V1036" s="292">
        <f t="shared" si="47"/>
        <v>1320232</v>
      </c>
      <c r="W1036" s="292">
        <f t="shared" si="47"/>
        <v>35000000</v>
      </c>
      <c r="X1036" s="292">
        <f t="shared" si="47"/>
        <v>5000000</v>
      </c>
      <c r="Y1036" s="292">
        <f t="shared" si="47"/>
        <v>44955232</v>
      </c>
    </row>
    <row r="1037" spans="1:25" hidden="1" outlineLevel="4" x14ac:dyDescent="0.3">
      <c r="A1037" s="85" t="s">
        <v>204</v>
      </c>
      <c r="B1037" s="85" t="s">
        <v>214</v>
      </c>
      <c r="C1037" t="s">
        <v>1223</v>
      </c>
      <c r="D1037" s="86">
        <v>0</v>
      </c>
      <c r="E1037" s="86">
        <v>0</v>
      </c>
      <c r="F1037" s="86">
        <v>0</v>
      </c>
      <c r="G1037" s="86">
        <v>0</v>
      </c>
      <c r="H1037" s="86">
        <v>0</v>
      </c>
      <c r="I1037" s="86">
        <v>0</v>
      </c>
      <c r="J1037" s="86">
        <v>0</v>
      </c>
      <c r="K1037" s="86">
        <v>0</v>
      </c>
      <c r="L1037" s="86">
        <v>0</v>
      </c>
      <c r="M1037" s="86">
        <v>0</v>
      </c>
      <c r="N1037" s="86">
        <v>0</v>
      </c>
      <c r="O1037" s="86">
        <v>0</v>
      </c>
      <c r="P1037" s="86">
        <v>0</v>
      </c>
      <c r="Q1037" s="86">
        <v>0</v>
      </c>
      <c r="R1037" s="86">
        <v>0</v>
      </c>
      <c r="S1037" s="86">
        <v>0</v>
      </c>
      <c r="T1037" s="86">
        <v>0</v>
      </c>
      <c r="U1037" s="86">
        <v>0</v>
      </c>
      <c r="V1037" s="86">
        <v>0</v>
      </c>
      <c r="W1037" s="86">
        <v>0</v>
      </c>
      <c r="X1037" s="86">
        <v>1300000</v>
      </c>
      <c r="Y1037" s="86">
        <v>1300000</v>
      </c>
    </row>
    <row r="1038" spans="1:25" hidden="1" outlineLevel="4" x14ac:dyDescent="0.3">
      <c r="A1038" s="85" t="s">
        <v>204</v>
      </c>
      <c r="B1038" s="85" t="s">
        <v>214</v>
      </c>
      <c r="C1038" t="s">
        <v>1224</v>
      </c>
      <c r="D1038" s="86">
        <v>0</v>
      </c>
      <c r="E1038" s="86">
        <v>0</v>
      </c>
      <c r="F1038" s="86">
        <v>0</v>
      </c>
      <c r="G1038" s="86">
        <v>0</v>
      </c>
      <c r="H1038" s="86">
        <v>0</v>
      </c>
      <c r="I1038" s="86">
        <v>0</v>
      </c>
      <c r="J1038" s="86">
        <v>0</v>
      </c>
      <c r="K1038" s="86">
        <v>0</v>
      </c>
      <c r="L1038" s="86">
        <v>0</v>
      </c>
      <c r="M1038" s="86">
        <v>0</v>
      </c>
      <c r="N1038" s="86">
        <v>0</v>
      </c>
      <c r="O1038" s="86">
        <v>0</v>
      </c>
      <c r="P1038" s="86">
        <v>0</v>
      </c>
      <c r="Q1038" s="86">
        <v>0</v>
      </c>
      <c r="R1038" s="86">
        <v>0</v>
      </c>
      <c r="S1038" s="86">
        <v>0</v>
      </c>
      <c r="T1038" s="86">
        <v>0</v>
      </c>
      <c r="U1038" s="86">
        <v>0</v>
      </c>
      <c r="V1038" s="86">
        <v>0</v>
      </c>
      <c r="W1038" s="86">
        <v>50000</v>
      </c>
      <c r="X1038" s="86">
        <v>0</v>
      </c>
      <c r="Y1038" s="86">
        <v>50000</v>
      </c>
    </row>
    <row r="1039" spans="1:25" hidden="1" outlineLevel="4" x14ac:dyDescent="0.3">
      <c r="A1039" s="85" t="s">
        <v>204</v>
      </c>
      <c r="B1039" s="85" t="s">
        <v>214</v>
      </c>
      <c r="C1039" t="s">
        <v>1225</v>
      </c>
      <c r="D1039" s="86">
        <v>0</v>
      </c>
      <c r="E1039" s="86">
        <v>0</v>
      </c>
      <c r="F1039" s="86">
        <v>0</v>
      </c>
      <c r="G1039" s="86">
        <v>0</v>
      </c>
      <c r="H1039" s="86">
        <v>0</v>
      </c>
      <c r="I1039" s="86">
        <v>0</v>
      </c>
      <c r="J1039" s="86">
        <v>0</v>
      </c>
      <c r="K1039" s="86">
        <v>0</v>
      </c>
      <c r="L1039" s="86">
        <v>0</v>
      </c>
      <c r="M1039" s="86">
        <v>0</v>
      </c>
      <c r="N1039" s="86">
        <v>0</v>
      </c>
      <c r="O1039" s="86">
        <v>0</v>
      </c>
      <c r="P1039" s="86">
        <v>0</v>
      </c>
      <c r="Q1039" s="86">
        <v>0</v>
      </c>
      <c r="R1039" s="86">
        <v>0</v>
      </c>
      <c r="S1039" s="86">
        <v>0</v>
      </c>
      <c r="T1039" s="86">
        <v>0</v>
      </c>
      <c r="U1039" s="86">
        <v>0</v>
      </c>
      <c r="V1039" s="86">
        <v>6600000</v>
      </c>
      <c r="W1039" s="86">
        <v>0</v>
      </c>
      <c r="X1039" s="86">
        <v>2100000</v>
      </c>
      <c r="Y1039" s="86">
        <v>8700000</v>
      </c>
    </row>
    <row r="1040" spans="1:25" hidden="1" outlineLevel="4" x14ac:dyDescent="0.3">
      <c r="A1040" s="85" t="s">
        <v>204</v>
      </c>
      <c r="B1040" s="85" t="s">
        <v>214</v>
      </c>
      <c r="C1040" t="s">
        <v>1226</v>
      </c>
      <c r="D1040" s="86">
        <v>0</v>
      </c>
      <c r="E1040" s="86">
        <v>0</v>
      </c>
      <c r="F1040" s="86">
        <v>0</v>
      </c>
      <c r="G1040" s="86">
        <v>0</v>
      </c>
      <c r="H1040" s="86">
        <v>0</v>
      </c>
      <c r="I1040" s="86">
        <v>0</v>
      </c>
      <c r="J1040" s="86">
        <v>0</v>
      </c>
      <c r="K1040" s="86">
        <v>0</v>
      </c>
      <c r="L1040" s="86">
        <v>0</v>
      </c>
      <c r="M1040" s="86">
        <v>400000</v>
      </c>
      <c r="N1040" s="86">
        <v>0</v>
      </c>
      <c r="O1040" s="86">
        <v>0</v>
      </c>
      <c r="P1040" s="86">
        <v>0</v>
      </c>
      <c r="Q1040" s="86">
        <v>0</v>
      </c>
      <c r="R1040" s="86">
        <v>0</v>
      </c>
      <c r="S1040" s="86">
        <v>0</v>
      </c>
      <c r="T1040" s="86">
        <v>0</v>
      </c>
      <c r="U1040" s="86">
        <v>0</v>
      </c>
      <c r="V1040" s="86">
        <v>0</v>
      </c>
      <c r="W1040" s="86">
        <v>0</v>
      </c>
      <c r="X1040" s="86">
        <v>0</v>
      </c>
      <c r="Y1040" s="86">
        <v>400000</v>
      </c>
    </row>
    <row r="1041" spans="1:25" hidden="1" outlineLevel="4" x14ac:dyDescent="0.3">
      <c r="A1041" s="85" t="s">
        <v>204</v>
      </c>
      <c r="B1041" s="85" t="s">
        <v>214</v>
      </c>
      <c r="C1041" t="s">
        <v>1227</v>
      </c>
      <c r="D1041" s="86">
        <v>0</v>
      </c>
      <c r="E1041" s="86">
        <v>0</v>
      </c>
      <c r="F1041" s="86">
        <v>0</v>
      </c>
      <c r="G1041" s="86">
        <v>0</v>
      </c>
      <c r="H1041" s="86">
        <v>0</v>
      </c>
      <c r="I1041" s="86">
        <v>0</v>
      </c>
      <c r="J1041" s="86">
        <v>0</v>
      </c>
      <c r="K1041" s="86">
        <v>0</v>
      </c>
      <c r="L1041" s="86">
        <v>0</v>
      </c>
      <c r="M1041" s="86">
        <v>200014</v>
      </c>
      <c r="N1041" s="86">
        <v>0</v>
      </c>
      <c r="O1041" s="86">
        <v>0</v>
      </c>
      <c r="P1041" s="86">
        <v>0</v>
      </c>
      <c r="Q1041" s="86">
        <v>0</v>
      </c>
      <c r="R1041" s="86">
        <v>0</v>
      </c>
      <c r="S1041" s="86">
        <v>0</v>
      </c>
      <c r="T1041" s="86">
        <v>0</v>
      </c>
      <c r="U1041" s="86">
        <v>0</v>
      </c>
      <c r="V1041" s="86">
        <v>0</v>
      </c>
      <c r="W1041" s="86">
        <v>0</v>
      </c>
      <c r="X1041" s="86">
        <v>0</v>
      </c>
      <c r="Y1041" s="86">
        <v>200014</v>
      </c>
    </row>
    <row r="1042" spans="1:25" hidden="1" outlineLevel="4" x14ac:dyDescent="0.3">
      <c r="A1042" s="85" t="s">
        <v>204</v>
      </c>
      <c r="B1042" s="85" t="s">
        <v>214</v>
      </c>
      <c r="C1042" t="s">
        <v>843</v>
      </c>
      <c r="D1042" s="86">
        <v>0</v>
      </c>
      <c r="E1042" s="86">
        <v>0</v>
      </c>
      <c r="F1042" s="86">
        <v>0</v>
      </c>
      <c r="G1042" s="86">
        <v>0</v>
      </c>
      <c r="H1042" s="86">
        <v>0</v>
      </c>
      <c r="I1042" s="86">
        <v>0</v>
      </c>
      <c r="J1042" s="86">
        <v>0</v>
      </c>
      <c r="K1042" s="86">
        <v>292000</v>
      </c>
      <c r="L1042" s="86">
        <v>0</v>
      </c>
      <c r="M1042" s="86">
        <v>0</v>
      </c>
      <c r="N1042" s="86">
        <v>0</v>
      </c>
      <c r="O1042" s="86">
        <v>0</v>
      </c>
      <c r="P1042" s="86">
        <v>0</v>
      </c>
      <c r="Q1042" s="86">
        <v>0</v>
      </c>
      <c r="R1042" s="86">
        <v>0</v>
      </c>
      <c r="S1042" s="86">
        <v>0</v>
      </c>
      <c r="T1042" s="86">
        <v>0</v>
      </c>
      <c r="U1042" s="86">
        <v>0</v>
      </c>
      <c r="V1042" s="86">
        <v>0</v>
      </c>
      <c r="W1042" s="86">
        <v>0</v>
      </c>
      <c r="X1042" s="86">
        <v>0</v>
      </c>
      <c r="Y1042" s="86">
        <v>292000</v>
      </c>
    </row>
    <row r="1043" spans="1:25" hidden="1" outlineLevel="4" x14ac:dyDescent="0.3">
      <c r="A1043" s="85" t="s">
        <v>204</v>
      </c>
      <c r="B1043" s="85" t="s">
        <v>214</v>
      </c>
      <c r="C1043" t="s">
        <v>1228</v>
      </c>
      <c r="D1043" s="86">
        <v>0</v>
      </c>
      <c r="E1043" s="86">
        <v>0</v>
      </c>
      <c r="F1043" s="86">
        <v>0</v>
      </c>
      <c r="G1043" s="86">
        <v>0</v>
      </c>
      <c r="H1043" s="86">
        <v>0</v>
      </c>
      <c r="I1043" s="86">
        <v>0</v>
      </c>
      <c r="J1043" s="86">
        <v>0</v>
      </c>
      <c r="K1043" s="86">
        <v>0</v>
      </c>
      <c r="L1043" s="86">
        <v>0</v>
      </c>
      <c r="M1043" s="86">
        <v>0</v>
      </c>
      <c r="N1043" s="86">
        <v>0</v>
      </c>
      <c r="O1043" s="86">
        <v>0</v>
      </c>
      <c r="P1043" s="86">
        <v>0</v>
      </c>
      <c r="Q1043" s="86">
        <v>0</v>
      </c>
      <c r="R1043" s="86">
        <v>0</v>
      </c>
      <c r="S1043" s="86">
        <v>0</v>
      </c>
      <c r="T1043" s="86">
        <v>0</v>
      </c>
      <c r="U1043" s="86">
        <v>0</v>
      </c>
      <c r="V1043" s="86">
        <v>0</v>
      </c>
      <c r="W1043" s="86">
        <v>225000</v>
      </c>
      <c r="X1043" s="86">
        <v>0</v>
      </c>
      <c r="Y1043" s="86">
        <v>225000</v>
      </c>
    </row>
    <row r="1044" spans="1:25" hidden="1" outlineLevel="4" x14ac:dyDescent="0.3">
      <c r="A1044" s="85" t="s">
        <v>204</v>
      </c>
      <c r="B1044" s="85" t="s">
        <v>214</v>
      </c>
      <c r="C1044" t="s">
        <v>1229</v>
      </c>
      <c r="D1044" s="86">
        <v>0</v>
      </c>
      <c r="E1044" s="86">
        <v>0</v>
      </c>
      <c r="F1044" s="86">
        <v>0</v>
      </c>
      <c r="G1044" s="86">
        <v>0</v>
      </c>
      <c r="H1044" s="86">
        <v>0</v>
      </c>
      <c r="I1044" s="86">
        <v>0</v>
      </c>
      <c r="J1044" s="86">
        <v>0</v>
      </c>
      <c r="K1044" s="86">
        <v>0</v>
      </c>
      <c r="L1044" s="86">
        <v>0</v>
      </c>
      <c r="M1044" s="86">
        <v>0</v>
      </c>
      <c r="N1044" s="86">
        <v>0</v>
      </c>
      <c r="O1044" s="86">
        <v>0</v>
      </c>
      <c r="P1044" s="86">
        <v>0</v>
      </c>
      <c r="Q1044" s="86">
        <v>0</v>
      </c>
      <c r="R1044" s="86">
        <v>0</v>
      </c>
      <c r="S1044" s="86">
        <v>0</v>
      </c>
      <c r="T1044" s="86">
        <v>0</v>
      </c>
      <c r="U1044" s="86">
        <v>0</v>
      </c>
      <c r="V1044" s="86">
        <v>0</v>
      </c>
      <c r="W1044" s="86">
        <v>250000</v>
      </c>
      <c r="X1044" s="86">
        <v>0</v>
      </c>
      <c r="Y1044" s="86">
        <v>250000</v>
      </c>
    </row>
    <row r="1045" spans="1:25" hidden="1" outlineLevel="4" x14ac:dyDescent="0.3">
      <c r="A1045" s="85" t="s">
        <v>204</v>
      </c>
      <c r="B1045" s="85" t="s">
        <v>214</v>
      </c>
      <c r="C1045" t="s">
        <v>1230</v>
      </c>
      <c r="D1045" s="86">
        <v>0</v>
      </c>
      <c r="E1045" s="86">
        <v>0</v>
      </c>
      <c r="F1045" s="86">
        <v>0</v>
      </c>
      <c r="G1045" s="86">
        <v>0</v>
      </c>
      <c r="H1045" s="86">
        <v>0</v>
      </c>
      <c r="I1045" s="86">
        <v>0</v>
      </c>
      <c r="J1045" s="86">
        <v>0</v>
      </c>
      <c r="K1045" s="86">
        <v>0</v>
      </c>
      <c r="L1045" s="86">
        <v>0</v>
      </c>
      <c r="M1045" s="86">
        <v>0</v>
      </c>
      <c r="N1045" s="86">
        <v>0</v>
      </c>
      <c r="O1045" s="86">
        <v>0</v>
      </c>
      <c r="P1045" s="86">
        <v>0</v>
      </c>
      <c r="Q1045" s="86">
        <v>0</v>
      </c>
      <c r="R1045" s="86">
        <v>0</v>
      </c>
      <c r="S1045" s="86">
        <v>0</v>
      </c>
      <c r="T1045" s="86">
        <v>0</v>
      </c>
      <c r="U1045" s="86">
        <v>0</v>
      </c>
      <c r="V1045" s="86">
        <v>0</v>
      </c>
      <c r="W1045" s="86">
        <v>250000</v>
      </c>
      <c r="X1045" s="86">
        <v>0</v>
      </c>
      <c r="Y1045" s="86">
        <v>250000</v>
      </c>
    </row>
    <row r="1046" spans="1:25" s="284" customFormat="1" hidden="1" outlineLevel="3" collapsed="1" x14ac:dyDescent="0.3">
      <c r="A1046" s="85"/>
      <c r="B1046" s="290" t="s">
        <v>2818</v>
      </c>
      <c r="C1046" s="291"/>
      <c r="D1046" s="292"/>
      <c r="E1046" s="292">
        <f t="shared" ref="E1046:Y1046" si="48">SUBTOTAL(9,E1037:E1045)</f>
        <v>0</v>
      </c>
      <c r="F1046" s="292">
        <f t="shared" si="48"/>
        <v>0</v>
      </c>
      <c r="G1046" s="292">
        <f t="shared" si="48"/>
        <v>0</v>
      </c>
      <c r="H1046" s="292">
        <f t="shared" si="48"/>
        <v>0</v>
      </c>
      <c r="I1046" s="292">
        <f t="shared" si="48"/>
        <v>0</v>
      </c>
      <c r="J1046" s="292">
        <f t="shared" si="48"/>
        <v>0</v>
      </c>
      <c r="K1046" s="292">
        <f t="shared" si="48"/>
        <v>292000</v>
      </c>
      <c r="L1046" s="292">
        <f t="shared" si="48"/>
        <v>0</v>
      </c>
      <c r="M1046" s="292">
        <f t="shared" si="48"/>
        <v>600014</v>
      </c>
      <c r="N1046" s="292">
        <f t="shared" si="48"/>
        <v>0</v>
      </c>
      <c r="O1046" s="292">
        <f t="shared" si="48"/>
        <v>0</v>
      </c>
      <c r="P1046" s="292">
        <f t="shared" si="48"/>
        <v>0</v>
      </c>
      <c r="Q1046" s="292">
        <f t="shared" si="48"/>
        <v>0</v>
      </c>
      <c r="R1046" s="292">
        <f t="shared" si="48"/>
        <v>0</v>
      </c>
      <c r="S1046" s="292">
        <f t="shared" si="48"/>
        <v>0</v>
      </c>
      <c r="T1046" s="292">
        <f t="shared" si="48"/>
        <v>0</v>
      </c>
      <c r="U1046" s="292">
        <f t="shared" si="48"/>
        <v>0</v>
      </c>
      <c r="V1046" s="292">
        <f t="shared" si="48"/>
        <v>6600000</v>
      </c>
      <c r="W1046" s="292">
        <f t="shared" si="48"/>
        <v>775000</v>
      </c>
      <c r="X1046" s="292">
        <f t="shared" si="48"/>
        <v>3400000</v>
      </c>
      <c r="Y1046" s="292">
        <f t="shared" si="48"/>
        <v>11667014</v>
      </c>
    </row>
    <row r="1047" spans="1:25" hidden="1" outlineLevel="4" x14ac:dyDescent="0.3">
      <c r="A1047" s="85" t="s">
        <v>204</v>
      </c>
      <c r="B1047" s="85" t="s">
        <v>216</v>
      </c>
      <c r="C1047" t="s">
        <v>1231</v>
      </c>
      <c r="D1047" s="86">
        <v>0</v>
      </c>
      <c r="E1047" s="86">
        <v>0</v>
      </c>
      <c r="F1047" s="86">
        <v>0</v>
      </c>
      <c r="G1047" s="86">
        <v>0</v>
      </c>
      <c r="H1047" s="86">
        <v>0</v>
      </c>
      <c r="I1047" s="86">
        <v>0</v>
      </c>
      <c r="J1047" s="86">
        <v>0</v>
      </c>
      <c r="K1047" s="86">
        <v>0</v>
      </c>
      <c r="L1047" s="86">
        <v>0</v>
      </c>
      <c r="M1047" s="86">
        <v>0</v>
      </c>
      <c r="N1047" s="86">
        <v>0</v>
      </c>
      <c r="O1047" s="86">
        <v>0</v>
      </c>
      <c r="P1047" s="86">
        <v>0</v>
      </c>
      <c r="Q1047" s="86">
        <v>0</v>
      </c>
      <c r="R1047" s="86">
        <v>0</v>
      </c>
      <c r="S1047" s="86">
        <v>0</v>
      </c>
      <c r="T1047" s="86">
        <v>0</v>
      </c>
      <c r="U1047" s="86">
        <v>0</v>
      </c>
      <c r="V1047" s="86">
        <v>415000</v>
      </c>
      <c r="W1047" s="86">
        <v>0</v>
      </c>
      <c r="X1047" s="86">
        <v>0</v>
      </c>
      <c r="Y1047" s="86">
        <v>415000</v>
      </c>
    </row>
    <row r="1048" spans="1:25" hidden="1" outlineLevel="4" x14ac:dyDescent="0.3">
      <c r="A1048" s="85" t="s">
        <v>204</v>
      </c>
      <c r="B1048" s="85" t="s">
        <v>216</v>
      </c>
      <c r="C1048" t="s">
        <v>1232</v>
      </c>
      <c r="D1048" s="86">
        <v>0</v>
      </c>
      <c r="E1048" s="86">
        <v>0</v>
      </c>
      <c r="F1048" s="86">
        <v>0</v>
      </c>
      <c r="G1048" s="86">
        <v>0</v>
      </c>
      <c r="H1048" s="86">
        <v>0</v>
      </c>
      <c r="I1048" s="86">
        <v>0</v>
      </c>
      <c r="J1048" s="86">
        <v>0</v>
      </c>
      <c r="K1048" s="86">
        <v>0</v>
      </c>
      <c r="L1048" s="86">
        <v>0</v>
      </c>
      <c r="M1048" s="86">
        <v>0</v>
      </c>
      <c r="N1048" s="86">
        <v>0</v>
      </c>
      <c r="O1048" s="86">
        <v>55000</v>
      </c>
      <c r="P1048" s="86">
        <v>0</v>
      </c>
      <c r="Q1048" s="86">
        <v>0</v>
      </c>
      <c r="R1048" s="86">
        <v>0</v>
      </c>
      <c r="S1048" s="86">
        <v>0</v>
      </c>
      <c r="T1048" s="86">
        <v>0</v>
      </c>
      <c r="U1048" s="86">
        <v>0</v>
      </c>
      <c r="V1048" s="86">
        <v>0</v>
      </c>
      <c r="W1048" s="86">
        <v>0</v>
      </c>
      <c r="X1048" s="86">
        <v>0</v>
      </c>
      <c r="Y1048" s="86">
        <v>55000</v>
      </c>
    </row>
    <row r="1049" spans="1:25" hidden="1" outlineLevel="4" x14ac:dyDescent="0.3">
      <c r="A1049" s="85" t="s">
        <v>204</v>
      </c>
      <c r="B1049" s="85" t="s">
        <v>216</v>
      </c>
      <c r="C1049" t="s">
        <v>1233</v>
      </c>
      <c r="D1049" s="86">
        <v>0</v>
      </c>
      <c r="E1049" s="86">
        <v>0</v>
      </c>
      <c r="F1049" s="86">
        <v>0</v>
      </c>
      <c r="G1049" s="86">
        <v>0</v>
      </c>
      <c r="H1049" s="86">
        <v>0</v>
      </c>
      <c r="I1049" s="86">
        <v>0</v>
      </c>
      <c r="J1049" s="86">
        <v>0</v>
      </c>
      <c r="K1049" s="86">
        <v>0</v>
      </c>
      <c r="L1049" s="86">
        <v>0</v>
      </c>
      <c r="M1049" s="86">
        <v>0</v>
      </c>
      <c r="N1049" s="86">
        <v>0</v>
      </c>
      <c r="O1049" s="86">
        <v>0</v>
      </c>
      <c r="P1049" s="86">
        <v>0</v>
      </c>
      <c r="Q1049" s="86">
        <v>0</v>
      </c>
      <c r="R1049" s="86">
        <v>0</v>
      </c>
      <c r="S1049" s="86">
        <v>65000</v>
      </c>
      <c r="T1049" s="86">
        <v>0</v>
      </c>
      <c r="U1049" s="86">
        <v>0</v>
      </c>
      <c r="V1049" s="86">
        <v>0</v>
      </c>
      <c r="W1049" s="86">
        <v>0</v>
      </c>
      <c r="X1049" s="86">
        <v>0</v>
      </c>
      <c r="Y1049" s="86">
        <v>65000</v>
      </c>
    </row>
    <row r="1050" spans="1:25" hidden="1" outlineLevel="4" x14ac:dyDescent="0.3">
      <c r="A1050" s="85" t="s">
        <v>204</v>
      </c>
      <c r="B1050" s="85" t="s">
        <v>216</v>
      </c>
      <c r="C1050" t="s">
        <v>1234</v>
      </c>
      <c r="D1050" s="86">
        <v>0</v>
      </c>
      <c r="E1050" s="86">
        <v>0</v>
      </c>
      <c r="F1050" s="86">
        <v>0</v>
      </c>
      <c r="G1050" s="86">
        <v>0</v>
      </c>
      <c r="H1050" s="86">
        <v>0</v>
      </c>
      <c r="I1050" s="86">
        <v>0</v>
      </c>
      <c r="J1050" s="86">
        <v>0</v>
      </c>
      <c r="K1050" s="86">
        <v>0</v>
      </c>
      <c r="L1050" s="86">
        <v>0</v>
      </c>
      <c r="M1050" s="86">
        <v>0</v>
      </c>
      <c r="N1050" s="86">
        <v>0</v>
      </c>
      <c r="O1050" s="86">
        <v>0</v>
      </c>
      <c r="P1050" s="86">
        <v>0</v>
      </c>
      <c r="Q1050" s="86">
        <v>0</v>
      </c>
      <c r="R1050" s="86">
        <v>0</v>
      </c>
      <c r="S1050" s="86">
        <v>0</v>
      </c>
      <c r="T1050" s="86">
        <v>0</v>
      </c>
      <c r="U1050" s="86">
        <v>0</v>
      </c>
      <c r="V1050" s="86">
        <v>86000</v>
      </c>
      <c r="W1050" s="86">
        <v>0</v>
      </c>
      <c r="X1050" s="86">
        <v>0</v>
      </c>
      <c r="Y1050" s="86">
        <v>86000</v>
      </c>
    </row>
    <row r="1051" spans="1:25" hidden="1" outlineLevel="4" x14ac:dyDescent="0.3">
      <c r="A1051" s="85" t="s">
        <v>204</v>
      </c>
      <c r="B1051" s="85" t="s">
        <v>216</v>
      </c>
      <c r="C1051" t="s">
        <v>1235</v>
      </c>
      <c r="D1051" s="86">
        <v>0</v>
      </c>
      <c r="E1051" s="86">
        <v>0</v>
      </c>
      <c r="F1051" s="86">
        <v>0</v>
      </c>
      <c r="G1051" s="86">
        <v>0</v>
      </c>
      <c r="H1051" s="86">
        <v>0</v>
      </c>
      <c r="I1051" s="86">
        <v>0</v>
      </c>
      <c r="J1051" s="86">
        <v>0</v>
      </c>
      <c r="K1051" s="86">
        <v>0</v>
      </c>
      <c r="L1051" s="86">
        <v>0</v>
      </c>
      <c r="M1051" s="86">
        <v>0</v>
      </c>
      <c r="N1051" s="86">
        <v>187000</v>
      </c>
      <c r="O1051" s="86">
        <v>0</v>
      </c>
      <c r="P1051" s="86">
        <v>0</v>
      </c>
      <c r="Q1051" s="86">
        <v>0</v>
      </c>
      <c r="R1051" s="86">
        <v>0</v>
      </c>
      <c r="S1051" s="86">
        <v>0</v>
      </c>
      <c r="T1051" s="86">
        <v>0</v>
      </c>
      <c r="U1051" s="86">
        <v>0</v>
      </c>
      <c r="V1051" s="86">
        <v>0</v>
      </c>
      <c r="W1051" s="86">
        <v>0</v>
      </c>
      <c r="X1051" s="86">
        <v>0</v>
      </c>
      <c r="Y1051" s="86">
        <v>187000</v>
      </c>
    </row>
    <row r="1052" spans="1:25" hidden="1" outlineLevel="4" x14ac:dyDescent="0.3">
      <c r="A1052" s="85" t="s">
        <v>204</v>
      </c>
      <c r="B1052" s="85" t="s">
        <v>216</v>
      </c>
      <c r="C1052" t="s">
        <v>1236</v>
      </c>
      <c r="D1052" s="86">
        <v>0</v>
      </c>
      <c r="E1052" s="86">
        <v>0</v>
      </c>
      <c r="F1052" s="86">
        <v>0</v>
      </c>
      <c r="G1052" s="86">
        <v>0</v>
      </c>
      <c r="H1052" s="86">
        <v>0</v>
      </c>
      <c r="I1052" s="86">
        <v>0</v>
      </c>
      <c r="J1052" s="86">
        <v>0</v>
      </c>
      <c r="K1052" s="86">
        <v>0</v>
      </c>
      <c r="L1052" s="86">
        <v>0</v>
      </c>
      <c r="M1052" s="86">
        <v>0</v>
      </c>
      <c r="N1052" s="86">
        <v>0</v>
      </c>
      <c r="O1052" s="86">
        <v>0</v>
      </c>
      <c r="P1052" s="86">
        <v>0</v>
      </c>
      <c r="Q1052" s="86">
        <v>0</v>
      </c>
      <c r="R1052" s="86">
        <v>0</v>
      </c>
      <c r="S1052" s="86">
        <v>0</v>
      </c>
      <c r="T1052" s="86">
        <v>0</v>
      </c>
      <c r="U1052" s="86">
        <v>0</v>
      </c>
      <c r="V1052" s="86">
        <v>0</v>
      </c>
      <c r="W1052" s="86">
        <v>512950</v>
      </c>
      <c r="X1052" s="86">
        <v>512950</v>
      </c>
      <c r="Y1052" s="86">
        <v>1025900</v>
      </c>
    </row>
    <row r="1053" spans="1:25" hidden="1" outlineLevel="4" x14ac:dyDescent="0.3">
      <c r="A1053" s="85" t="s">
        <v>204</v>
      </c>
      <c r="B1053" s="85" t="s">
        <v>216</v>
      </c>
      <c r="C1053" t="s">
        <v>1237</v>
      </c>
      <c r="D1053" s="86">
        <v>0</v>
      </c>
      <c r="E1053" s="86">
        <v>0</v>
      </c>
      <c r="F1053" s="86">
        <v>0</v>
      </c>
      <c r="G1053" s="86">
        <v>0</v>
      </c>
      <c r="H1053" s="86">
        <v>0</v>
      </c>
      <c r="I1053" s="86">
        <v>0</v>
      </c>
      <c r="J1053" s="86">
        <v>0</v>
      </c>
      <c r="K1053" s="86">
        <v>0</v>
      </c>
      <c r="L1053" s="86">
        <v>0</v>
      </c>
      <c r="M1053" s="86">
        <v>0</v>
      </c>
      <c r="N1053" s="86">
        <v>0</v>
      </c>
      <c r="O1053" s="86">
        <v>0</v>
      </c>
      <c r="P1053" s="86">
        <v>0</v>
      </c>
      <c r="Q1053" s="86">
        <v>0</v>
      </c>
      <c r="R1053" s="86">
        <v>0</v>
      </c>
      <c r="S1053" s="86">
        <v>0</v>
      </c>
      <c r="T1053" s="86">
        <v>0</v>
      </c>
      <c r="U1053" s="86">
        <v>0</v>
      </c>
      <c r="V1053" s="86">
        <v>66300</v>
      </c>
      <c r="W1053" s="86">
        <v>0</v>
      </c>
      <c r="X1053" s="86">
        <v>0</v>
      </c>
      <c r="Y1053" s="86">
        <v>66300</v>
      </c>
    </row>
    <row r="1054" spans="1:25" hidden="1" outlineLevel="4" x14ac:dyDescent="0.3">
      <c r="A1054" s="85" t="s">
        <v>204</v>
      </c>
      <c r="B1054" s="85" t="s">
        <v>216</v>
      </c>
      <c r="C1054" t="s">
        <v>1238</v>
      </c>
      <c r="D1054" s="86">
        <v>0</v>
      </c>
      <c r="E1054" s="86">
        <v>0</v>
      </c>
      <c r="F1054" s="86">
        <v>0</v>
      </c>
      <c r="G1054" s="86">
        <v>0</v>
      </c>
      <c r="H1054" s="86">
        <v>0</v>
      </c>
      <c r="I1054" s="86">
        <v>0</v>
      </c>
      <c r="J1054" s="86">
        <v>0</v>
      </c>
      <c r="K1054" s="86">
        <v>0</v>
      </c>
      <c r="L1054" s="86">
        <v>0</v>
      </c>
      <c r="M1054" s="86">
        <v>0</v>
      </c>
      <c r="N1054" s="86">
        <v>0</v>
      </c>
      <c r="O1054" s="86">
        <v>0</v>
      </c>
      <c r="P1054" s="86">
        <v>0</v>
      </c>
      <c r="Q1054" s="86">
        <v>0</v>
      </c>
      <c r="R1054" s="86">
        <v>0</v>
      </c>
      <c r="S1054" s="86">
        <v>0</v>
      </c>
      <c r="T1054" s="86">
        <v>155000</v>
      </c>
      <c r="U1054" s="86">
        <v>0</v>
      </c>
      <c r="V1054" s="86">
        <v>0</v>
      </c>
      <c r="W1054" s="86">
        <v>0</v>
      </c>
      <c r="X1054" s="86">
        <v>0</v>
      </c>
      <c r="Y1054" s="86">
        <v>155000</v>
      </c>
    </row>
    <row r="1055" spans="1:25" hidden="1" outlineLevel="4" x14ac:dyDescent="0.3">
      <c r="A1055" s="85" t="s">
        <v>204</v>
      </c>
      <c r="B1055" s="85" t="s">
        <v>216</v>
      </c>
      <c r="C1055" t="s">
        <v>1239</v>
      </c>
      <c r="D1055" s="86">
        <v>0</v>
      </c>
      <c r="E1055" s="86">
        <v>0</v>
      </c>
      <c r="F1055" s="86">
        <v>0</v>
      </c>
      <c r="G1055" s="86">
        <v>0</v>
      </c>
      <c r="H1055" s="86">
        <v>0</v>
      </c>
      <c r="I1055" s="86">
        <v>0</v>
      </c>
      <c r="J1055" s="86">
        <v>0</v>
      </c>
      <c r="K1055" s="86">
        <v>0</v>
      </c>
      <c r="L1055" s="86">
        <v>0</v>
      </c>
      <c r="M1055" s="86">
        <v>0</v>
      </c>
      <c r="N1055" s="86">
        <v>0</v>
      </c>
      <c r="O1055" s="86">
        <v>0</v>
      </c>
      <c r="P1055" s="86">
        <v>275000</v>
      </c>
      <c r="Q1055" s="86">
        <v>0</v>
      </c>
      <c r="R1055" s="86">
        <v>0</v>
      </c>
      <c r="S1055" s="86">
        <v>0</v>
      </c>
      <c r="T1055" s="86">
        <v>0</v>
      </c>
      <c r="U1055" s="86">
        <v>0</v>
      </c>
      <c r="V1055" s="86">
        <v>0</v>
      </c>
      <c r="W1055" s="86">
        <v>0</v>
      </c>
      <c r="X1055" s="86">
        <v>0</v>
      </c>
      <c r="Y1055" s="86">
        <v>275000</v>
      </c>
    </row>
    <row r="1056" spans="1:25" hidden="1" outlineLevel="4" x14ac:dyDescent="0.3">
      <c r="A1056" s="85" t="s">
        <v>204</v>
      </c>
      <c r="B1056" s="85" t="s">
        <v>216</v>
      </c>
      <c r="C1056" t="s">
        <v>1240</v>
      </c>
      <c r="D1056" s="86">
        <v>0</v>
      </c>
      <c r="E1056" s="86">
        <v>0</v>
      </c>
      <c r="F1056" s="86">
        <v>0</v>
      </c>
      <c r="G1056" s="86">
        <v>0</v>
      </c>
      <c r="H1056" s="86">
        <v>0</v>
      </c>
      <c r="I1056" s="86">
        <v>0</v>
      </c>
      <c r="J1056" s="86">
        <v>0</v>
      </c>
      <c r="K1056" s="86">
        <v>0</v>
      </c>
      <c r="L1056" s="86">
        <v>0</v>
      </c>
      <c r="M1056" s="86">
        <v>0</v>
      </c>
      <c r="N1056" s="86">
        <v>0</v>
      </c>
      <c r="O1056" s="86">
        <v>0</v>
      </c>
      <c r="P1056" s="86">
        <v>0</v>
      </c>
      <c r="Q1056" s="86">
        <v>0</v>
      </c>
      <c r="R1056" s="86">
        <v>0</v>
      </c>
      <c r="S1056" s="86">
        <v>480000</v>
      </c>
      <c r="T1056" s="86">
        <v>0</v>
      </c>
      <c r="U1056" s="86">
        <v>0</v>
      </c>
      <c r="V1056" s="86">
        <v>0</v>
      </c>
      <c r="W1056" s="86">
        <v>0</v>
      </c>
      <c r="X1056" s="86">
        <v>0</v>
      </c>
      <c r="Y1056" s="86">
        <v>480000</v>
      </c>
    </row>
    <row r="1057" spans="1:25" hidden="1" outlineLevel="4" x14ac:dyDescent="0.3">
      <c r="A1057" s="85" t="s">
        <v>204</v>
      </c>
      <c r="B1057" s="85" t="s">
        <v>216</v>
      </c>
      <c r="C1057" t="s">
        <v>1241</v>
      </c>
      <c r="D1057" s="86">
        <v>0</v>
      </c>
      <c r="E1057" s="86">
        <v>0</v>
      </c>
      <c r="F1057" s="86">
        <v>0</v>
      </c>
      <c r="G1057" s="86">
        <v>0</v>
      </c>
      <c r="H1057" s="86">
        <v>0</v>
      </c>
      <c r="I1057" s="86">
        <v>0</v>
      </c>
      <c r="J1057" s="86">
        <v>0</v>
      </c>
      <c r="K1057" s="86">
        <v>0</v>
      </c>
      <c r="L1057" s="86">
        <v>0</v>
      </c>
      <c r="M1057" s="86">
        <v>0</v>
      </c>
      <c r="N1057" s="86">
        <v>0</v>
      </c>
      <c r="O1057" s="86">
        <v>0</v>
      </c>
      <c r="P1057" s="86">
        <v>0</v>
      </c>
      <c r="Q1057" s="86">
        <v>0</v>
      </c>
      <c r="R1057" s="86">
        <v>0</v>
      </c>
      <c r="S1057" s="86">
        <v>0</v>
      </c>
      <c r="T1057" s="86">
        <v>0</v>
      </c>
      <c r="U1057" s="86">
        <v>0</v>
      </c>
      <c r="V1057" s="86">
        <v>0</v>
      </c>
      <c r="W1057" s="86">
        <v>0</v>
      </c>
      <c r="X1057" s="86">
        <v>190000</v>
      </c>
      <c r="Y1057" s="86">
        <v>190000</v>
      </c>
    </row>
    <row r="1058" spans="1:25" hidden="1" outlineLevel="4" x14ac:dyDescent="0.3">
      <c r="A1058" s="85" t="s">
        <v>204</v>
      </c>
      <c r="B1058" s="85" t="s">
        <v>216</v>
      </c>
      <c r="C1058" t="s">
        <v>1242</v>
      </c>
      <c r="D1058" s="86">
        <v>0</v>
      </c>
      <c r="E1058" s="86">
        <v>0</v>
      </c>
      <c r="F1058" s="86">
        <v>0</v>
      </c>
      <c r="G1058" s="86">
        <v>0</v>
      </c>
      <c r="H1058" s="86">
        <v>0</v>
      </c>
      <c r="I1058" s="86">
        <v>0</v>
      </c>
      <c r="J1058" s="86">
        <v>500000</v>
      </c>
      <c r="K1058" s="86">
        <v>0</v>
      </c>
      <c r="L1058" s="86">
        <v>0</v>
      </c>
      <c r="M1058" s="86">
        <v>0</v>
      </c>
      <c r="N1058" s="86">
        <v>0</v>
      </c>
      <c r="O1058" s="86">
        <v>0</v>
      </c>
      <c r="P1058" s="86">
        <v>0</v>
      </c>
      <c r="Q1058" s="86">
        <v>0</v>
      </c>
      <c r="R1058" s="86">
        <v>0</v>
      </c>
      <c r="S1058" s="86">
        <v>0</v>
      </c>
      <c r="T1058" s="86">
        <v>0</v>
      </c>
      <c r="U1058" s="86">
        <v>0</v>
      </c>
      <c r="V1058" s="86">
        <v>0</v>
      </c>
      <c r="W1058" s="86">
        <v>0</v>
      </c>
      <c r="X1058" s="86">
        <v>0</v>
      </c>
      <c r="Y1058" s="86">
        <v>500000</v>
      </c>
    </row>
    <row r="1059" spans="1:25" hidden="1" outlineLevel="4" x14ac:dyDescent="0.3">
      <c r="A1059" s="85" t="s">
        <v>204</v>
      </c>
      <c r="B1059" s="85" t="s">
        <v>216</v>
      </c>
      <c r="C1059" t="s">
        <v>1243</v>
      </c>
      <c r="D1059" s="86">
        <v>0</v>
      </c>
      <c r="E1059" s="86">
        <v>0</v>
      </c>
      <c r="F1059" s="86">
        <v>0</v>
      </c>
      <c r="G1059" s="86">
        <v>0</v>
      </c>
      <c r="H1059" s="86">
        <v>0</v>
      </c>
      <c r="I1059" s="86">
        <v>0</v>
      </c>
      <c r="J1059" s="86">
        <v>0</v>
      </c>
      <c r="K1059" s="86">
        <v>0</v>
      </c>
      <c r="L1059" s="86">
        <v>0</v>
      </c>
      <c r="M1059" s="86">
        <v>0</v>
      </c>
      <c r="N1059" s="86">
        <v>0</v>
      </c>
      <c r="O1059" s="86">
        <v>0</v>
      </c>
      <c r="P1059" s="86">
        <v>0</v>
      </c>
      <c r="Q1059" s="86">
        <v>0</v>
      </c>
      <c r="R1059" s="86">
        <v>0</v>
      </c>
      <c r="S1059" s="86">
        <v>0</v>
      </c>
      <c r="T1059" s="86">
        <v>0</v>
      </c>
      <c r="U1059" s="86">
        <v>0</v>
      </c>
      <c r="V1059" s="86">
        <v>0</v>
      </c>
      <c r="W1059" s="86">
        <v>0</v>
      </c>
      <c r="X1059" s="86">
        <v>400000</v>
      </c>
      <c r="Y1059" s="86">
        <v>400000</v>
      </c>
    </row>
    <row r="1060" spans="1:25" hidden="1" outlineLevel="4" x14ac:dyDescent="0.3">
      <c r="A1060" s="85" t="s">
        <v>204</v>
      </c>
      <c r="B1060" s="85" t="s">
        <v>216</v>
      </c>
      <c r="C1060" t="s">
        <v>1244</v>
      </c>
      <c r="D1060" s="86">
        <v>0</v>
      </c>
      <c r="E1060" s="86">
        <v>0</v>
      </c>
      <c r="F1060" s="86">
        <v>0</v>
      </c>
      <c r="G1060" s="86">
        <v>0</v>
      </c>
      <c r="H1060" s="86">
        <v>0</v>
      </c>
      <c r="I1060" s="86">
        <v>0</v>
      </c>
      <c r="J1060" s="86">
        <v>0</v>
      </c>
      <c r="K1060" s="86">
        <v>0</v>
      </c>
      <c r="L1060" s="86">
        <v>0</v>
      </c>
      <c r="M1060" s="86">
        <v>0</v>
      </c>
      <c r="N1060" s="86">
        <v>0</v>
      </c>
      <c r="O1060" s="86">
        <v>55000</v>
      </c>
      <c r="P1060" s="86">
        <v>0</v>
      </c>
      <c r="Q1060" s="86">
        <v>0</v>
      </c>
      <c r="R1060" s="86">
        <v>0</v>
      </c>
      <c r="S1060" s="86">
        <v>0</v>
      </c>
      <c r="T1060" s="86">
        <v>0</v>
      </c>
      <c r="U1060" s="86">
        <v>0</v>
      </c>
      <c r="V1060" s="86">
        <v>0</v>
      </c>
      <c r="W1060" s="86">
        <v>0</v>
      </c>
      <c r="X1060" s="86">
        <v>0</v>
      </c>
      <c r="Y1060" s="86">
        <v>55000</v>
      </c>
    </row>
    <row r="1061" spans="1:25" hidden="1" outlineLevel="4" x14ac:dyDescent="0.3">
      <c r="A1061" s="85" t="s">
        <v>204</v>
      </c>
      <c r="B1061" s="85" t="s">
        <v>216</v>
      </c>
      <c r="C1061" t="s">
        <v>1245</v>
      </c>
      <c r="D1061" s="86">
        <v>0</v>
      </c>
      <c r="E1061" s="86">
        <v>0</v>
      </c>
      <c r="F1061" s="86">
        <v>0</v>
      </c>
      <c r="G1061" s="86">
        <v>0</v>
      </c>
      <c r="H1061" s="86">
        <v>0</v>
      </c>
      <c r="I1061" s="86">
        <v>0</v>
      </c>
      <c r="J1061" s="86">
        <v>0</v>
      </c>
      <c r="K1061" s="86">
        <v>0</v>
      </c>
      <c r="L1061" s="86">
        <v>0</v>
      </c>
      <c r="M1061" s="86">
        <v>0</v>
      </c>
      <c r="N1061" s="86">
        <v>0</v>
      </c>
      <c r="O1061" s="86">
        <v>0</v>
      </c>
      <c r="P1061" s="86">
        <v>0</v>
      </c>
      <c r="Q1061" s="86">
        <v>0</v>
      </c>
      <c r="R1061" s="86">
        <v>0</v>
      </c>
      <c r="S1061" s="86">
        <v>0</v>
      </c>
      <c r="T1061" s="86">
        <v>0</v>
      </c>
      <c r="U1061" s="86">
        <v>0</v>
      </c>
      <c r="V1061" s="86">
        <v>150000</v>
      </c>
      <c r="W1061" s="86">
        <v>0</v>
      </c>
      <c r="X1061" s="86">
        <v>0</v>
      </c>
      <c r="Y1061" s="86">
        <v>150000</v>
      </c>
    </row>
    <row r="1062" spans="1:25" hidden="1" outlineLevel="4" x14ac:dyDescent="0.3">
      <c r="A1062" s="85" t="s">
        <v>204</v>
      </c>
      <c r="B1062" s="85" t="s">
        <v>216</v>
      </c>
      <c r="C1062" t="s">
        <v>1246</v>
      </c>
      <c r="D1062" s="86">
        <v>0</v>
      </c>
      <c r="E1062" s="86">
        <v>0</v>
      </c>
      <c r="F1062" s="86">
        <v>0</v>
      </c>
      <c r="G1062" s="86">
        <v>0</v>
      </c>
      <c r="H1062" s="86">
        <v>0</v>
      </c>
      <c r="I1062" s="86">
        <v>0</v>
      </c>
      <c r="J1062" s="86">
        <v>0</v>
      </c>
      <c r="K1062" s="86">
        <v>0</v>
      </c>
      <c r="L1062" s="86">
        <v>0</v>
      </c>
      <c r="M1062" s="86">
        <v>0</v>
      </c>
      <c r="N1062" s="86">
        <v>0</v>
      </c>
      <c r="O1062" s="86">
        <v>0</v>
      </c>
      <c r="P1062" s="86">
        <v>0</v>
      </c>
      <c r="Q1062" s="86">
        <v>0</v>
      </c>
      <c r="R1062" s="86">
        <v>0</v>
      </c>
      <c r="S1062" s="86">
        <v>0</v>
      </c>
      <c r="T1062" s="86">
        <v>0</v>
      </c>
      <c r="U1062" s="86">
        <v>0</v>
      </c>
      <c r="V1062" s="86">
        <v>90000</v>
      </c>
      <c r="W1062" s="86">
        <v>0</v>
      </c>
      <c r="X1062" s="86">
        <v>0</v>
      </c>
      <c r="Y1062" s="86">
        <v>90000</v>
      </c>
    </row>
    <row r="1063" spans="1:25" hidden="1" outlineLevel="4" x14ac:dyDescent="0.3">
      <c r="A1063" s="85" t="s">
        <v>204</v>
      </c>
      <c r="B1063" s="85" t="s">
        <v>216</v>
      </c>
      <c r="C1063" t="s">
        <v>1247</v>
      </c>
      <c r="D1063" s="86">
        <v>0</v>
      </c>
      <c r="E1063" s="86">
        <v>0</v>
      </c>
      <c r="F1063" s="86">
        <v>0</v>
      </c>
      <c r="G1063" s="86">
        <v>0</v>
      </c>
      <c r="H1063" s="86">
        <v>0</v>
      </c>
      <c r="I1063" s="86">
        <v>0</v>
      </c>
      <c r="J1063" s="86">
        <v>0</v>
      </c>
      <c r="K1063" s="86">
        <v>0</v>
      </c>
      <c r="L1063" s="86">
        <v>0</v>
      </c>
      <c r="M1063" s="86">
        <v>0</v>
      </c>
      <c r="N1063" s="86">
        <v>0</v>
      </c>
      <c r="O1063" s="86">
        <v>0</v>
      </c>
      <c r="P1063" s="86">
        <v>0</v>
      </c>
      <c r="Q1063" s="86">
        <v>0</v>
      </c>
      <c r="R1063" s="86">
        <v>0</v>
      </c>
      <c r="S1063" s="86">
        <v>0</v>
      </c>
      <c r="T1063" s="86">
        <v>235000</v>
      </c>
      <c r="U1063" s="86">
        <v>0</v>
      </c>
      <c r="V1063" s="86">
        <v>0</v>
      </c>
      <c r="W1063" s="86">
        <v>0</v>
      </c>
      <c r="X1063" s="86">
        <v>0</v>
      </c>
      <c r="Y1063" s="86">
        <v>235000</v>
      </c>
    </row>
    <row r="1064" spans="1:25" hidden="1" outlineLevel="4" x14ac:dyDescent="0.3">
      <c r="A1064" s="85" t="s">
        <v>204</v>
      </c>
      <c r="B1064" s="85" t="s">
        <v>216</v>
      </c>
      <c r="C1064" t="s">
        <v>1248</v>
      </c>
      <c r="D1064" s="86">
        <v>0</v>
      </c>
      <c r="E1064" s="86">
        <v>0</v>
      </c>
      <c r="F1064" s="86">
        <v>0</v>
      </c>
      <c r="G1064" s="86">
        <v>0</v>
      </c>
      <c r="H1064" s="86">
        <v>0</v>
      </c>
      <c r="I1064" s="86">
        <v>0</v>
      </c>
      <c r="J1064" s="86">
        <v>0</v>
      </c>
      <c r="K1064" s="86">
        <v>0</v>
      </c>
      <c r="L1064" s="86">
        <v>0</v>
      </c>
      <c r="M1064" s="86">
        <v>0</v>
      </c>
      <c r="N1064" s="86">
        <v>0</v>
      </c>
      <c r="O1064" s="86">
        <v>0</v>
      </c>
      <c r="P1064" s="86">
        <v>0</v>
      </c>
      <c r="Q1064" s="86">
        <v>0</v>
      </c>
      <c r="R1064" s="86">
        <v>0</v>
      </c>
      <c r="S1064" s="86">
        <v>0</v>
      </c>
      <c r="T1064" s="86">
        <v>0</v>
      </c>
      <c r="U1064" s="86">
        <v>0</v>
      </c>
      <c r="V1064" s="86">
        <v>0</v>
      </c>
      <c r="W1064" s="86">
        <v>0</v>
      </c>
      <c r="X1064" s="86">
        <v>5000000</v>
      </c>
      <c r="Y1064" s="86">
        <v>5000000</v>
      </c>
    </row>
    <row r="1065" spans="1:25" hidden="1" outlineLevel="4" x14ac:dyDescent="0.3">
      <c r="A1065" s="85" t="s">
        <v>204</v>
      </c>
      <c r="B1065" s="85" t="s">
        <v>216</v>
      </c>
      <c r="C1065" t="s">
        <v>1249</v>
      </c>
      <c r="D1065" s="86">
        <v>0</v>
      </c>
      <c r="E1065" s="86">
        <v>0</v>
      </c>
      <c r="F1065" s="86">
        <v>0</v>
      </c>
      <c r="G1065" s="86">
        <v>0</v>
      </c>
      <c r="H1065" s="86">
        <v>0</v>
      </c>
      <c r="I1065" s="86">
        <v>0</v>
      </c>
      <c r="J1065" s="86">
        <v>0</v>
      </c>
      <c r="K1065" s="86">
        <v>0</v>
      </c>
      <c r="L1065" s="86">
        <v>0</v>
      </c>
      <c r="M1065" s="86">
        <v>0</v>
      </c>
      <c r="N1065" s="86">
        <v>0</v>
      </c>
      <c r="O1065" s="86">
        <v>0</v>
      </c>
      <c r="P1065" s="86">
        <v>0</v>
      </c>
      <c r="Q1065" s="86">
        <v>0</v>
      </c>
      <c r="R1065" s="86">
        <v>0</v>
      </c>
      <c r="S1065" s="86">
        <v>0</v>
      </c>
      <c r="T1065" s="86">
        <v>120000</v>
      </c>
      <c r="U1065" s="86">
        <v>0</v>
      </c>
      <c r="V1065" s="86">
        <v>0</v>
      </c>
      <c r="W1065" s="86">
        <v>0</v>
      </c>
      <c r="X1065" s="86">
        <v>0</v>
      </c>
      <c r="Y1065" s="86">
        <v>120000</v>
      </c>
    </row>
    <row r="1066" spans="1:25" s="284" customFormat="1" hidden="1" outlineLevel="3" collapsed="1" x14ac:dyDescent="0.3">
      <c r="A1066" s="85"/>
      <c r="B1066" s="290" t="s">
        <v>2819</v>
      </c>
      <c r="C1066" s="291"/>
      <c r="D1066" s="292"/>
      <c r="E1066" s="292">
        <f t="shared" ref="E1066:Y1066" si="49">SUBTOTAL(9,E1047:E1065)</f>
        <v>0</v>
      </c>
      <c r="F1066" s="292">
        <f t="shared" si="49"/>
        <v>0</v>
      </c>
      <c r="G1066" s="292">
        <f t="shared" si="49"/>
        <v>0</v>
      </c>
      <c r="H1066" s="292">
        <f t="shared" si="49"/>
        <v>0</v>
      </c>
      <c r="I1066" s="292">
        <f t="shared" si="49"/>
        <v>0</v>
      </c>
      <c r="J1066" s="292">
        <f t="shared" si="49"/>
        <v>500000</v>
      </c>
      <c r="K1066" s="292">
        <f t="shared" si="49"/>
        <v>0</v>
      </c>
      <c r="L1066" s="292">
        <f t="shared" si="49"/>
        <v>0</v>
      </c>
      <c r="M1066" s="292">
        <f t="shared" si="49"/>
        <v>0</v>
      </c>
      <c r="N1066" s="292">
        <f t="shared" si="49"/>
        <v>187000</v>
      </c>
      <c r="O1066" s="292">
        <f t="shared" si="49"/>
        <v>110000</v>
      </c>
      <c r="P1066" s="292">
        <f t="shared" si="49"/>
        <v>275000</v>
      </c>
      <c r="Q1066" s="292">
        <f t="shared" si="49"/>
        <v>0</v>
      </c>
      <c r="R1066" s="292">
        <f t="shared" si="49"/>
        <v>0</v>
      </c>
      <c r="S1066" s="292">
        <f t="shared" si="49"/>
        <v>545000</v>
      </c>
      <c r="T1066" s="292">
        <f t="shared" si="49"/>
        <v>510000</v>
      </c>
      <c r="U1066" s="292">
        <f t="shared" si="49"/>
        <v>0</v>
      </c>
      <c r="V1066" s="292">
        <f t="shared" si="49"/>
        <v>807300</v>
      </c>
      <c r="W1066" s="292">
        <f t="shared" si="49"/>
        <v>512950</v>
      </c>
      <c r="X1066" s="292">
        <f t="shared" si="49"/>
        <v>6102950</v>
      </c>
      <c r="Y1066" s="292">
        <f t="shared" si="49"/>
        <v>9550200</v>
      </c>
    </row>
    <row r="1067" spans="1:25" hidden="1" outlineLevel="4" x14ac:dyDescent="0.3">
      <c r="A1067" s="85" t="s">
        <v>204</v>
      </c>
      <c r="B1067" s="85" t="s">
        <v>218</v>
      </c>
      <c r="C1067" t="s">
        <v>1250</v>
      </c>
      <c r="D1067" s="86">
        <v>0</v>
      </c>
      <c r="E1067" s="86">
        <v>0</v>
      </c>
      <c r="F1067" s="86">
        <v>0</v>
      </c>
      <c r="G1067" s="86">
        <v>0</v>
      </c>
      <c r="H1067" s="86">
        <v>0</v>
      </c>
      <c r="I1067" s="86">
        <v>0</v>
      </c>
      <c r="J1067" s="86">
        <v>500000</v>
      </c>
      <c r="K1067" s="86">
        <v>0</v>
      </c>
      <c r="L1067" s="86">
        <v>0</v>
      </c>
      <c r="M1067" s="86">
        <v>0</v>
      </c>
      <c r="N1067" s="86">
        <v>0</v>
      </c>
      <c r="O1067" s="86">
        <v>0</v>
      </c>
      <c r="P1067" s="86">
        <v>0</v>
      </c>
      <c r="Q1067" s="86">
        <v>0</v>
      </c>
      <c r="R1067" s="86">
        <v>0</v>
      </c>
      <c r="S1067" s="86">
        <v>0</v>
      </c>
      <c r="T1067" s="86">
        <v>0</v>
      </c>
      <c r="U1067" s="86">
        <v>0</v>
      </c>
      <c r="V1067" s="86">
        <v>0</v>
      </c>
      <c r="W1067" s="86">
        <v>0</v>
      </c>
      <c r="X1067" s="86">
        <v>0</v>
      </c>
      <c r="Y1067" s="86">
        <v>500000</v>
      </c>
    </row>
    <row r="1068" spans="1:25" hidden="1" outlineLevel="4" x14ac:dyDescent="0.3">
      <c r="A1068" s="85" t="s">
        <v>204</v>
      </c>
      <c r="B1068" s="85" t="s">
        <v>218</v>
      </c>
      <c r="C1068" t="s">
        <v>1251</v>
      </c>
      <c r="D1068" s="86">
        <v>0</v>
      </c>
      <c r="E1068" s="86">
        <v>0</v>
      </c>
      <c r="F1068" s="86">
        <v>0</v>
      </c>
      <c r="G1068" s="86">
        <v>0</v>
      </c>
      <c r="H1068" s="86">
        <v>0</v>
      </c>
      <c r="I1068" s="86">
        <v>0</v>
      </c>
      <c r="J1068" s="86">
        <v>0</v>
      </c>
      <c r="K1068" s="86">
        <v>0</v>
      </c>
      <c r="L1068" s="86">
        <v>0</v>
      </c>
      <c r="M1068" s="86">
        <v>0</v>
      </c>
      <c r="N1068" s="86">
        <v>0</v>
      </c>
      <c r="O1068" s="86">
        <v>0</v>
      </c>
      <c r="P1068" s="86">
        <v>0</v>
      </c>
      <c r="Q1068" s="86">
        <v>0</v>
      </c>
      <c r="R1068" s="86">
        <v>0</v>
      </c>
      <c r="S1068" s="86">
        <v>0</v>
      </c>
      <c r="T1068" s="86">
        <v>0</v>
      </c>
      <c r="U1068" s="86">
        <v>0</v>
      </c>
      <c r="V1068" s="86">
        <v>0</v>
      </c>
      <c r="W1068" s="86">
        <v>0</v>
      </c>
      <c r="X1068" s="86">
        <v>940000</v>
      </c>
      <c r="Y1068" s="86">
        <v>940000</v>
      </c>
    </row>
    <row r="1069" spans="1:25" s="284" customFormat="1" hidden="1" outlineLevel="3" collapsed="1" x14ac:dyDescent="0.3">
      <c r="A1069" s="85"/>
      <c r="B1069" s="290" t="s">
        <v>2820</v>
      </c>
      <c r="C1069" s="291"/>
      <c r="D1069" s="292"/>
      <c r="E1069" s="292">
        <f t="shared" ref="E1069:Y1069" si="50">SUBTOTAL(9,E1067:E1068)</f>
        <v>0</v>
      </c>
      <c r="F1069" s="292">
        <f t="shared" si="50"/>
        <v>0</v>
      </c>
      <c r="G1069" s="292">
        <f t="shared" si="50"/>
        <v>0</v>
      </c>
      <c r="H1069" s="292">
        <f t="shared" si="50"/>
        <v>0</v>
      </c>
      <c r="I1069" s="292">
        <f t="shared" si="50"/>
        <v>0</v>
      </c>
      <c r="J1069" s="292">
        <f t="shared" si="50"/>
        <v>500000</v>
      </c>
      <c r="K1069" s="292">
        <f t="shared" si="50"/>
        <v>0</v>
      </c>
      <c r="L1069" s="292">
        <f t="shared" si="50"/>
        <v>0</v>
      </c>
      <c r="M1069" s="292">
        <f t="shared" si="50"/>
        <v>0</v>
      </c>
      <c r="N1069" s="292">
        <f t="shared" si="50"/>
        <v>0</v>
      </c>
      <c r="O1069" s="292">
        <f t="shared" si="50"/>
        <v>0</v>
      </c>
      <c r="P1069" s="292">
        <f t="shared" si="50"/>
        <v>0</v>
      </c>
      <c r="Q1069" s="292">
        <f t="shared" si="50"/>
        <v>0</v>
      </c>
      <c r="R1069" s="292">
        <f t="shared" si="50"/>
        <v>0</v>
      </c>
      <c r="S1069" s="292">
        <f t="shared" si="50"/>
        <v>0</v>
      </c>
      <c r="T1069" s="292">
        <f t="shared" si="50"/>
        <v>0</v>
      </c>
      <c r="U1069" s="292">
        <f t="shared" si="50"/>
        <v>0</v>
      </c>
      <c r="V1069" s="292">
        <f t="shared" si="50"/>
        <v>0</v>
      </c>
      <c r="W1069" s="292">
        <f t="shared" si="50"/>
        <v>0</v>
      </c>
      <c r="X1069" s="292">
        <f t="shared" si="50"/>
        <v>940000</v>
      </c>
      <c r="Y1069" s="292">
        <f t="shared" si="50"/>
        <v>1440000</v>
      </c>
    </row>
    <row r="1070" spans="1:25" hidden="1" outlineLevel="4" x14ac:dyDescent="0.3">
      <c r="A1070" s="85" t="s">
        <v>204</v>
      </c>
      <c r="B1070" s="85" t="s">
        <v>220</v>
      </c>
      <c r="C1070" t="s">
        <v>1252</v>
      </c>
      <c r="D1070" s="86">
        <v>0</v>
      </c>
      <c r="E1070" s="86">
        <v>0</v>
      </c>
      <c r="F1070" s="86">
        <v>0</v>
      </c>
      <c r="G1070" s="86">
        <v>0</v>
      </c>
      <c r="H1070" s="86">
        <v>0</v>
      </c>
      <c r="I1070" s="86">
        <v>0</v>
      </c>
      <c r="J1070" s="86">
        <v>0</v>
      </c>
      <c r="K1070" s="86">
        <v>0</v>
      </c>
      <c r="L1070" s="86">
        <v>0</v>
      </c>
      <c r="M1070" s="86">
        <v>0</v>
      </c>
      <c r="N1070" s="86">
        <v>65000</v>
      </c>
      <c r="O1070" s="86">
        <v>0</v>
      </c>
      <c r="P1070" s="86">
        <v>0</v>
      </c>
      <c r="Q1070" s="86">
        <v>0</v>
      </c>
      <c r="R1070" s="86">
        <v>0</v>
      </c>
      <c r="S1070" s="86">
        <v>0</v>
      </c>
      <c r="T1070" s="86">
        <v>0</v>
      </c>
      <c r="U1070" s="86">
        <v>0</v>
      </c>
      <c r="V1070" s="86">
        <v>0</v>
      </c>
      <c r="W1070" s="86">
        <v>0</v>
      </c>
      <c r="X1070" s="86">
        <v>0</v>
      </c>
      <c r="Y1070" s="86">
        <v>65000</v>
      </c>
    </row>
    <row r="1071" spans="1:25" hidden="1" outlineLevel="4" x14ac:dyDescent="0.3">
      <c r="A1071" s="85" t="s">
        <v>204</v>
      </c>
      <c r="B1071" s="85" t="s">
        <v>220</v>
      </c>
      <c r="C1071" t="s">
        <v>1253</v>
      </c>
      <c r="D1071" s="86">
        <v>0</v>
      </c>
      <c r="E1071" s="86">
        <v>0</v>
      </c>
      <c r="F1071" s="86">
        <v>0</v>
      </c>
      <c r="G1071" s="86">
        <v>0</v>
      </c>
      <c r="H1071" s="86">
        <v>0</v>
      </c>
      <c r="I1071" s="86">
        <v>0</v>
      </c>
      <c r="J1071" s="86">
        <v>0</v>
      </c>
      <c r="K1071" s="86">
        <v>0</v>
      </c>
      <c r="L1071" s="86">
        <v>0</v>
      </c>
      <c r="M1071" s="86">
        <v>0</v>
      </c>
      <c r="N1071" s="86">
        <v>65000</v>
      </c>
      <c r="O1071" s="86">
        <v>0</v>
      </c>
      <c r="P1071" s="86">
        <v>0</v>
      </c>
      <c r="Q1071" s="86">
        <v>0</v>
      </c>
      <c r="R1071" s="86">
        <v>0</v>
      </c>
      <c r="S1071" s="86">
        <v>0</v>
      </c>
      <c r="T1071" s="86">
        <v>0</v>
      </c>
      <c r="U1071" s="86">
        <v>0</v>
      </c>
      <c r="V1071" s="86">
        <v>0</v>
      </c>
      <c r="W1071" s="86">
        <v>0</v>
      </c>
      <c r="X1071" s="86">
        <v>0</v>
      </c>
      <c r="Y1071" s="86">
        <v>65000</v>
      </c>
    </row>
    <row r="1072" spans="1:25" hidden="1" outlineLevel="4" x14ac:dyDescent="0.3">
      <c r="A1072" s="85" t="s">
        <v>204</v>
      </c>
      <c r="B1072" s="85" t="s">
        <v>220</v>
      </c>
      <c r="C1072" t="s">
        <v>1254</v>
      </c>
      <c r="D1072" s="86">
        <v>0</v>
      </c>
      <c r="E1072" s="86">
        <v>0</v>
      </c>
      <c r="F1072" s="86">
        <v>0</v>
      </c>
      <c r="G1072" s="86">
        <v>0</v>
      </c>
      <c r="H1072" s="86">
        <v>0</v>
      </c>
      <c r="I1072" s="86">
        <v>0</v>
      </c>
      <c r="J1072" s="86">
        <v>0</v>
      </c>
      <c r="K1072" s="86">
        <v>0</v>
      </c>
      <c r="L1072" s="86">
        <v>0</v>
      </c>
      <c r="M1072" s="86">
        <v>0</v>
      </c>
      <c r="N1072" s="86">
        <v>185000</v>
      </c>
      <c r="O1072" s="86">
        <v>0</v>
      </c>
      <c r="P1072" s="86">
        <v>0</v>
      </c>
      <c r="Q1072" s="86">
        <v>0</v>
      </c>
      <c r="R1072" s="86">
        <v>0</v>
      </c>
      <c r="S1072" s="86">
        <v>0</v>
      </c>
      <c r="T1072" s="86">
        <v>0</v>
      </c>
      <c r="U1072" s="86">
        <v>0</v>
      </c>
      <c r="V1072" s="86">
        <v>0</v>
      </c>
      <c r="W1072" s="86">
        <v>0</v>
      </c>
      <c r="X1072" s="86">
        <v>0</v>
      </c>
      <c r="Y1072" s="86">
        <v>185000</v>
      </c>
    </row>
    <row r="1073" spans="1:25" hidden="1" outlineLevel="4" x14ac:dyDescent="0.3">
      <c r="A1073" s="85" t="s">
        <v>204</v>
      </c>
      <c r="B1073" s="85" t="s">
        <v>220</v>
      </c>
      <c r="C1073" t="s">
        <v>1255</v>
      </c>
      <c r="D1073" s="86">
        <v>0</v>
      </c>
      <c r="E1073" s="86">
        <v>0</v>
      </c>
      <c r="F1073" s="86">
        <v>0</v>
      </c>
      <c r="G1073" s="86">
        <v>0</v>
      </c>
      <c r="H1073" s="86">
        <v>0</v>
      </c>
      <c r="I1073" s="86">
        <v>0</v>
      </c>
      <c r="J1073" s="86">
        <v>0</v>
      </c>
      <c r="K1073" s="86">
        <v>0</v>
      </c>
      <c r="L1073" s="86">
        <v>0</v>
      </c>
      <c r="M1073" s="86">
        <v>0</v>
      </c>
      <c r="N1073" s="86">
        <v>575000</v>
      </c>
      <c r="O1073" s="86">
        <v>0</v>
      </c>
      <c r="P1073" s="86">
        <v>0</v>
      </c>
      <c r="Q1073" s="86">
        <v>0</v>
      </c>
      <c r="R1073" s="86">
        <v>0</v>
      </c>
      <c r="S1073" s="86">
        <v>0</v>
      </c>
      <c r="T1073" s="86">
        <v>0</v>
      </c>
      <c r="U1073" s="86">
        <v>0</v>
      </c>
      <c r="V1073" s="86">
        <v>0</v>
      </c>
      <c r="W1073" s="86">
        <v>0</v>
      </c>
      <c r="X1073" s="86">
        <v>0</v>
      </c>
      <c r="Y1073" s="86">
        <v>575000</v>
      </c>
    </row>
    <row r="1074" spans="1:25" hidden="1" outlineLevel="4" x14ac:dyDescent="0.3">
      <c r="A1074" s="85" t="s">
        <v>204</v>
      </c>
      <c r="B1074" s="85" t="s">
        <v>220</v>
      </c>
      <c r="C1074" t="s">
        <v>1256</v>
      </c>
      <c r="D1074" s="86">
        <v>0</v>
      </c>
      <c r="E1074" s="86">
        <v>20877</v>
      </c>
      <c r="F1074" s="86">
        <v>0</v>
      </c>
      <c r="G1074" s="86">
        <v>0</v>
      </c>
      <c r="H1074" s="86">
        <v>0</v>
      </c>
      <c r="I1074" s="86">
        <v>0</v>
      </c>
      <c r="J1074" s="86">
        <v>0</v>
      </c>
      <c r="K1074" s="86">
        <v>0</v>
      </c>
      <c r="L1074" s="86">
        <v>0</v>
      </c>
      <c r="M1074" s="86">
        <v>0</v>
      </c>
      <c r="N1074" s="86">
        <v>0</v>
      </c>
      <c r="O1074" s="86">
        <v>0</v>
      </c>
      <c r="P1074" s="86">
        <v>0</v>
      </c>
      <c r="Q1074" s="86">
        <v>0</v>
      </c>
      <c r="R1074" s="86">
        <v>0</v>
      </c>
      <c r="S1074" s="86">
        <v>0</v>
      </c>
      <c r="T1074" s="86">
        <v>0</v>
      </c>
      <c r="U1074" s="86">
        <v>0</v>
      </c>
      <c r="V1074" s="86">
        <v>0</v>
      </c>
      <c r="W1074" s="86">
        <v>0</v>
      </c>
      <c r="X1074" s="86">
        <v>0</v>
      </c>
      <c r="Y1074" s="86">
        <v>20877</v>
      </c>
    </row>
    <row r="1075" spans="1:25" hidden="1" outlineLevel="4" x14ac:dyDescent="0.3">
      <c r="A1075" s="85" t="s">
        <v>204</v>
      </c>
      <c r="B1075" s="85" t="s">
        <v>220</v>
      </c>
      <c r="C1075" t="s">
        <v>1257</v>
      </c>
      <c r="D1075" s="86">
        <v>0</v>
      </c>
      <c r="E1075" s="86">
        <v>0</v>
      </c>
      <c r="F1075" s="86">
        <v>0</v>
      </c>
      <c r="G1075" s="86">
        <v>0</v>
      </c>
      <c r="H1075" s="86">
        <v>0</v>
      </c>
      <c r="I1075" s="86">
        <v>0</v>
      </c>
      <c r="J1075" s="86">
        <v>0</v>
      </c>
      <c r="K1075" s="86">
        <v>1076213</v>
      </c>
      <c r="L1075" s="86">
        <v>0</v>
      </c>
      <c r="M1075" s="86">
        <v>0</v>
      </c>
      <c r="N1075" s="86">
        <v>0</v>
      </c>
      <c r="O1075" s="86">
        <v>0</v>
      </c>
      <c r="P1075" s="86">
        <v>0</v>
      </c>
      <c r="Q1075" s="86">
        <v>0</v>
      </c>
      <c r="R1075" s="86">
        <v>0</v>
      </c>
      <c r="S1075" s="86">
        <v>0</v>
      </c>
      <c r="T1075" s="86">
        <v>0</v>
      </c>
      <c r="U1075" s="86">
        <v>0</v>
      </c>
      <c r="V1075" s="86">
        <v>0</v>
      </c>
      <c r="W1075" s="86">
        <v>0</v>
      </c>
      <c r="X1075" s="86">
        <v>0</v>
      </c>
      <c r="Y1075" s="86">
        <v>1076213</v>
      </c>
    </row>
    <row r="1076" spans="1:25" hidden="1" outlineLevel="4" x14ac:dyDescent="0.3">
      <c r="A1076" s="85" t="s">
        <v>204</v>
      </c>
      <c r="B1076" s="85" t="s">
        <v>220</v>
      </c>
      <c r="C1076" t="s">
        <v>1258</v>
      </c>
      <c r="D1076" s="86">
        <v>0</v>
      </c>
      <c r="E1076" s="86">
        <v>0</v>
      </c>
      <c r="F1076" s="86">
        <v>0</v>
      </c>
      <c r="G1076" s="86">
        <v>0</v>
      </c>
      <c r="H1076" s="86">
        <v>0</v>
      </c>
      <c r="I1076" s="86">
        <v>0</v>
      </c>
      <c r="J1076" s="86">
        <v>0</v>
      </c>
      <c r="K1076" s="86">
        <v>1000000</v>
      </c>
      <c r="L1076" s="86">
        <v>0</v>
      </c>
      <c r="M1076" s="86">
        <v>0</v>
      </c>
      <c r="N1076" s="86">
        <v>0</v>
      </c>
      <c r="O1076" s="86">
        <v>0</v>
      </c>
      <c r="P1076" s="86">
        <v>0</v>
      </c>
      <c r="Q1076" s="86">
        <v>0</v>
      </c>
      <c r="R1076" s="86">
        <v>0</v>
      </c>
      <c r="S1076" s="86">
        <v>0</v>
      </c>
      <c r="T1076" s="86">
        <v>0</v>
      </c>
      <c r="U1076" s="86">
        <v>0</v>
      </c>
      <c r="V1076" s="86">
        <v>0</v>
      </c>
      <c r="W1076" s="86">
        <v>0</v>
      </c>
      <c r="X1076" s="86">
        <v>0</v>
      </c>
      <c r="Y1076" s="86">
        <v>1000000</v>
      </c>
    </row>
    <row r="1077" spans="1:25" hidden="1" outlineLevel="4" x14ac:dyDescent="0.3">
      <c r="A1077" s="85" t="s">
        <v>204</v>
      </c>
      <c r="B1077" s="85" t="s">
        <v>220</v>
      </c>
      <c r="C1077" t="s">
        <v>1259</v>
      </c>
      <c r="D1077" s="86">
        <v>0</v>
      </c>
      <c r="E1077" s="86">
        <v>0</v>
      </c>
      <c r="F1077" s="86">
        <v>0</v>
      </c>
      <c r="G1077" s="86">
        <v>0</v>
      </c>
      <c r="H1077" s="86">
        <v>0</v>
      </c>
      <c r="I1077" s="86">
        <v>0</v>
      </c>
      <c r="J1077" s="86">
        <v>0</v>
      </c>
      <c r="K1077" s="86">
        <v>0</v>
      </c>
      <c r="L1077" s="86">
        <v>0</v>
      </c>
      <c r="M1077" s="86">
        <v>0</v>
      </c>
      <c r="N1077" s="86">
        <v>175000</v>
      </c>
      <c r="O1077" s="86">
        <v>0</v>
      </c>
      <c r="P1077" s="86">
        <v>0</v>
      </c>
      <c r="Q1077" s="86">
        <v>0</v>
      </c>
      <c r="R1077" s="86">
        <v>0</v>
      </c>
      <c r="S1077" s="86">
        <v>0</v>
      </c>
      <c r="T1077" s="86">
        <v>0</v>
      </c>
      <c r="U1077" s="86">
        <v>0</v>
      </c>
      <c r="V1077" s="86">
        <v>0</v>
      </c>
      <c r="W1077" s="86">
        <v>0</v>
      </c>
      <c r="X1077" s="86">
        <v>0</v>
      </c>
      <c r="Y1077" s="86">
        <v>175000</v>
      </c>
    </row>
    <row r="1078" spans="1:25" hidden="1" outlineLevel="4" x14ac:dyDescent="0.3">
      <c r="A1078" s="85" t="s">
        <v>204</v>
      </c>
      <c r="B1078" s="85" t="s">
        <v>220</v>
      </c>
      <c r="C1078" t="s">
        <v>1260</v>
      </c>
      <c r="D1078" s="86">
        <v>0</v>
      </c>
      <c r="E1078" s="86">
        <v>0</v>
      </c>
      <c r="F1078" s="86">
        <v>0</v>
      </c>
      <c r="G1078" s="86">
        <v>0</v>
      </c>
      <c r="H1078" s="86">
        <v>0</v>
      </c>
      <c r="I1078" s="86">
        <v>0</v>
      </c>
      <c r="J1078" s="86">
        <v>0</v>
      </c>
      <c r="K1078" s="86">
        <v>0</v>
      </c>
      <c r="L1078" s="86">
        <v>0</v>
      </c>
      <c r="M1078" s="86">
        <v>0</v>
      </c>
      <c r="N1078" s="86">
        <v>0</v>
      </c>
      <c r="O1078" s="86">
        <v>0</v>
      </c>
      <c r="P1078" s="86">
        <v>0</v>
      </c>
      <c r="Q1078" s="86">
        <v>0</v>
      </c>
      <c r="R1078" s="86">
        <v>0</v>
      </c>
      <c r="S1078" s="86">
        <v>0</v>
      </c>
      <c r="T1078" s="86">
        <v>0</v>
      </c>
      <c r="U1078" s="86">
        <v>0</v>
      </c>
      <c r="V1078" s="86">
        <v>0</v>
      </c>
      <c r="W1078" s="86">
        <v>4000000</v>
      </c>
      <c r="X1078" s="86">
        <v>0</v>
      </c>
      <c r="Y1078" s="86">
        <v>4000000</v>
      </c>
    </row>
    <row r="1079" spans="1:25" hidden="1" outlineLevel="4" x14ac:dyDescent="0.3">
      <c r="A1079" s="85" t="s">
        <v>204</v>
      </c>
      <c r="B1079" s="85" t="s">
        <v>220</v>
      </c>
      <c r="C1079" t="s">
        <v>1261</v>
      </c>
      <c r="D1079" s="86">
        <v>0</v>
      </c>
      <c r="E1079" s="86">
        <v>0</v>
      </c>
      <c r="F1079" s="86">
        <v>0</v>
      </c>
      <c r="G1079" s="86">
        <v>0</v>
      </c>
      <c r="H1079" s="86">
        <v>0</v>
      </c>
      <c r="I1079" s="86">
        <v>0</v>
      </c>
      <c r="J1079" s="86">
        <v>0</v>
      </c>
      <c r="K1079" s="86">
        <v>0</v>
      </c>
      <c r="L1079" s="86">
        <v>0</v>
      </c>
      <c r="M1079" s="86">
        <v>1477550</v>
      </c>
      <c r="N1079" s="86">
        <v>0</v>
      </c>
      <c r="O1079" s="86">
        <v>0</v>
      </c>
      <c r="P1079" s="86">
        <v>0</v>
      </c>
      <c r="Q1079" s="86">
        <v>0</v>
      </c>
      <c r="R1079" s="86">
        <v>0</v>
      </c>
      <c r="S1079" s="86">
        <v>0</v>
      </c>
      <c r="T1079" s="86">
        <v>0</v>
      </c>
      <c r="U1079" s="86">
        <v>0</v>
      </c>
      <c r="V1079" s="86">
        <v>0</v>
      </c>
      <c r="W1079" s="86">
        <v>0</v>
      </c>
      <c r="X1079" s="86">
        <v>0</v>
      </c>
      <c r="Y1079" s="86">
        <v>1477550</v>
      </c>
    </row>
    <row r="1080" spans="1:25" hidden="1" outlineLevel="4" x14ac:dyDescent="0.3">
      <c r="A1080" s="85" t="s">
        <v>204</v>
      </c>
      <c r="B1080" s="85" t="s">
        <v>220</v>
      </c>
      <c r="C1080" t="s">
        <v>1262</v>
      </c>
      <c r="D1080" s="86">
        <v>0</v>
      </c>
      <c r="E1080" s="86">
        <v>0</v>
      </c>
      <c r="F1080" s="86">
        <v>0</v>
      </c>
      <c r="G1080" s="86">
        <v>0</v>
      </c>
      <c r="H1080" s="86">
        <v>0</v>
      </c>
      <c r="I1080" s="86">
        <v>0</v>
      </c>
      <c r="J1080" s="86">
        <v>0</v>
      </c>
      <c r="K1080" s="86">
        <v>50000</v>
      </c>
      <c r="L1080" s="86">
        <v>0</v>
      </c>
      <c r="M1080" s="86">
        <v>0</v>
      </c>
      <c r="N1080" s="86">
        <v>0</v>
      </c>
      <c r="O1080" s="86">
        <v>0</v>
      </c>
      <c r="P1080" s="86">
        <v>0</v>
      </c>
      <c r="Q1080" s="86">
        <v>0</v>
      </c>
      <c r="R1080" s="86">
        <v>0</v>
      </c>
      <c r="S1080" s="86">
        <v>0</v>
      </c>
      <c r="T1080" s="86">
        <v>0</v>
      </c>
      <c r="U1080" s="86">
        <v>0</v>
      </c>
      <c r="V1080" s="86">
        <v>0</v>
      </c>
      <c r="W1080" s="86">
        <v>0</v>
      </c>
      <c r="X1080" s="86">
        <v>0</v>
      </c>
      <c r="Y1080" s="86">
        <v>50000</v>
      </c>
    </row>
    <row r="1081" spans="1:25" hidden="1" outlineLevel="4" x14ac:dyDescent="0.3">
      <c r="A1081" s="85" t="s">
        <v>204</v>
      </c>
      <c r="B1081" s="85" t="s">
        <v>220</v>
      </c>
      <c r="C1081" t="s">
        <v>1263</v>
      </c>
      <c r="D1081" s="86">
        <v>0</v>
      </c>
      <c r="E1081" s="86">
        <v>0</v>
      </c>
      <c r="F1081" s="86">
        <v>0</v>
      </c>
      <c r="G1081" s="86">
        <v>0</v>
      </c>
      <c r="H1081" s="86">
        <v>0</v>
      </c>
      <c r="I1081" s="86">
        <v>0</v>
      </c>
      <c r="J1081" s="86">
        <v>0</v>
      </c>
      <c r="K1081" s="86">
        <v>0</v>
      </c>
      <c r="L1081" s="86">
        <v>0</v>
      </c>
      <c r="M1081" s="86">
        <v>0</v>
      </c>
      <c r="N1081" s="86">
        <v>0</v>
      </c>
      <c r="O1081" s="86">
        <v>0</v>
      </c>
      <c r="P1081" s="86">
        <v>250000</v>
      </c>
      <c r="Q1081" s="86">
        <v>0</v>
      </c>
      <c r="R1081" s="86">
        <v>0</v>
      </c>
      <c r="S1081" s="86">
        <v>0</v>
      </c>
      <c r="T1081" s="86">
        <v>0</v>
      </c>
      <c r="U1081" s="86">
        <v>0</v>
      </c>
      <c r="V1081" s="86">
        <v>0</v>
      </c>
      <c r="W1081" s="86">
        <v>0</v>
      </c>
      <c r="X1081" s="86">
        <v>0</v>
      </c>
      <c r="Y1081" s="86">
        <v>250000</v>
      </c>
    </row>
    <row r="1082" spans="1:25" hidden="1" outlineLevel="4" x14ac:dyDescent="0.3">
      <c r="A1082" s="85" t="s">
        <v>204</v>
      </c>
      <c r="B1082" s="85" t="s">
        <v>220</v>
      </c>
      <c r="C1082" t="s">
        <v>1264</v>
      </c>
      <c r="D1082" s="86">
        <v>0</v>
      </c>
      <c r="E1082" s="86">
        <v>0</v>
      </c>
      <c r="F1082" s="86">
        <v>0</v>
      </c>
      <c r="G1082" s="86">
        <v>0</v>
      </c>
      <c r="H1082" s="86">
        <v>0</v>
      </c>
      <c r="I1082" s="86">
        <v>0</v>
      </c>
      <c r="J1082" s="86">
        <v>0</v>
      </c>
      <c r="K1082" s="86">
        <v>0</v>
      </c>
      <c r="L1082" s="86">
        <v>0</v>
      </c>
      <c r="M1082" s="86">
        <v>0</v>
      </c>
      <c r="N1082" s="86">
        <v>40000</v>
      </c>
      <c r="O1082" s="86">
        <v>0</v>
      </c>
      <c r="P1082" s="86">
        <v>0</v>
      </c>
      <c r="Q1082" s="86">
        <v>0</v>
      </c>
      <c r="R1082" s="86">
        <v>0</v>
      </c>
      <c r="S1082" s="86">
        <v>0</v>
      </c>
      <c r="T1082" s="86">
        <v>0</v>
      </c>
      <c r="U1082" s="86">
        <v>0</v>
      </c>
      <c r="V1082" s="86">
        <v>0</v>
      </c>
      <c r="W1082" s="86">
        <v>0</v>
      </c>
      <c r="X1082" s="86">
        <v>0</v>
      </c>
      <c r="Y1082" s="86">
        <v>40000</v>
      </c>
    </row>
    <row r="1083" spans="1:25" hidden="1" outlineLevel="4" x14ac:dyDescent="0.3">
      <c r="A1083" s="85" t="s">
        <v>204</v>
      </c>
      <c r="B1083" s="85" t="s">
        <v>220</v>
      </c>
      <c r="C1083" t="s">
        <v>1265</v>
      </c>
      <c r="D1083" s="86">
        <v>0</v>
      </c>
      <c r="E1083" s="86">
        <v>0</v>
      </c>
      <c r="F1083" s="86">
        <v>0</v>
      </c>
      <c r="G1083" s="86">
        <v>0</v>
      </c>
      <c r="H1083" s="86">
        <v>0</v>
      </c>
      <c r="I1083" s="86">
        <v>0</v>
      </c>
      <c r="J1083" s="86">
        <v>0</v>
      </c>
      <c r="K1083" s="86">
        <v>0</v>
      </c>
      <c r="L1083" s="86">
        <v>0</v>
      </c>
      <c r="M1083" s="86">
        <v>0</v>
      </c>
      <c r="N1083" s="86">
        <v>0</v>
      </c>
      <c r="O1083" s="86">
        <v>0</v>
      </c>
      <c r="P1083" s="86">
        <v>500000</v>
      </c>
      <c r="Q1083" s="86">
        <v>0</v>
      </c>
      <c r="R1083" s="86">
        <v>0</v>
      </c>
      <c r="S1083" s="86">
        <v>0</v>
      </c>
      <c r="T1083" s="86">
        <v>0</v>
      </c>
      <c r="U1083" s="86">
        <v>0</v>
      </c>
      <c r="V1083" s="86">
        <v>0</v>
      </c>
      <c r="W1083" s="86">
        <v>0</v>
      </c>
      <c r="X1083" s="86">
        <v>0</v>
      </c>
      <c r="Y1083" s="86">
        <v>500000</v>
      </c>
    </row>
    <row r="1084" spans="1:25" s="284" customFormat="1" hidden="1" outlineLevel="3" collapsed="1" x14ac:dyDescent="0.3">
      <c r="A1084" s="85"/>
      <c r="B1084" s="290" t="s">
        <v>2821</v>
      </c>
      <c r="C1084" s="291"/>
      <c r="D1084" s="292"/>
      <c r="E1084" s="292">
        <f t="shared" ref="E1084:Y1084" si="51">SUBTOTAL(9,E1070:E1083)</f>
        <v>20877</v>
      </c>
      <c r="F1084" s="292">
        <f t="shared" si="51"/>
        <v>0</v>
      </c>
      <c r="G1084" s="292">
        <f t="shared" si="51"/>
        <v>0</v>
      </c>
      <c r="H1084" s="292">
        <f t="shared" si="51"/>
        <v>0</v>
      </c>
      <c r="I1084" s="292">
        <f t="shared" si="51"/>
        <v>0</v>
      </c>
      <c r="J1084" s="292">
        <f t="shared" si="51"/>
        <v>0</v>
      </c>
      <c r="K1084" s="292">
        <f t="shared" si="51"/>
        <v>2126213</v>
      </c>
      <c r="L1084" s="292">
        <f t="shared" si="51"/>
        <v>0</v>
      </c>
      <c r="M1084" s="292">
        <f t="shared" si="51"/>
        <v>1477550</v>
      </c>
      <c r="N1084" s="292">
        <f t="shared" si="51"/>
        <v>1105000</v>
      </c>
      <c r="O1084" s="292">
        <f t="shared" si="51"/>
        <v>0</v>
      </c>
      <c r="P1084" s="292">
        <f t="shared" si="51"/>
        <v>750000</v>
      </c>
      <c r="Q1084" s="292">
        <f t="shared" si="51"/>
        <v>0</v>
      </c>
      <c r="R1084" s="292">
        <f t="shared" si="51"/>
        <v>0</v>
      </c>
      <c r="S1084" s="292">
        <f t="shared" si="51"/>
        <v>0</v>
      </c>
      <c r="T1084" s="292">
        <f t="shared" si="51"/>
        <v>0</v>
      </c>
      <c r="U1084" s="292">
        <f t="shared" si="51"/>
        <v>0</v>
      </c>
      <c r="V1084" s="292">
        <f t="shared" si="51"/>
        <v>0</v>
      </c>
      <c r="W1084" s="292">
        <f t="shared" si="51"/>
        <v>4000000</v>
      </c>
      <c r="X1084" s="292">
        <f t="shared" si="51"/>
        <v>0</v>
      </c>
      <c r="Y1084" s="292">
        <f t="shared" si="51"/>
        <v>9479640</v>
      </c>
    </row>
    <row r="1085" spans="1:25" hidden="1" outlineLevel="4" x14ac:dyDescent="0.3">
      <c r="A1085" s="85" t="s">
        <v>204</v>
      </c>
      <c r="B1085" s="85" t="s">
        <v>222</v>
      </c>
      <c r="C1085" t="s">
        <v>1266</v>
      </c>
      <c r="D1085" s="86">
        <v>0</v>
      </c>
      <c r="E1085" s="86">
        <v>0</v>
      </c>
      <c r="F1085" s="86">
        <v>0</v>
      </c>
      <c r="G1085" s="86">
        <v>0</v>
      </c>
      <c r="H1085" s="86">
        <v>0</v>
      </c>
      <c r="I1085" s="86">
        <v>0</v>
      </c>
      <c r="J1085" s="86">
        <v>0</v>
      </c>
      <c r="K1085" s="86">
        <v>9294497</v>
      </c>
      <c r="L1085" s="86">
        <v>0</v>
      </c>
      <c r="M1085" s="86">
        <v>0</v>
      </c>
      <c r="N1085" s="86">
        <v>0</v>
      </c>
      <c r="O1085" s="86">
        <v>0</v>
      </c>
      <c r="P1085" s="86">
        <v>0</v>
      </c>
      <c r="Q1085" s="86">
        <v>0</v>
      </c>
      <c r="R1085" s="86">
        <v>0</v>
      </c>
      <c r="S1085" s="86">
        <v>0</v>
      </c>
      <c r="T1085" s="86">
        <v>0</v>
      </c>
      <c r="U1085" s="86">
        <v>0</v>
      </c>
      <c r="V1085" s="86">
        <v>0</v>
      </c>
      <c r="W1085" s="86">
        <v>0</v>
      </c>
      <c r="X1085" s="86">
        <v>0</v>
      </c>
      <c r="Y1085" s="86">
        <v>9294497</v>
      </c>
    </row>
    <row r="1086" spans="1:25" hidden="1" outlineLevel="4" x14ac:dyDescent="0.3">
      <c r="A1086" s="85" t="s">
        <v>204</v>
      </c>
      <c r="B1086" s="85" t="s">
        <v>222</v>
      </c>
      <c r="C1086" t="s">
        <v>1267</v>
      </c>
      <c r="D1086" s="86">
        <v>0</v>
      </c>
      <c r="E1086" s="86">
        <v>0</v>
      </c>
      <c r="F1086" s="86">
        <v>0</v>
      </c>
      <c r="G1086" s="86">
        <v>0</v>
      </c>
      <c r="H1086" s="86">
        <v>0</v>
      </c>
      <c r="I1086" s="86">
        <v>0</v>
      </c>
      <c r="J1086" s="86">
        <v>0</v>
      </c>
      <c r="K1086" s="86">
        <v>0</v>
      </c>
      <c r="L1086" s="86">
        <v>0</v>
      </c>
      <c r="M1086" s="86">
        <v>0</v>
      </c>
      <c r="N1086" s="86">
        <v>4120000</v>
      </c>
      <c r="O1086" s="86">
        <v>1400000</v>
      </c>
      <c r="P1086" s="86">
        <v>0</v>
      </c>
      <c r="Q1086" s="86">
        <v>0</v>
      </c>
      <c r="R1086" s="86">
        <v>0</v>
      </c>
      <c r="S1086" s="86">
        <v>0</v>
      </c>
      <c r="T1086" s="86">
        <v>0</v>
      </c>
      <c r="U1086" s="86">
        <v>0</v>
      </c>
      <c r="V1086" s="86">
        <v>0</v>
      </c>
      <c r="W1086" s="86">
        <v>0</v>
      </c>
      <c r="X1086" s="86">
        <v>0</v>
      </c>
      <c r="Y1086" s="86">
        <v>5520000</v>
      </c>
    </row>
    <row r="1087" spans="1:25" hidden="1" outlineLevel="4" x14ac:dyDescent="0.3">
      <c r="A1087" s="85" t="s">
        <v>204</v>
      </c>
      <c r="B1087" s="85" t="s">
        <v>222</v>
      </c>
      <c r="C1087" t="s">
        <v>1268</v>
      </c>
      <c r="D1087" s="86">
        <v>0</v>
      </c>
      <c r="E1087" s="86">
        <v>0</v>
      </c>
      <c r="F1087" s="86">
        <v>0</v>
      </c>
      <c r="G1087" s="86">
        <v>0</v>
      </c>
      <c r="H1087" s="86">
        <v>0</v>
      </c>
      <c r="I1087" s="86">
        <v>250000</v>
      </c>
      <c r="J1087" s="86">
        <v>0</v>
      </c>
      <c r="K1087" s="86">
        <v>0</v>
      </c>
      <c r="L1087" s="86">
        <v>0</v>
      </c>
      <c r="M1087" s="86">
        <v>0</v>
      </c>
      <c r="N1087" s="86">
        <v>0</v>
      </c>
      <c r="O1087" s="86">
        <v>0</v>
      </c>
      <c r="P1087" s="86">
        <v>0</v>
      </c>
      <c r="Q1087" s="86">
        <v>0</v>
      </c>
      <c r="R1087" s="86">
        <v>0</v>
      </c>
      <c r="S1087" s="86">
        <v>0</v>
      </c>
      <c r="T1087" s="86">
        <v>0</v>
      </c>
      <c r="U1087" s="86">
        <v>0</v>
      </c>
      <c r="V1087" s="86">
        <v>0</v>
      </c>
      <c r="W1087" s="86">
        <v>0</v>
      </c>
      <c r="X1087" s="86">
        <v>0</v>
      </c>
      <c r="Y1087" s="86">
        <v>250000</v>
      </c>
    </row>
    <row r="1088" spans="1:25" hidden="1" outlineLevel="4" x14ac:dyDescent="0.3">
      <c r="A1088" s="85" t="s">
        <v>204</v>
      </c>
      <c r="B1088" s="85" t="s">
        <v>222</v>
      </c>
      <c r="C1088" t="s">
        <v>1269</v>
      </c>
      <c r="D1088" s="86">
        <v>0</v>
      </c>
      <c r="E1088" s="86">
        <v>0</v>
      </c>
      <c r="F1088" s="86">
        <v>0</v>
      </c>
      <c r="G1088" s="86">
        <v>0</v>
      </c>
      <c r="H1088" s="86">
        <v>0</v>
      </c>
      <c r="I1088" s="86">
        <v>0</v>
      </c>
      <c r="J1088" s="86">
        <v>0</v>
      </c>
      <c r="K1088" s="86">
        <v>0</v>
      </c>
      <c r="L1088" s="86">
        <v>0</v>
      </c>
      <c r="M1088" s="86">
        <v>0</v>
      </c>
      <c r="N1088" s="86">
        <v>0</v>
      </c>
      <c r="O1088" s="86">
        <v>0</v>
      </c>
      <c r="P1088" s="86">
        <v>0</v>
      </c>
      <c r="Q1088" s="86">
        <v>0</v>
      </c>
      <c r="R1088" s="86">
        <v>0</v>
      </c>
      <c r="S1088" s="86">
        <v>0</v>
      </c>
      <c r="T1088" s="86">
        <v>0</v>
      </c>
      <c r="U1088" s="86">
        <v>0</v>
      </c>
      <c r="V1088" s="86">
        <v>0</v>
      </c>
      <c r="W1088" s="86">
        <v>0</v>
      </c>
      <c r="X1088" s="86">
        <v>1000000</v>
      </c>
      <c r="Y1088" s="86">
        <v>1000000</v>
      </c>
    </row>
    <row r="1089" spans="1:25" hidden="1" outlineLevel="4" x14ac:dyDescent="0.3">
      <c r="A1089" s="85" t="s">
        <v>204</v>
      </c>
      <c r="B1089" s="85" t="s">
        <v>222</v>
      </c>
      <c r="C1089" t="s">
        <v>1270</v>
      </c>
      <c r="D1089" s="86">
        <v>0</v>
      </c>
      <c r="E1089" s="86">
        <v>0</v>
      </c>
      <c r="F1089" s="86">
        <v>0</v>
      </c>
      <c r="G1089" s="86">
        <v>0</v>
      </c>
      <c r="H1089" s="86">
        <v>0</v>
      </c>
      <c r="I1089" s="86">
        <v>0</v>
      </c>
      <c r="J1089" s="86">
        <v>0</v>
      </c>
      <c r="K1089" s="86">
        <v>0</v>
      </c>
      <c r="L1089" s="86">
        <v>0</v>
      </c>
      <c r="M1089" s="86">
        <v>0</v>
      </c>
      <c r="N1089" s="86">
        <v>0</v>
      </c>
      <c r="O1089" s="86">
        <v>0</v>
      </c>
      <c r="P1089" s="86">
        <v>0</v>
      </c>
      <c r="Q1089" s="86">
        <v>0</v>
      </c>
      <c r="R1089" s="86">
        <v>0</v>
      </c>
      <c r="S1089" s="86">
        <v>0</v>
      </c>
      <c r="T1089" s="86">
        <v>0</v>
      </c>
      <c r="U1089" s="86">
        <v>0</v>
      </c>
      <c r="V1089" s="86">
        <v>0</v>
      </c>
      <c r="W1089" s="86">
        <v>0</v>
      </c>
      <c r="X1089" s="86">
        <v>3150000</v>
      </c>
      <c r="Y1089" s="86">
        <v>3150000</v>
      </c>
    </row>
    <row r="1090" spans="1:25" hidden="1" outlineLevel="4" x14ac:dyDescent="0.3">
      <c r="A1090" s="85" t="s">
        <v>204</v>
      </c>
      <c r="B1090" s="85" t="s">
        <v>222</v>
      </c>
      <c r="C1090" t="s">
        <v>1271</v>
      </c>
      <c r="D1090" s="86">
        <v>0</v>
      </c>
      <c r="E1090" s="86">
        <v>0</v>
      </c>
      <c r="F1090" s="86">
        <v>0</v>
      </c>
      <c r="G1090" s="86">
        <v>0</v>
      </c>
      <c r="H1090" s="86">
        <v>0</v>
      </c>
      <c r="I1090" s="86">
        <v>0</v>
      </c>
      <c r="J1090" s="86">
        <v>0</v>
      </c>
      <c r="K1090" s="86">
        <v>0</v>
      </c>
      <c r="L1090" s="86">
        <v>0</v>
      </c>
      <c r="M1090" s="86">
        <v>0</v>
      </c>
      <c r="N1090" s="86">
        <v>0</v>
      </c>
      <c r="O1090" s="86">
        <v>0</v>
      </c>
      <c r="P1090" s="86">
        <v>0</v>
      </c>
      <c r="Q1090" s="86">
        <v>0</v>
      </c>
      <c r="R1090" s="86">
        <v>0</v>
      </c>
      <c r="S1090" s="86">
        <v>0</v>
      </c>
      <c r="T1090" s="86">
        <v>0</v>
      </c>
      <c r="U1090" s="86">
        <v>0</v>
      </c>
      <c r="V1090" s="86">
        <v>0</v>
      </c>
      <c r="W1090" s="86">
        <v>0</v>
      </c>
      <c r="X1090" s="86">
        <v>10000</v>
      </c>
      <c r="Y1090" s="86">
        <v>10000</v>
      </c>
    </row>
    <row r="1091" spans="1:25" hidden="1" outlineLevel="4" x14ac:dyDescent="0.3">
      <c r="A1091" s="85" t="s">
        <v>204</v>
      </c>
      <c r="B1091" s="85" t="s">
        <v>222</v>
      </c>
      <c r="C1091" t="s">
        <v>1272</v>
      </c>
      <c r="D1091" s="86">
        <v>0</v>
      </c>
      <c r="E1091" s="86">
        <v>0</v>
      </c>
      <c r="F1091" s="86">
        <v>0</v>
      </c>
      <c r="G1091" s="86">
        <v>0</v>
      </c>
      <c r="H1091" s="86">
        <v>0</v>
      </c>
      <c r="I1091" s="86">
        <v>0</v>
      </c>
      <c r="J1091" s="86">
        <v>0</v>
      </c>
      <c r="K1091" s="86">
        <v>0</v>
      </c>
      <c r="L1091" s="86">
        <v>0</v>
      </c>
      <c r="M1091" s="86">
        <v>0</v>
      </c>
      <c r="N1091" s="86">
        <v>0</v>
      </c>
      <c r="O1091" s="86">
        <v>0</v>
      </c>
      <c r="P1091" s="86">
        <v>0</v>
      </c>
      <c r="Q1091" s="86">
        <v>0</v>
      </c>
      <c r="R1091" s="86">
        <v>0</v>
      </c>
      <c r="S1091" s="86">
        <v>0</v>
      </c>
      <c r="T1091" s="86">
        <v>0</v>
      </c>
      <c r="U1091" s="86">
        <v>0</v>
      </c>
      <c r="V1091" s="86">
        <v>0</v>
      </c>
      <c r="W1091" s="86">
        <v>500000</v>
      </c>
      <c r="X1091" s="86">
        <v>0</v>
      </c>
      <c r="Y1091" s="86">
        <v>500000</v>
      </c>
    </row>
    <row r="1092" spans="1:25" hidden="1" outlineLevel="4" x14ac:dyDescent="0.3">
      <c r="A1092" s="85" t="s">
        <v>204</v>
      </c>
      <c r="B1092" s="85" t="s">
        <v>222</v>
      </c>
      <c r="C1092" t="s">
        <v>1273</v>
      </c>
      <c r="D1092" s="86">
        <v>0</v>
      </c>
      <c r="E1092" s="86">
        <v>0</v>
      </c>
      <c r="F1092" s="86">
        <v>0</v>
      </c>
      <c r="G1092" s="86">
        <v>0</v>
      </c>
      <c r="H1092" s="86">
        <v>0</v>
      </c>
      <c r="I1092" s="86">
        <v>0</v>
      </c>
      <c r="J1092" s="86">
        <v>0</v>
      </c>
      <c r="K1092" s="86">
        <v>0</v>
      </c>
      <c r="L1092" s="86">
        <v>0</v>
      </c>
      <c r="M1092" s="86">
        <v>0</v>
      </c>
      <c r="N1092" s="86">
        <v>0</v>
      </c>
      <c r="O1092" s="86">
        <v>0</v>
      </c>
      <c r="P1092" s="86">
        <v>0</v>
      </c>
      <c r="Q1092" s="86">
        <v>0</v>
      </c>
      <c r="R1092" s="86">
        <v>0</v>
      </c>
      <c r="S1092" s="86">
        <v>0</v>
      </c>
      <c r="T1092" s="86">
        <v>0</v>
      </c>
      <c r="U1092" s="86">
        <v>0</v>
      </c>
      <c r="V1092" s="86">
        <v>0</v>
      </c>
      <c r="W1092" s="86">
        <v>500000</v>
      </c>
      <c r="X1092" s="86">
        <v>0</v>
      </c>
      <c r="Y1092" s="86">
        <v>500000</v>
      </c>
    </row>
    <row r="1093" spans="1:25" hidden="1" outlineLevel="4" x14ac:dyDescent="0.3">
      <c r="A1093" s="85" t="s">
        <v>204</v>
      </c>
      <c r="B1093" s="85" t="s">
        <v>222</v>
      </c>
      <c r="C1093" t="s">
        <v>1274</v>
      </c>
      <c r="D1093" s="86">
        <v>0</v>
      </c>
      <c r="E1093" s="86">
        <v>0</v>
      </c>
      <c r="F1093" s="86">
        <v>0</v>
      </c>
      <c r="G1093" s="86">
        <v>0</v>
      </c>
      <c r="H1093" s="86">
        <v>0</v>
      </c>
      <c r="I1093" s="86">
        <v>0</v>
      </c>
      <c r="J1093" s="86">
        <v>0</v>
      </c>
      <c r="K1093" s="86">
        <v>0</v>
      </c>
      <c r="L1093" s="86">
        <v>0</v>
      </c>
      <c r="M1093" s="86">
        <v>0</v>
      </c>
      <c r="N1093" s="86">
        <v>0</v>
      </c>
      <c r="O1093" s="86">
        <v>0</v>
      </c>
      <c r="P1093" s="86">
        <v>0</v>
      </c>
      <c r="Q1093" s="86">
        <v>1200000</v>
      </c>
      <c r="R1093" s="86">
        <v>0</v>
      </c>
      <c r="S1093" s="86">
        <v>0</v>
      </c>
      <c r="T1093" s="86">
        <v>0</v>
      </c>
      <c r="U1093" s="86">
        <v>0</v>
      </c>
      <c r="V1093" s="86">
        <v>0</v>
      </c>
      <c r="W1093" s="86">
        <v>0</v>
      </c>
      <c r="X1093" s="86">
        <v>0</v>
      </c>
      <c r="Y1093" s="86">
        <v>1200000</v>
      </c>
    </row>
    <row r="1094" spans="1:25" hidden="1" outlineLevel="4" x14ac:dyDescent="0.3">
      <c r="A1094" s="85" t="s">
        <v>204</v>
      </c>
      <c r="B1094" s="85" t="s">
        <v>222</v>
      </c>
      <c r="C1094" t="s">
        <v>1275</v>
      </c>
      <c r="D1094" s="86">
        <v>0</v>
      </c>
      <c r="E1094" s="86">
        <v>0</v>
      </c>
      <c r="F1094" s="86">
        <v>0</v>
      </c>
      <c r="G1094" s="86">
        <v>0</v>
      </c>
      <c r="H1094" s="86">
        <v>0</v>
      </c>
      <c r="I1094" s="86">
        <v>0</v>
      </c>
      <c r="J1094" s="86">
        <v>0</v>
      </c>
      <c r="K1094" s="86">
        <v>0</v>
      </c>
      <c r="L1094" s="86">
        <v>0</v>
      </c>
      <c r="M1094" s="86">
        <v>0</v>
      </c>
      <c r="N1094" s="86">
        <v>0</v>
      </c>
      <c r="O1094" s="86">
        <v>838100</v>
      </c>
      <c r="P1094" s="86">
        <v>0</v>
      </c>
      <c r="Q1094" s="86">
        <v>0</v>
      </c>
      <c r="R1094" s="86">
        <v>0</v>
      </c>
      <c r="S1094" s="86">
        <v>0</v>
      </c>
      <c r="T1094" s="86">
        <v>0</v>
      </c>
      <c r="U1094" s="86">
        <v>0</v>
      </c>
      <c r="V1094" s="86">
        <v>0</v>
      </c>
      <c r="W1094" s="86">
        <v>0</v>
      </c>
      <c r="X1094" s="86">
        <v>0</v>
      </c>
      <c r="Y1094" s="86">
        <v>838100</v>
      </c>
    </row>
    <row r="1095" spans="1:25" hidden="1" outlineLevel="4" x14ac:dyDescent="0.3">
      <c r="A1095" s="85" t="s">
        <v>204</v>
      </c>
      <c r="B1095" s="85" t="s">
        <v>222</v>
      </c>
      <c r="C1095" t="s">
        <v>1276</v>
      </c>
      <c r="D1095" s="86">
        <v>0</v>
      </c>
      <c r="E1095" s="86">
        <v>0</v>
      </c>
      <c r="F1095" s="86">
        <v>0</v>
      </c>
      <c r="G1095" s="86">
        <v>0</v>
      </c>
      <c r="H1095" s="86">
        <v>0</v>
      </c>
      <c r="I1095" s="86">
        <v>0</v>
      </c>
      <c r="J1095" s="86">
        <v>0</v>
      </c>
      <c r="K1095" s="86">
        <v>0</v>
      </c>
      <c r="L1095" s="86">
        <v>0</v>
      </c>
      <c r="M1095" s="86">
        <v>0</v>
      </c>
      <c r="N1095" s="86">
        <v>0</v>
      </c>
      <c r="O1095" s="86">
        <v>0</v>
      </c>
      <c r="P1095" s="86">
        <v>0</v>
      </c>
      <c r="Q1095" s="86">
        <v>0</v>
      </c>
      <c r="R1095" s="86">
        <v>0</v>
      </c>
      <c r="S1095" s="86">
        <v>0</v>
      </c>
      <c r="T1095" s="86">
        <v>0</v>
      </c>
      <c r="U1095" s="86">
        <v>0</v>
      </c>
      <c r="V1095" s="86">
        <v>0</v>
      </c>
      <c r="W1095" s="86">
        <v>1310000</v>
      </c>
      <c r="X1095" s="86">
        <v>0</v>
      </c>
      <c r="Y1095" s="86">
        <v>1310000</v>
      </c>
    </row>
    <row r="1096" spans="1:25" hidden="1" outlineLevel="4" x14ac:dyDescent="0.3">
      <c r="A1096" s="85" t="s">
        <v>204</v>
      </c>
      <c r="B1096" s="85" t="s">
        <v>222</v>
      </c>
      <c r="C1096" t="s">
        <v>1277</v>
      </c>
      <c r="D1096" s="86">
        <v>0</v>
      </c>
      <c r="E1096" s="86">
        <v>0</v>
      </c>
      <c r="F1096" s="86">
        <v>0</v>
      </c>
      <c r="G1096" s="86">
        <v>0</v>
      </c>
      <c r="H1096" s="86">
        <v>0</v>
      </c>
      <c r="I1096" s="86">
        <v>0</v>
      </c>
      <c r="J1096" s="86">
        <v>0</v>
      </c>
      <c r="K1096" s="86">
        <v>0</v>
      </c>
      <c r="L1096" s="86">
        <v>0</v>
      </c>
      <c r="M1096" s="86">
        <v>0</v>
      </c>
      <c r="N1096" s="86">
        <v>0</v>
      </c>
      <c r="O1096" s="86">
        <v>0</v>
      </c>
      <c r="P1096" s="86">
        <v>0</v>
      </c>
      <c r="Q1096" s="86">
        <v>0</v>
      </c>
      <c r="R1096" s="86">
        <v>0</v>
      </c>
      <c r="S1096" s="86">
        <v>0</v>
      </c>
      <c r="T1096" s="86">
        <v>0</v>
      </c>
      <c r="U1096" s="86">
        <v>0</v>
      </c>
      <c r="V1096" s="86">
        <v>0</v>
      </c>
      <c r="W1096" s="86">
        <v>0</v>
      </c>
      <c r="X1096" s="86">
        <v>50000</v>
      </c>
      <c r="Y1096" s="86">
        <v>50000</v>
      </c>
    </row>
    <row r="1097" spans="1:25" hidden="1" outlineLevel="4" x14ac:dyDescent="0.3">
      <c r="A1097" s="85" t="s">
        <v>204</v>
      </c>
      <c r="B1097" s="85" t="s">
        <v>222</v>
      </c>
      <c r="C1097" t="s">
        <v>747</v>
      </c>
      <c r="D1097" s="86">
        <v>0</v>
      </c>
      <c r="E1097" s="86">
        <v>0</v>
      </c>
      <c r="F1097" s="86">
        <v>0</v>
      </c>
      <c r="G1097" s="86">
        <v>0</v>
      </c>
      <c r="H1097" s="86">
        <v>0</v>
      </c>
      <c r="I1097" s="86">
        <v>1000000</v>
      </c>
      <c r="J1097" s="86">
        <v>0</v>
      </c>
      <c r="K1097" s="86">
        <v>1300000</v>
      </c>
      <c r="L1097" s="86">
        <v>0</v>
      </c>
      <c r="M1097" s="86">
        <v>0</v>
      </c>
      <c r="N1097" s="86">
        <v>0</v>
      </c>
      <c r="O1097" s="86">
        <v>0</v>
      </c>
      <c r="P1097" s="86">
        <v>0</v>
      </c>
      <c r="Q1097" s="86">
        <v>0</v>
      </c>
      <c r="R1097" s="86">
        <v>0</v>
      </c>
      <c r="S1097" s="86">
        <v>0</v>
      </c>
      <c r="T1097" s="86">
        <v>0</v>
      </c>
      <c r="U1097" s="86">
        <v>0</v>
      </c>
      <c r="V1097" s="86">
        <v>0</v>
      </c>
      <c r="W1097" s="86">
        <v>0</v>
      </c>
      <c r="X1097" s="86">
        <v>0</v>
      </c>
      <c r="Y1097" s="86">
        <v>2300000</v>
      </c>
    </row>
    <row r="1098" spans="1:25" hidden="1" outlineLevel="4" x14ac:dyDescent="0.3">
      <c r="A1098" s="85" t="s">
        <v>204</v>
      </c>
      <c r="B1098" s="85" t="s">
        <v>222</v>
      </c>
      <c r="C1098" t="s">
        <v>1278</v>
      </c>
      <c r="D1098" s="86">
        <v>0</v>
      </c>
      <c r="E1098" s="86">
        <v>0</v>
      </c>
      <c r="F1098" s="86">
        <v>0</v>
      </c>
      <c r="G1098" s="86">
        <v>0</v>
      </c>
      <c r="H1098" s="86">
        <v>0</v>
      </c>
      <c r="I1098" s="86">
        <v>0</v>
      </c>
      <c r="J1098" s="86">
        <v>0</v>
      </c>
      <c r="K1098" s="86">
        <v>0</v>
      </c>
      <c r="L1098" s="86">
        <v>0</v>
      </c>
      <c r="M1098" s="86">
        <v>0</v>
      </c>
      <c r="N1098" s="86">
        <v>0</v>
      </c>
      <c r="O1098" s="86">
        <v>0</v>
      </c>
      <c r="P1098" s="86">
        <v>0</v>
      </c>
      <c r="Q1098" s="86">
        <v>0</v>
      </c>
      <c r="R1098" s="86">
        <v>0</v>
      </c>
      <c r="S1098" s="86">
        <v>0</v>
      </c>
      <c r="T1098" s="86">
        <v>0</v>
      </c>
      <c r="U1098" s="86">
        <v>0</v>
      </c>
      <c r="V1098" s="86">
        <v>250000</v>
      </c>
      <c r="W1098" s="86">
        <v>0</v>
      </c>
      <c r="X1098" s="86">
        <v>0</v>
      </c>
      <c r="Y1098" s="86">
        <v>250000</v>
      </c>
    </row>
    <row r="1099" spans="1:25" hidden="1" outlineLevel="4" x14ac:dyDescent="0.3">
      <c r="A1099" s="85" t="s">
        <v>204</v>
      </c>
      <c r="B1099" s="85" t="s">
        <v>222</v>
      </c>
      <c r="C1099" t="s">
        <v>1279</v>
      </c>
      <c r="D1099" s="86">
        <v>0</v>
      </c>
      <c r="E1099" s="86">
        <v>0</v>
      </c>
      <c r="F1099" s="86">
        <v>0</v>
      </c>
      <c r="G1099" s="86">
        <v>0</v>
      </c>
      <c r="H1099" s="86">
        <v>0</v>
      </c>
      <c r="I1099" s="86">
        <v>0</v>
      </c>
      <c r="J1099" s="86">
        <v>0</v>
      </c>
      <c r="K1099" s="86">
        <v>0</v>
      </c>
      <c r="L1099" s="86">
        <v>0</v>
      </c>
      <c r="M1099" s="86">
        <v>0</v>
      </c>
      <c r="N1099" s="86">
        <v>0</v>
      </c>
      <c r="O1099" s="86">
        <v>0</v>
      </c>
      <c r="P1099" s="86">
        <v>0</v>
      </c>
      <c r="Q1099" s="86">
        <v>0</v>
      </c>
      <c r="R1099" s="86">
        <v>0</v>
      </c>
      <c r="S1099" s="86">
        <v>0</v>
      </c>
      <c r="T1099" s="86">
        <v>0</v>
      </c>
      <c r="U1099" s="86">
        <v>0</v>
      </c>
      <c r="V1099" s="86">
        <v>0</v>
      </c>
      <c r="W1099" s="86">
        <v>50000</v>
      </c>
      <c r="X1099" s="86">
        <v>0</v>
      </c>
      <c r="Y1099" s="86">
        <v>50000</v>
      </c>
    </row>
    <row r="1100" spans="1:25" hidden="1" outlineLevel="4" x14ac:dyDescent="0.3">
      <c r="A1100" s="85" t="s">
        <v>204</v>
      </c>
      <c r="B1100" s="85" t="s">
        <v>222</v>
      </c>
      <c r="C1100" t="s">
        <v>1280</v>
      </c>
      <c r="D1100" s="86">
        <v>0</v>
      </c>
      <c r="E1100" s="86">
        <v>0</v>
      </c>
      <c r="F1100" s="86">
        <v>0</v>
      </c>
      <c r="G1100" s="86">
        <v>0</v>
      </c>
      <c r="H1100" s="86">
        <v>0</v>
      </c>
      <c r="I1100" s="86">
        <v>0</v>
      </c>
      <c r="J1100" s="86">
        <v>0</v>
      </c>
      <c r="K1100" s="86">
        <v>0</v>
      </c>
      <c r="L1100" s="86">
        <v>0</v>
      </c>
      <c r="M1100" s="86">
        <v>0</v>
      </c>
      <c r="N1100" s="86">
        <v>0</v>
      </c>
      <c r="O1100" s="86">
        <v>0</v>
      </c>
      <c r="P1100" s="86">
        <v>0</v>
      </c>
      <c r="Q1100" s="86">
        <v>0</v>
      </c>
      <c r="R1100" s="86">
        <v>0</v>
      </c>
      <c r="S1100" s="86">
        <v>0</v>
      </c>
      <c r="T1100" s="86">
        <v>0</v>
      </c>
      <c r="U1100" s="86">
        <v>0</v>
      </c>
      <c r="V1100" s="86">
        <v>100000000</v>
      </c>
      <c r="W1100" s="86">
        <v>100000000</v>
      </c>
      <c r="X1100" s="86">
        <v>0</v>
      </c>
      <c r="Y1100" s="86">
        <v>200000000</v>
      </c>
    </row>
    <row r="1101" spans="1:25" hidden="1" outlineLevel="4" x14ac:dyDescent="0.3">
      <c r="A1101" s="85" t="s">
        <v>204</v>
      </c>
      <c r="B1101" s="85" t="s">
        <v>222</v>
      </c>
      <c r="C1101" t="s">
        <v>1281</v>
      </c>
      <c r="D1101" s="86">
        <v>0</v>
      </c>
      <c r="E1101" s="86">
        <v>265000</v>
      </c>
      <c r="F1101" s="86">
        <v>0</v>
      </c>
      <c r="G1101" s="86">
        <v>0</v>
      </c>
      <c r="H1101" s="86">
        <v>0</v>
      </c>
      <c r="I1101" s="86">
        <v>0</v>
      </c>
      <c r="J1101" s="86">
        <v>0</v>
      </c>
      <c r="K1101" s="86">
        <v>0</v>
      </c>
      <c r="L1101" s="86">
        <v>0</v>
      </c>
      <c r="M1101" s="86">
        <v>0</v>
      </c>
      <c r="N1101" s="86">
        <v>0</v>
      </c>
      <c r="O1101" s="86">
        <v>0</v>
      </c>
      <c r="P1101" s="86">
        <v>0</v>
      </c>
      <c r="Q1101" s="86">
        <v>0</v>
      </c>
      <c r="R1101" s="86">
        <v>0</v>
      </c>
      <c r="S1101" s="86">
        <v>0</v>
      </c>
      <c r="T1101" s="86">
        <v>0</v>
      </c>
      <c r="U1101" s="86">
        <v>0</v>
      </c>
      <c r="V1101" s="86">
        <v>0</v>
      </c>
      <c r="W1101" s="86">
        <v>0</v>
      </c>
      <c r="X1101" s="86">
        <v>0</v>
      </c>
      <c r="Y1101" s="86">
        <v>265000</v>
      </c>
    </row>
    <row r="1102" spans="1:25" hidden="1" outlineLevel="4" x14ac:dyDescent="0.3">
      <c r="A1102" s="85" t="s">
        <v>204</v>
      </c>
      <c r="B1102" s="85" t="s">
        <v>222</v>
      </c>
      <c r="C1102" t="s">
        <v>1282</v>
      </c>
      <c r="D1102" s="86">
        <v>0</v>
      </c>
      <c r="E1102" s="86">
        <v>0</v>
      </c>
      <c r="F1102" s="86">
        <v>0</v>
      </c>
      <c r="G1102" s="86">
        <v>0</v>
      </c>
      <c r="H1102" s="86">
        <v>0</v>
      </c>
      <c r="I1102" s="86">
        <v>0</v>
      </c>
      <c r="J1102" s="86">
        <v>0</v>
      </c>
      <c r="K1102" s="86">
        <v>0</v>
      </c>
      <c r="L1102" s="86">
        <v>0</v>
      </c>
      <c r="M1102" s="86">
        <v>0</v>
      </c>
      <c r="N1102" s="86">
        <v>0</v>
      </c>
      <c r="O1102" s="86">
        <v>0</v>
      </c>
      <c r="P1102" s="86">
        <v>0</v>
      </c>
      <c r="Q1102" s="86">
        <v>0</v>
      </c>
      <c r="R1102" s="86">
        <v>0</v>
      </c>
      <c r="S1102" s="86">
        <v>0</v>
      </c>
      <c r="T1102" s="86">
        <v>0</v>
      </c>
      <c r="U1102" s="86">
        <v>0</v>
      </c>
      <c r="V1102" s="86">
        <v>0</v>
      </c>
      <c r="W1102" s="86">
        <v>0</v>
      </c>
      <c r="X1102" s="86">
        <v>20000</v>
      </c>
      <c r="Y1102" s="86">
        <v>20000</v>
      </c>
    </row>
    <row r="1103" spans="1:25" hidden="1" outlineLevel="4" x14ac:dyDescent="0.3">
      <c r="A1103" s="85" t="s">
        <v>204</v>
      </c>
      <c r="B1103" s="85" t="s">
        <v>222</v>
      </c>
      <c r="C1103" t="s">
        <v>1283</v>
      </c>
      <c r="D1103" s="86">
        <v>0</v>
      </c>
      <c r="E1103" s="86">
        <v>0</v>
      </c>
      <c r="F1103" s="86">
        <v>0</v>
      </c>
      <c r="G1103" s="86">
        <v>0</v>
      </c>
      <c r="H1103" s="86">
        <v>0</v>
      </c>
      <c r="I1103" s="86">
        <v>0</v>
      </c>
      <c r="J1103" s="86">
        <v>0</v>
      </c>
      <c r="K1103" s="86">
        <v>0</v>
      </c>
      <c r="L1103" s="86">
        <v>0</v>
      </c>
      <c r="M1103" s="86">
        <v>0</v>
      </c>
      <c r="N1103" s="86">
        <v>0</v>
      </c>
      <c r="O1103" s="86">
        <v>500000</v>
      </c>
      <c r="P1103" s="86">
        <v>0</v>
      </c>
      <c r="Q1103" s="86">
        <v>0</v>
      </c>
      <c r="R1103" s="86">
        <v>0</v>
      </c>
      <c r="S1103" s="86">
        <v>0</v>
      </c>
      <c r="T1103" s="86">
        <v>0</v>
      </c>
      <c r="U1103" s="86">
        <v>0</v>
      </c>
      <c r="V1103" s="86">
        <v>0</v>
      </c>
      <c r="W1103" s="86">
        <v>0</v>
      </c>
      <c r="X1103" s="86">
        <v>0</v>
      </c>
      <c r="Y1103" s="86">
        <v>500000</v>
      </c>
    </row>
    <row r="1104" spans="1:25" hidden="1" outlineLevel="4" x14ac:dyDescent="0.3">
      <c r="A1104" s="85" t="s">
        <v>204</v>
      </c>
      <c r="B1104" s="85" t="s">
        <v>222</v>
      </c>
      <c r="C1104" t="s">
        <v>1284</v>
      </c>
      <c r="D1104" s="86">
        <v>0</v>
      </c>
      <c r="E1104" s="86">
        <v>0</v>
      </c>
      <c r="F1104" s="86">
        <v>0</v>
      </c>
      <c r="G1104" s="86">
        <v>0</v>
      </c>
      <c r="H1104" s="86">
        <v>0</v>
      </c>
      <c r="I1104" s="86">
        <v>0</v>
      </c>
      <c r="J1104" s="86">
        <v>0</v>
      </c>
      <c r="K1104" s="86">
        <v>0</v>
      </c>
      <c r="L1104" s="86">
        <v>0</v>
      </c>
      <c r="M1104" s="86">
        <v>0</v>
      </c>
      <c r="N1104" s="86">
        <v>0</v>
      </c>
      <c r="O1104" s="86">
        <v>0</v>
      </c>
      <c r="P1104" s="86">
        <v>0</v>
      </c>
      <c r="Q1104" s="86">
        <v>0</v>
      </c>
      <c r="R1104" s="86">
        <v>0</v>
      </c>
      <c r="S1104" s="86">
        <v>0</v>
      </c>
      <c r="T1104" s="86">
        <v>0</v>
      </c>
      <c r="U1104" s="86">
        <v>0</v>
      </c>
      <c r="V1104" s="86">
        <v>0</v>
      </c>
      <c r="W1104" s="86">
        <v>1500000</v>
      </c>
      <c r="X1104" s="86">
        <v>0</v>
      </c>
      <c r="Y1104" s="86">
        <v>1500000</v>
      </c>
    </row>
    <row r="1105" spans="1:25" hidden="1" outlineLevel="4" x14ac:dyDescent="0.3">
      <c r="A1105" s="85" t="s">
        <v>204</v>
      </c>
      <c r="B1105" s="85" t="s">
        <v>222</v>
      </c>
      <c r="C1105" t="s">
        <v>1285</v>
      </c>
      <c r="D1105" s="86">
        <v>0</v>
      </c>
      <c r="E1105" s="86">
        <v>0</v>
      </c>
      <c r="F1105" s="86">
        <v>493481.34609801002</v>
      </c>
      <c r="G1105" s="86">
        <v>0</v>
      </c>
      <c r="H1105" s="86">
        <v>0</v>
      </c>
      <c r="I1105" s="86">
        <v>0</v>
      </c>
      <c r="J1105" s="86">
        <v>0</v>
      </c>
      <c r="K1105" s="86">
        <v>0</v>
      </c>
      <c r="L1105" s="86">
        <v>0</v>
      </c>
      <c r="M1105" s="86">
        <v>0</v>
      </c>
      <c r="N1105" s="86">
        <v>0</v>
      </c>
      <c r="O1105" s="86">
        <v>0</v>
      </c>
      <c r="P1105" s="86">
        <v>0</v>
      </c>
      <c r="Q1105" s="86">
        <v>0</v>
      </c>
      <c r="R1105" s="86">
        <v>0</v>
      </c>
      <c r="S1105" s="86">
        <v>0</v>
      </c>
      <c r="T1105" s="86">
        <v>0</v>
      </c>
      <c r="U1105" s="86">
        <v>0</v>
      </c>
      <c r="V1105" s="86">
        <v>0</v>
      </c>
      <c r="W1105" s="86">
        <v>0</v>
      </c>
      <c r="X1105" s="86">
        <v>0</v>
      </c>
      <c r="Y1105" s="86">
        <v>493481.34609801002</v>
      </c>
    </row>
    <row r="1106" spans="1:25" hidden="1" outlineLevel="4" x14ac:dyDescent="0.3">
      <c r="A1106" s="85" t="s">
        <v>204</v>
      </c>
      <c r="B1106" s="85" t="s">
        <v>222</v>
      </c>
      <c r="C1106" t="s">
        <v>1286</v>
      </c>
      <c r="D1106" s="86">
        <v>0</v>
      </c>
      <c r="E1106" s="86">
        <v>0</v>
      </c>
      <c r="F1106" s="86">
        <v>0</v>
      </c>
      <c r="G1106" s="86">
        <v>0</v>
      </c>
      <c r="H1106" s="86">
        <v>0</v>
      </c>
      <c r="I1106" s="86">
        <v>0</v>
      </c>
      <c r="J1106" s="86">
        <v>0</v>
      </c>
      <c r="K1106" s="86">
        <v>0</v>
      </c>
      <c r="L1106" s="86">
        <v>0</v>
      </c>
      <c r="M1106" s="86">
        <v>0</v>
      </c>
      <c r="N1106" s="86">
        <v>0</v>
      </c>
      <c r="O1106" s="86">
        <v>0</v>
      </c>
      <c r="P1106" s="86">
        <v>0</v>
      </c>
      <c r="Q1106" s="86">
        <v>0</v>
      </c>
      <c r="R1106" s="86">
        <v>0</v>
      </c>
      <c r="S1106" s="86">
        <v>0</v>
      </c>
      <c r="T1106" s="86">
        <v>0</v>
      </c>
      <c r="U1106" s="86">
        <v>0</v>
      </c>
      <c r="V1106" s="86">
        <v>0</v>
      </c>
      <c r="W1106" s="86">
        <v>0</v>
      </c>
      <c r="X1106" s="86">
        <v>270000</v>
      </c>
      <c r="Y1106" s="86">
        <v>270000</v>
      </c>
    </row>
    <row r="1107" spans="1:25" hidden="1" outlineLevel="4" x14ac:dyDescent="0.3">
      <c r="A1107" s="85" t="s">
        <v>204</v>
      </c>
      <c r="B1107" s="85" t="s">
        <v>222</v>
      </c>
      <c r="C1107" t="s">
        <v>1287</v>
      </c>
      <c r="D1107" s="86">
        <v>0</v>
      </c>
      <c r="E1107" s="86">
        <v>10000000</v>
      </c>
      <c r="F1107" s="86">
        <v>0</v>
      </c>
      <c r="G1107" s="86">
        <v>0</v>
      </c>
      <c r="H1107" s="86">
        <v>0</v>
      </c>
      <c r="I1107" s="86">
        <v>0</v>
      </c>
      <c r="J1107" s="86">
        <v>0</v>
      </c>
      <c r="K1107" s="86">
        <v>0</v>
      </c>
      <c r="L1107" s="86">
        <v>0</v>
      </c>
      <c r="M1107" s="86">
        <v>0</v>
      </c>
      <c r="N1107" s="86">
        <v>0</v>
      </c>
      <c r="O1107" s="86">
        <v>0</v>
      </c>
      <c r="P1107" s="86">
        <v>0</v>
      </c>
      <c r="Q1107" s="86">
        <v>0</v>
      </c>
      <c r="R1107" s="86">
        <v>0</v>
      </c>
      <c r="S1107" s="86">
        <v>0</v>
      </c>
      <c r="T1107" s="86">
        <v>0</v>
      </c>
      <c r="U1107" s="86">
        <v>0</v>
      </c>
      <c r="V1107" s="86">
        <v>0</v>
      </c>
      <c r="W1107" s="86">
        <v>0</v>
      </c>
      <c r="X1107" s="86">
        <v>0</v>
      </c>
      <c r="Y1107" s="86">
        <v>10000000</v>
      </c>
    </row>
    <row r="1108" spans="1:25" hidden="1" outlineLevel="4" x14ac:dyDescent="0.3">
      <c r="A1108" s="85" t="s">
        <v>204</v>
      </c>
      <c r="B1108" s="85" t="s">
        <v>222</v>
      </c>
      <c r="C1108" t="s">
        <v>407</v>
      </c>
      <c r="D1108" s="86">
        <v>0</v>
      </c>
      <c r="E1108" s="86">
        <v>0</v>
      </c>
      <c r="F1108" s="86">
        <v>0</v>
      </c>
      <c r="G1108" s="86">
        <v>0</v>
      </c>
      <c r="H1108" s="86">
        <v>0</v>
      </c>
      <c r="I1108" s="86">
        <v>0</v>
      </c>
      <c r="J1108" s="86">
        <v>0</v>
      </c>
      <c r="K1108" s="86">
        <v>0</v>
      </c>
      <c r="L1108" s="86">
        <v>0</v>
      </c>
      <c r="M1108" s="86">
        <v>0</v>
      </c>
      <c r="N1108" s="86">
        <v>0</v>
      </c>
      <c r="O1108" s="86">
        <v>0</v>
      </c>
      <c r="P1108" s="86">
        <v>0</v>
      </c>
      <c r="Q1108" s="86">
        <v>0</v>
      </c>
      <c r="R1108" s="86">
        <v>0</v>
      </c>
      <c r="S1108" s="86">
        <v>0</v>
      </c>
      <c r="T1108" s="86">
        <v>0</v>
      </c>
      <c r="U1108" s="86">
        <v>0</v>
      </c>
      <c r="V1108" s="86">
        <v>0</v>
      </c>
      <c r="W1108" s="86">
        <v>0</v>
      </c>
      <c r="X1108" s="86">
        <v>250000</v>
      </c>
      <c r="Y1108" s="86">
        <v>250000</v>
      </c>
    </row>
    <row r="1109" spans="1:25" hidden="1" outlineLevel="4" x14ac:dyDescent="0.3">
      <c r="A1109" s="85" t="s">
        <v>204</v>
      </c>
      <c r="B1109" s="85" t="s">
        <v>222</v>
      </c>
      <c r="C1109" t="s">
        <v>1288</v>
      </c>
      <c r="D1109" s="86">
        <v>0</v>
      </c>
      <c r="E1109" s="86">
        <v>0</v>
      </c>
      <c r="F1109" s="86">
        <v>0</v>
      </c>
      <c r="G1109" s="86">
        <v>0</v>
      </c>
      <c r="H1109" s="86">
        <v>0</v>
      </c>
      <c r="I1109" s="86">
        <v>0</v>
      </c>
      <c r="J1109" s="86">
        <v>0</v>
      </c>
      <c r="K1109" s="86">
        <v>0</v>
      </c>
      <c r="L1109" s="86">
        <v>0</v>
      </c>
      <c r="M1109" s="86">
        <v>0</v>
      </c>
      <c r="N1109" s="86">
        <v>0</v>
      </c>
      <c r="O1109" s="86">
        <v>7000000</v>
      </c>
      <c r="P1109" s="86">
        <v>0</v>
      </c>
      <c r="Q1109" s="86">
        <v>0</v>
      </c>
      <c r="R1109" s="86">
        <v>0</v>
      </c>
      <c r="S1109" s="86">
        <v>0</v>
      </c>
      <c r="T1109" s="86">
        <v>0</v>
      </c>
      <c r="U1109" s="86">
        <v>0</v>
      </c>
      <c r="V1109" s="86">
        <v>0</v>
      </c>
      <c r="W1109" s="86">
        <v>0</v>
      </c>
      <c r="X1109" s="86">
        <v>0</v>
      </c>
      <c r="Y1109" s="86">
        <v>7000000</v>
      </c>
    </row>
    <row r="1110" spans="1:25" hidden="1" outlineLevel="4" x14ac:dyDescent="0.3">
      <c r="A1110" s="85" t="s">
        <v>204</v>
      </c>
      <c r="B1110" s="85" t="s">
        <v>222</v>
      </c>
      <c r="C1110" t="s">
        <v>1289</v>
      </c>
      <c r="D1110" s="86">
        <v>0</v>
      </c>
      <c r="E1110" s="86">
        <v>0</v>
      </c>
      <c r="F1110" s="86">
        <v>0</v>
      </c>
      <c r="G1110" s="86">
        <v>0</v>
      </c>
      <c r="H1110" s="86">
        <v>0</v>
      </c>
      <c r="I1110" s="86">
        <v>0</v>
      </c>
      <c r="J1110" s="86">
        <v>0</v>
      </c>
      <c r="K1110" s="86">
        <v>0</v>
      </c>
      <c r="L1110" s="86">
        <v>0</v>
      </c>
      <c r="M1110" s="86">
        <v>0</v>
      </c>
      <c r="N1110" s="86">
        <v>0</v>
      </c>
      <c r="O1110" s="86">
        <v>0</v>
      </c>
      <c r="P1110" s="86">
        <v>0</v>
      </c>
      <c r="Q1110" s="86">
        <v>0</v>
      </c>
      <c r="R1110" s="86">
        <v>0</v>
      </c>
      <c r="S1110" s="86">
        <v>0</v>
      </c>
      <c r="T1110" s="86">
        <v>0</v>
      </c>
      <c r="U1110" s="86">
        <v>0</v>
      </c>
      <c r="V1110" s="86">
        <v>0</v>
      </c>
      <c r="W1110" s="86">
        <v>0</v>
      </c>
      <c r="X1110" s="86">
        <v>10000</v>
      </c>
      <c r="Y1110" s="86">
        <v>10000</v>
      </c>
    </row>
    <row r="1111" spans="1:25" hidden="1" outlineLevel="4" x14ac:dyDescent="0.3">
      <c r="A1111" s="85" t="s">
        <v>204</v>
      </c>
      <c r="B1111" s="85" t="s">
        <v>222</v>
      </c>
      <c r="C1111" t="s">
        <v>1290</v>
      </c>
      <c r="D1111" s="86">
        <v>0</v>
      </c>
      <c r="E1111" s="86">
        <v>4000000</v>
      </c>
      <c r="F1111" s="86">
        <v>0</v>
      </c>
      <c r="G1111" s="86">
        <v>0</v>
      </c>
      <c r="H1111" s="86">
        <v>0</v>
      </c>
      <c r="I1111" s="86">
        <v>0</v>
      </c>
      <c r="J1111" s="86">
        <v>0</v>
      </c>
      <c r="K1111" s="86">
        <v>0</v>
      </c>
      <c r="L1111" s="86">
        <v>0</v>
      </c>
      <c r="M1111" s="86">
        <v>0</v>
      </c>
      <c r="N1111" s="86">
        <v>0</v>
      </c>
      <c r="O1111" s="86">
        <v>0</v>
      </c>
      <c r="P1111" s="86">
        <v>0</v>
      </c>
      <c r="Q1111" s="86">
        <v>0</v>
      </c>
      <c r="R1111" s="86">
        <v>0</v>
      </c>
      <c r="S1111" s="86">
        <v>0</v>
      </c>
      <c r="T1111" s="86">
        <v>0</v>
      </c>
      <c r="U1111" s="86">
        <v>0</v>
      </c>
      <c r="V1111" s="86">
        <v>0</v>
      </c>
      <c r="W1111" s="86">
        <v>0</v>
      </c>
      <c r="X1111" s="86">
        <v>0</v>
      </c>
      <c r="Y1111" s="86">
        <v>4000000</v>
      </c>
    </row>
    <row r="1112" spans="1:25" hidden="1" outlineLevel="4" x14ac:dyDescent="0.3">
      <c r="A1112" s="85" t="s">
        <v>204</v>
      </c>
      <c r="B1112" s="85" t="s">
        <v>222</v>
      </c>
      <c r="C1112" t="s">
        <v>1291</v>
      </c>
      <c r="D1112" s="86">
        <v>0</v>
      </c>
      <c r="E1112" s="86">
        <v>0</v>
      </c>
      <c r="F1112" s="86">
        <v>0</v>
      </c>
      <c r="G1112" s="86">
        <v>0</v>
      </c>
      <c r="H1112" s="86">
        <v>0</v>
      </c>
      <c r="I1112" s="86">
        <v>0</v>
      </c>
      <c r="J1112" s="86">
        <v>15717104</v>
      </c>
      <c r="K1112" s="86">
        <v>0</v>
      </c>
      <c r="L1112" s="86">
        <v>0</v>
      </c>
      <c r="M1112" s="86">
        <v>0</v>
      </c>
      <c r="N1112" s="86">
        <v>0</v>
      </c>
      <c r="O1112" s="86">
        <v>0</v>
      </c>
      <c r="P1112" s="86">
        <v>0</v>
      </c>
      <c r="Q1112" s="86">
        <v>0</v>
      </c>
      <c r="R1112" s="86">
        <v>0</v>
      </c>
      <c r="S1112" s="86">
        <v>0</v>
      </c>
      <c r="T1112" s="86">
        <v>0</v>
      </c>
      <c r="U1112" s="86">
        <v>0</v>
      </c>
      <c r="V1112" s="86">
        <v>0</v>
      </c>
      <c r="W1112" s="86">
        <v>0</v>
      </c>
      <c r="X1112" s="86">
        <v>0</v>
      </c>
      <c r="Y1112" s="86">
        <v>15717104</v>
      </c>
    </row>
    <row r="1113" spans="1:25" hidden="1" outlineLevel="4" x14ac:dyDescent="0.3">
      <c r="A1113" s="85" t="s">
        <v>204</v>
      </c>
      <c r="B1113" s="85" t="s">
        <v>222</v>
      </c>
      <c r="C1113" t="s">
        <v>1292</v>
      </c>
      <c r="D1113" s="86">
        <v>0</v>
      </c>
      <c r="E1113" s="86">
        <v>0</v>
      </c>
      <c r="F1113" s="86">
        <v>0</v>
      </c>
      <c r="G1113" s="86">
        <v>0</v>
      </c>
      <c r="H1113" s="86">
        <v>0</v>
      </c>
      <c r="I1113" s="86">
        <v>0</v>
      </c>
      <c r="J1113" s="86">
        <v>0</v>
      </c>
      <c r="K1113" s="86">
        <v>0</v>
      </c>
      <c r="L1113" s="86">
        <v>0</v>
      </c>
      <c r="M1113" s="86">
        <v>0</v>
      </c>
      <c r="N1113" s="86">
        <v>0</v>
      </c>
      <c r="O1113" s="86">
        <v>0</v>
      </c>
      <c r="P1113" s="86">
        <v>0</v>
      </c>
      <c r="Q1113" s="86">
        <v>15000</v>
      </c>
      <c r="R1113" s="86">
        <v>0</v>
      </c>
      <c r="S1113" s="86">
        <v>0</v>
      </c>
      <c r="T1113" s="86">
        <v>0</v>
      </c>
      <c r="U1113" s="86">
        <v>0</v>
      </c>
      <c r="V1113" s="86">
        <v>0</v>
      </c>
      <c r="W1113" s="86">
        <v>0</v>
      </c>
      <c r="X1113" s="86">
        <v>0</v>
      </c>
      <c r="Y1113" s="86">
        <v>15000</v>
      </c>
    </row>
    <row r="1114" spans="1:25" hidden="1" outlineLevel="4" x14ac:dyDescent="0.3">
      <c r="A1114" s="85" t="s">
        <v>204</v>
      </c>
      <c r="B1114" s="85" t="s">
        <v>222</v>
      </c>
      <c r="C1114" t="s">
        <v>1293</v>
      </c>
      <c r="D1114" s="86">
        <v>0</v>
      </c>
      <c r="E1114" s="86">
        <v>0</v>
      </c>
      <c r="F1114" s="86">
        <v>0</v>
      </c>
      <c r="G1114" s="86">
        <v>2038126.9094631765</v>
      </c>
      <c r="H1114" s="86">
        <v>0</v>
      </c>
      <c r="I1114" s="86">
        <v>0</v>
      </c>
      <c r="J1114" s="86">
        <v>0</v>
      </c>
      <c r="K1114" s="86">
        <v>0</v>
      </c>
      <c r="L1114" s="86">
        <v>0</v>
      </c>
      <c r="M1114" s="86">
        <v>0</v>
      </c>
      <c r="N1114" s="86">
        <v>0</v>
      </c>
      <c r="O1114" s="86">
        <v>0</v>
      </c>
      <c r="P1114" s="86">
        <v>0</v>
      </c>
      <c r="Q1114" s="86">
        <v>0</v>
      </c>
      <c r="R1114" s="86">
        <v>0</v>
      </c>
      <c r="S1114" s="86">
        <v>0</v>
      </c>
      <c r="T1114" s="86">
        <v>0</v>
      </c>
      <c r="U1114" s="86">
        <v>0</v>
      </c>
      <c r="V1114" s="86">
        <v>0</v>
      </c>
      <c r="W1114" s="86">
        <v>0</v>
      </c>
      <c r="X1114" s="86">
        <v>0</v>
      </c>
      <c r="Y1114" s="86">
        <v>2038126.9094631765</v>
      </c>
    </row>
    <row r="1115" spans="1:25" hidden="1" outlineLevel="4" x14ac:dyDescent="0.3">
      <c r="A1115" s="85" t="s">
        <v>204</v>
      </c>
      <c r="B1115" s="85" t="s">
        <v>222</v>
      </c>
      <c r="C1115" t="s">
        <v>1294</v>
      </c>
      <c r="D1115" s="86">
        <v>0</v>
      </c>
      <c r="E1115" s="86">
        <v>0</v>
      </c>
      <c r="F1115" s="86">
        <v>0</v>
      </c>
      <c r="G1115" s="86">
        <v>0</v>
      </c>
      <c r="H1115" s="86">
        <v>0</v>
      </c>
      <c r="I1115" s="86">
        <v>0</v>
      </c>
      <c r="J1115" s="86">
        <v>0</v>
      </c>
      <c r="K1115" s="86">
        <v>0</v>
      </c>
      <c r="L1115" s="86">
        <v>0</v>
      </c>
      <c r="M1115" s="86">
        <v>36202909</v>
      </c>
      <c r="N1115" s="86">
        <v>0</v>
      </c>
      <c r="O1115" s="86">
        <v>0</v>
      </c>
      <c r="P1115" s="86">
        <v>0</v>
      </c>
      <c r="Q1115" s="86">
        <v>0</v>
      </c>
      <c r="R1115" s="86">
        <v>0</v>
      </c>
      <c r="S1115" s="86">
        <v>0</v>
      </c>
      <c r="T1115" s="86">
        <v>0</v>
      </c>
      <c r="U1115" s="86">
        <v>0</v>
      </c>
      <c r="V1115" s="86">
        <v>0</v>
      </c>
      <c r="W1115" s="86">
        <v>0</v>
      </c>
      <c r="X1115" s="86">
        <v>0</v>
      </c>
      <c r="Y1115" s="86">
        <v>36202909</v>
      </c>
    </row>
    <row r="1116" spans="1:25" hidden="1" outlineLevel="4" x14ac:dyDescent="0.3">
      <c r="A1116" s="85" t="s">
        <v>204</v>
      </c>
      <c r="B1116" s="85" t="s">
        <v>222</v>
      </c>
      <c r="C1116" t="s">
        <v>1295</v>
      </c>
      <c r="D1116" s="86">
        <v>0</v>
      </c>
      <c r="E1116" s="86">
        <v>0</v>
      </c>
      <c r="F1116" s="86">
        <v>0</v>
      </c>
      <c r="G1116" s="86">
        <v>0</v>
      </c>
      <c r="H1116" s="86">
        <v>0</v>
      </c>
      <c r="I1116" s="86">
        <v>0</v>
      </c>
      <c r="J1116" s="86">
        <v>0</v>
      </c>
      <c r="K1116" s="86">
        <v>0</v>
      </c>
      <c r="L1116" s="86">
        <v>56174107</v>
      </c>
      <c r="M1116" s="86">
        <v>0</v>
      </c>
      <c r="N1116" s="86">
        <v>0</v>
      </c>
      <c r="O1116" s="86">
        <v>0</v>
      </c>
      <c r="P1116" s="86">
        <v>0</v>
      </c>
      <c r="Q1116" s="86">
        <v>0</v>
      </c>
      <c r="R1116" s="86">
        <v>0</v>
      </c>
      <c r="S1116" s="86">
        <v>0</v>
      </c>
      <c r="T1116" s="86">
        <v>0</v>
      </c>
      <c r="U1116" s="86">
        <v>0</v>
      </c>
      <c r="V1116" s="86">
        <v>0</v>
      </c>
      <c r="W1116" s="86">
        <v>0</v>
      </c>
      <c r="X1116" s="86">
        <v>0</v>
      </c>
      <c r="Y1116" s="86">
        <v>56174107</v>
      </c>
    </row>
    <row r="1117" spans="1:25" hidden="1" outlineLevel="4" x14ac:dyDescent="0.3">
      <c r="A1117" s="85" t="s">
        <v>204</v>
      </c>
      <c r="B1117" s="85" t="s">
        <v>222</v>
      </c>
      <c r="C1117" t="s">
        <v>1296</v>
      </c>
      <c r="D1117" s="86">
        <v>0</v>
      </c>
      <c r="E1117" s="86">
        <v>0</v>
      </c>
      <c r="F1117" s="86">
        <v>0</v>
      </c>
      <c r="G1117" s="86">
        <v>0</v>
      </c>
      <c r="H1117" s="86">
        <v>0</v>
      </c>
      <c r="I1117" s="86">
        <v>0</v>
      </c>
      <c r="J1117" s="86">
        <v>0</v>
      </c>
      <c r="K1117" s="86">
        <v>18000000</v>
      </c>
      <c r="L1117" s="86">
        <v>0</v>
      </c>
      <c r="M1117" s="86">
        <v>0</v>
      </c>
      <c r="N1117" s="86">
        <v>0</v>
      </c>
      <c r="O1117" s="86">
        <v>0</v>
      </c>
      <c r="P1117" s="86">
        <v>0</v>
      </c>
      <c r="Q1117" s="86">
        <v>0</v>
      </c>
      <c r="R1117" s="86">
        <v>0</v>
      </c>
      <c r="S1117" s="86">
        <v>0</v>
      </c>
      <c r="T1117" s="86">
        <v>0</v>
      </c>
      <c r="U1117" s="86">
        <v>0</v>
      </c>
      <c r="V1117" s="86">
        <v>0</v>
      </c>
      <c r="W1117" s="86">
        <v>0</v>
      </c>
      <c r="X1117" s="86">
        <v>0</v>
      </c>
      <c r="Y1117" s="86">
        <v>18000000</v>
      </c>
    </row>
    <row r="1118" spans="1:25" hidden="1" outlineLevel="4" x14ac:dyDescent="0.3">
      <c r="A1118" s="85" t="s">
        <v>204</v>
      </c>
      <c r="B1118" s="85" t="s">
        <v>222</v>
      </c>
      <c r="C1118" t="s">
        <v>1297</v>
      </c>
      <c r="D1118" s="86">
        <v>0</v>
      </c>
      <c r="E1118" s="86">
        <v>0</v>
      </c>
      <c r="F1118" s="86">
        <v>0</v>
      </c>
      <c r="G1118" s="86">
        <v>0</v>
      </c>
      <c r="H1118" s="86">
        <v>0</v>
      </c>
      <c r="I1118" s="86">
        <v>0</v>
      </c>
      <c r="J1118" s="86">
        <v>0</v>
      </c>
      <c r="K1118" s="86">
        <v>0</v>
      </c>
      <c r="L1118" s="86">
        <v>0</v>
      </c>
      <c r="M1118" s="86">
        <v>0</v>
      </c>
      <c r="N1118" s="86">
        <v>0</v>
      </c>
      <c r="O1118" s="86">
        <v>0</v>
      </c>
      <c r="P1118" s="86">
        <v>0</v>
      </c>
      <c r="Q1118" s="86">
        <v>0</v>
      </c>
      <c r="R1118" s="86">
        <v>0</v>
      </c>
      <c r="S1118" s="86">
        <v>0</v>
      </c>
      <c r="T1118" s="86">
        <v>0</v>
      </c>
      <c r="U1118" s="86">
        <v>0</v>
      </c>
      <c r="V1118" s="86">
        <v>0</v>
      </c>
      <c r="W1118" s="86">
        <v>1000000</v>
      </c>
      <c r="X1118" s="86">
        <v>0</v>
      </c>
      <c r="Y1118" s="86">
        <v>1000000</v>
      </c>
    </row>
    <row r="1119" spans="1:25" hidden="1" outlineLevel="4" x14ac:dyDescent="0.3">
      <c r="A1119" s="85" t="s">
        <v>204</v>
      </c>
      <c r="B1119" s="85" t="s">
        <v>222</v>
      </c>
      <c r="C1119" t="s">
        <v>1298</v>
      </c>
      <c r="D1119" s="86">
        <v>0</v>
      </c>
      <c r="E1119" s="86">
        <v>0</v>
      </c>
      <c r="F1119" s="86">
        <v>0</v>
      </c>
      <c r="G1119" s="86">
        <v>0</v>
      </c>
      <c r="H1119" s="86">
        <v>0</v>
      </c>
      <c r="I1119" s="86">
        <v>0</v>
      </c>
      <c r="J1119" s="86">
        <v>0</v>
      </c>
      <c r="K1119" s="86">
        <v>0</v>
      </c>
      <c r="L1119" s="86">
        <v>0</v>
      </c>
      <c r="M1119" s="86">
        <v>0</v>
      </c>
      <c r="N1119" s="86">
        <v>0</v>
      </c>
      <c r="O1119" s="86">
        <v>0</v>
      </c>
      <c r="P1119" s="86">
        <v>0</v>
      </c>
      <c r="Q1119" s="86">
        <v>0</v>
      </c>
      <c r="R1119" s="86">
        <v>0</v>
      </c>
      <c r="S1119" s="86">
        <v>0</v>
      </c>
      <c r="T1119" s="86">
        <v>0</v>
      </c>
      <c r="U1119" s="86">
        <v>0</v>
      </c>
      <c r="V1119" s="86">
        <v>0</v>
      </c>
      <c r="W1119" s="86">
        <v>6000</v>
      </c>
      <c r="X1119" s="86">
        <v>0</v>
      </c>
      <c r="Y1119" s="86">
        <v>6000</v>
      </c>
    </row>
    <row r="1120" spans="1:25" hidden="1" outlineLevel="4" x14ac:dyDescent="0.3">
      <c r="A1120" s="85" t="s">
        <v>204</v>
      </c>
      <c r="B1120" s="85" t="s">
        <v>222</v>
      </c>
      <c r="C1120" t="s">
        <v>1299</v>
      </c>
      <c r="D1120" s="86">
        <v>0</v>
      </c>
      <c r="E1120" s="86">
        <v>0</v>
      </c>
      <c r="F1120" s="86">
        <v>0</v>
      </c>
      <c r="G1120" s="86">
        <v>0</v>
      </c>
      <c r="H1120" s="86">
        <v>0</v>
      </c>
      <c r="I1120" s="86">
        <v>0</v>
      </c>
      <c r="J1120" s="86">
        <v>0</v>
      </c>
      <c r="K1120" s="86">
        <v>7858576</v>
      </c>
      <c r="L1120" s="86">
        <v>0</v>
      </c>
      <c r="M1120" s="86">
        <v>0</v>
      </c>
      <c r="N1120" s="86">
        <v>0</v>
      </c>
      <c r="O1120" s="86">
        <v>0</v>
      </c>
      <c r="P1120" s="86">
        <v>0</v>
      </c>
      <c r="Q1120" s="86">
        <v>0</v>
      </c>
      <c r="R1120" s="86">
        <v>0</v>
      </c>
      <c r="S1120" s="86">
        <v>0</v>
      </c>
      <c r="T1120" s="86">
        <v>0</v>
      </c>
      <c r="U1120" s="86">
        <v>0</v>
      </c>
      <c r="V1120" s="86">
        <v>0</v>
      </c>
      <c r="W1120" s="86">
        <v>0</v>
      </c>
      <c r="X1120" s="86">
        <v>0</v>
      </c>
      <c r="Y1120" s="86">
        <v>7858576</v>
      </c>
    </row>
    <row r="1121" spans="1:25" hidden="1" outlineLevel="4" x14ac:dyDescent="0.3">
      <c r="A1121" s="85" t="s">
        <v>204</v>
      </c>
      <c r="B1121" s="85" t="s">
        <v>222</v>
      </c>
      <c r="C1121" t="s">
        <v>1300</v>
      </c>
      <c r="D1121" s="86">
        <v>0</v>
      </c>
      <c r="E1121" s="86">
        <v>0</v>
      </c>
      <c r="F1121" s="86">
        <v>0</v>
      </c>
      <c r="G1121" s="86">
        <v>0</v>
      </c>
      <c r="H1121" s="86">
        <v>0</v>
      </c>
      <c r="I1121" s="86">
        <v>0</v>
      </c>
      <c r="J1121" s="86">
        <v>1858576</v>
      </c>
      <c r="K1121" s="86">
        <v>0</v>
      </c>
      <c r="L1121" s="86">
        <v>0</v>
      </c>
      <c r="M1121" s="86">
        <v>0</v>
      </c>
      <c r="N1121" s="86">
        <v>0</v>
      </c>
      <c r="O1121" s="86">
        <v>0</v>
      </c>
      <c r="P1121" s="86">
        <v>0</v>
      </c>
      <c r="Q1121" s="86">
        <v>0</v>
      </c>
      <c r="R1121" s="86">
        <v>0</v>
      </c>
      <c r="S1121" s="86">
        <v>0</v>
      </c>
      <c r="T1121" s="86">
        <v>0</v>
      </c>
      <c r="U1121" s="86">
        <v>0</v>
      </c>
      <c r="V1121" s="86">
        <v>0</v>
      </c>
      <c r="W1121" s="86">
        <v>0</v>
      </c>
      <c r="X1121" s="86">
        <v>0</v>
      </c>
      <c r="Y1121" s="86">
        <v>1858576</v>
      </c>
    </row>
    <row r="1122" spans="1:25" hidden="1" outlineLevel="4" x14ac:dyDescent="0.3">
      <c r="A1122" s="85" t="s">
        <v>204</v>
      </c>
      <c r="B1122" s="85" t="s">
        <v>222</v>
      </c>
      <c r="C1122" t="s">
        <v>1301</v>
      </c>
      <c r="D1122" s="86">
        <v>0</v>
      </c>
      <c r="E1122" s="86">
        <v>0</v>
      </c>
      <c r="F1122" s="86">
        <v>0</v>
      </c>
      <c r="G1122" s="86">
        <v>0</v>
      </c>
      <c r="H1122" s="86">
        <v>0</v>
      </c>
      <c r="I1122" s="86">
        <v>0</v>
      </c>
      <c r="J1122" s="86">
        <v>2000000</v>
      </c>
      <c r="K1122" s="86">
        <v>0</v>
      </c>
      <c r="L1122" s="86">
        <v>0</v>
      </c>
      <c r="M1122" s="86">
        <v>0</v>
      </c>
      <c r="N1122" s="86">
        <v>0</v>
      </c>
      <c r="O1122" s="86">
        <v>0</v>
      </c>
      <c r="P1122" s="86">
        <v>0</v>
      </c>
      <c r="Q1122" s="86">
        <v>0</v>
      </c>
      <c r="R1122" s="86">
        <v>0</v>
      </c>
      <c r="S1122" s="86">
        <v>0</v>
      </c>
      <c r="T1122" s="86">
        <v>0</v>
      </c>
      <c r="U1122" s="86">
        <v>0</v>
      </c>
      <c r="V1122" s="86">
        <v>0</v>
      </c>
      <c r="W1122" s="86">
        <v>0</v>
      </c>
      <c r="X1122" s="86">
        <v>0</v>
      </c>
      <c r="Y1122" s="86">
        <v>2000000</v>
      </c>
    </row>
    <row r="1123" spans="1:25" hidden="1" outlineLevel="4" x14ac:dyDescent="0.3">
      <c r="A1123" s="85" t="s">
        <v>204</v>
      </c>
      <c r="B1123" s="85" t="s">
        <v>222</v>
      </c>
      <c r="C1123" t="s">
        <v>1302</v>
      </c>
      <c r="D1123" s="86">
        <v>0</v>
      </c>
      <c r="E1123" s="86">
        <v>0</v>
      </c>
      <c r="F1123" s="86">
        <v>0</v>
      </c>
      <c r="G1123" s="86">
        <v>0</v>
      </c>
      <c r="H1123" s="86">
        <v>0</v>
      </c>
      <c r="I1123" s="86">
        <v>0</v>
      </c>
      <c r="J1123" s="86">
        <v>4000000</v>
      </c>
      <c r="K1123" s="86">
        <v>0</v>
      </c>
      <c r="L1123" s="86">
        <v>0</v>
      </c>
      <c r="M1123" s="86">
        <v>0</v>
      </c>
      <c r="N1123" s="86">
        <v>0</v>
      </c>
      <c r="O1123" s="86">
        <v>0</v>
      </c>
      <c r="P1123" s="86">
        <v>0</v>
      </c>
      <c r="Q1123" s="86">
        <v>0</v>
      </c>
      <c r="R1123" s="86">
        <v>0</v>
      </c>
      <c r="S1123" s="86">
        <v>0</v>
      </c>
      <c r="T1123" s="86">
        <v>0</v>
      </c>
      <c r="U1123" s="86">
        <v>0</v>
      </c>
      <c r="V1123" s="86">
        <v>0</v>
      </c>
      <c r="W1123" s="86">
        <v>0</v>
      </c>
      <c r="X1123" s="86">
        <v>0</v>
      </c>
      <c r="Y1123" s="86">
        <v>4000000</v>
      </c>
    </row>
    <row r="1124" spans="1:25" hidden="1" outlineLevel="4" x14ac:dyDescent="0.3">
      <c r="A1124" s="85" t="s">
        <v>204</v>
      </c>
      <c r="B1124" s="85" t="s">
        <v>222</v>
      </c>
      <c r="C1124" t="s">
        <v>1303</v>
      </c>
      <c r="D1124" s="86">
        <v>0</v>
      </c>
      <c r="E1124" s="86">
        <v>0</v>
      </c>
      <c r="F1124" s="86">
        <v>0</v>
      </c>
      <c r="G1124" s="86">
        <v>0</v>
      </c>
      <c r="H1124" s="86">
        <v>0</v>
      </c>
      <c r="I1124" s="86">
        <v>0</v>
      </c>
      <c r="J1124" s="86">
        <v>0</v>
      </c>
      <c r="K1124" s="86">
        <v>0</v>
      </c>
      <c r="L1124" s="86">
        <v>0</v>
      </c>
      <c r="M1124" s="86">
        <v>0</v>
      </c>
      <c r="N1124" s="86">
        <v>0</v>
      </c>
      <c r="O1124" s="86">
        <v>0</v>
      </c>
      <c r="P1124" s="86">
        <v>0</v>
      </c>
      <c r="Q1124" s="86">
        <v>0</v>
      </c>
      <c r="R1124" s="86">
        <v>0</v>
      </c>
      <c r="S1124" s="86">
        <v>0</v>
      </c>
      <c r="T1124" s="86">
        <v>0</v>
      </c>
      <c r="U1124" s="86">
        <v>0</v>
      </c>
      <c r="V1124" s="86">
        <v>0</v>
      </c>
      <c r="W1124" s="86">
        <v>500000</v>
      </c>
      <c r="X1124" s="86">
        <v>0</v>
      </c>
      <c r="Y1124" s="86">
        <v>500000</v>
      </c>
    </row>
    <row r="1125" spans="1:25" hidden="1" outlineLevel="4" x14ac:dyDescent="0.3">
      <c r="A1125" s="85" t="s">
        <v>204</v>
      </c>
      <c r="B1125" s="85" t="s">
        <v>222</v>
      </c>
      <c r="C1125" t="s">
        <v>1304</v>
      </c>
      <c r="D1125" s="86">
        <v>0</v>
      </c>
      <c r="E1125" s="86">
        <v>0</v>
      </c>
      <c r="F1125" s="86">
        <v>0</v>
      </c>
      <c r="G1125" s="86">
        <v>0</v>
      </c>
      <c r="H1125" s="86">
        <v>0</v>
      </c>
      <c r="I1125" s="86">
        <v>0</v>
      </c>
      <c r="J1125" s="86">
        <v>0</v>
      </c>
      <c r="K1125" s="86">
        <v>64042</v>
      </c>
      <c r="L1125" s="86">
        <v>0</v>
      </c>
      <c r="M1125" s="86">
        <v>0</v>
      </c>
      <c r="N1125" s="86">
        <v>0</v>
      </c>
      <c r="O1125" s="86">
        <v>0</v>
      </c>
      <c r="P1125" s="86">
        <v>0</v>
      </c>
      <c r="Q1125" s="86">
        <v>0</v>
      </c>
      <c r="R1125" s="86">
        <v>0</v>
      </c>
      <c r="S1125" s="86">
        <v>0</v>
      </c>
      <c r="T1125" s="86">
        <v>0</v>
      </c>
      <c r="U1125" s="86">
        <v>0</v>
      </c>
      <c r="V1125" s="86">
        <v>0</v>
      </c>
      <c r="W1125" s="86">
        <v>0</v>
      </c>
      <c r="X1125" s="86">
        <v>0</v>
      </c>
      <c r="Y1125" s="86">
        <v>64042</v>
      </c>
    </row>
    <row r="1126" spans="1:25" hidden="1" outlineLevel="4" x14ac:dyDescent="0.3">
      <c r="A1126" s="85" t="s">
        <v>204</v>
      </c>
      <c r="B1126" s="85" t="s">
        <v>222</v>
      </c>
      <c r="C1126" t="s">
        <v>1305</v>
      </c>
      <c r="D1126" s="86">
        <v>0</v>
      </c>
      <c r="E1126" s="86">
        <v>2034000</v>
      </c>
      <c r="F1126" s="86">
        <v>0</v>
      </c>
      <c r="G1126" s="86">
        <v>0</v>
      </c>
      <c r="H1126" s="86">
        <v>0</v>
      </c>
      <c r="I1126" s="86">
        <v>0</v>
      </c>
      <c r="J1126" s="86">
        <v>0</v>
      </c>
      <c r="K1126" s="86">
        <v>0</v>
      </c>
      <c r="L1126" s="86">
        <v>0</v>
      </c>
      <c r="M1126" s="86">
        <v>0</v>
      </c>
      <c r="N1126" s="86">
        <v>0</v>
      </c>
      <c r="O1126" s="86">
        <v>0</v>
      </c>
      <c r="P1126" s="86">
        <v>0</v>
      </c>
      <c r="Q1126" s="86">
        <v>0</v>
      </c>
      <c r="R1126" s="86">
        <v>0</v>
      </c>
      <c r="S1126" s="86">
        <v>0</v>
      </c>
      <c r="T1126" s="86">
        <v>0</v>
      </c>
      <c r="U1126" s="86">
        <v>0</v>
      </c>
      <c r="V1126" s="86">
        <v>0</v>
      </c>
      <c r="W1126" s="86">
        <v>0</v>
      </c>
      <c r="X1126" s="86">
        <v>0</v>
      </c>
      <c r="Y1126" s="86">
        <v>2034000</v>
      </c>
    </row>
    <row r="1127" spans="1:25" hidden="1" outlineLevel="4" x14ac:dyDescent="0.3">
      <c r="A1127" s="85" t="s">
        <v>204</v>
      </c>
      <c r="B1127" s="85" t="s">
        <v>222</v>
      </c>
      <c r="C1127" t="s">
        <v>1306</v>
      </c>
      <c r="D1127" s="86">
        <v>0</v>
      </c>
      <c r="E1127" s="86">
        <v>0</v>
      </c>
      <c r="F1127" s="86">
        <v>0</v>
      </c>
      <c r="G1127" s="86">
        <v>0</v>
      </c>
      <c r="H1127" s="86">
        <v>0</v>
      </c>
      <c r="I1127" s="86">
        <v>0</v>
      </c>
      <c r="J1127" s="86">
        <v>0</v>
      </c>
      <c r="K1127" s="86">
        <v>0</v>
      </c>
      <c r="L1127" s="86">
        <v>0</v>
      </c>
      <c r="M1127" s="86">
        <v>1250000</v>
      </c>
      <c r="N1127" s="86">
        <v>0</v>
      </c>
      <c r="O1127" s="86">
        <v>0</v>
      </c>
      <c r="P1127" s="86">
        <v>0</v>
      </c>
      <c r="Q1127" s="86">
        <v>0</v>
      </c>
      <c r="R1127" s="86">
        <v>0</v>
      </c>
      <c r="S1127" s="86">
        <v>0</v>
      </c>
      <c r="T1127" s="86">
        <v>0</v>
      </c>
      <c r="U1127" s="86">
        <v>0</v>
      </c>
      <c r="V1127" s="86">
        <v>0</v>
      </c>
      <c r="W1127" s="86">
        <v>0</v>
      </c>
      <c r="X1127" s="86">
        <v>0</v>
      </c>
      <c r="Y1127" s="86">
        <v>1250000</v>
      </c>
    </row>
    <row r="1128" spans="1:25" hidden="1" outlineLevel="4" x14ac:dyDescent="0.3">
      <c r="A1128" s="85" t="s">
        <v>204</v>
      </c>
      <c r="B1128" s="85" t="s">
        <v>222</v>
      </c>
      <c r="C1128" t="s">
        <v>1307</v>
      </c>
      <c r="D1128" s="86">
        <v>0</v>
      </c>
      <c r="E1128" s="86">
        <v>0</v>
      </c>
      <c r="F1128" s="86">
        <v>0</v>
      </c>
      <c r="G1128" s="86">
        <v>0</v>
      </c>
      <c r="H1128" s="86">
        <v>0</v>
      </c>
      <c r="I1128" s="86">
        <v>0</v>
      </c>
      <c r="J1128" s="86">
        <v>0</v>
      </c>
      <c r="K1128" s="86">
        <v>75000</v>
      </c>
      <c r="L1128" s="86">
        <v>0</v>
      </c>
      <c r="M1128" s="86">
        <v>0</v>
      </c>
      <c r="N1128" s="86">
        <v>0</v>
      </c>
      <c r="O1128" s="86">
        <v>0</v>
      </c>
      <c r="P1128" s="86">
        <v>0</v>
      </c>
      <c r="Q1128" s="86">
        <v>0</v>
      </c>
      <c r="R1128" s="86">
        <v>0</v>
      </c>
      <c r="S1128" s="86">
        <v>0</v>
      </c>
      <c r="T1128" s="86">
        <v>0</v>
      </c>
      <c r="U1128" s="86">
        <v>0</v>
      </c>
      <c r="V1128" s="86">
        <v>0</v>
      </c>
      <c r="W1128" s="86">
        <v>0</v>
      </c>
      <c r="X1128" s="86">
        <v>0</v>
      </c>
      <c r="Y1128" s="86">
        <v>75000</v>
      </c>
    </row>
    <row r="1129" spans="1:25" hidden="1" outlineLevel="4" x14ac:dyDescent="0.3">
      <c r="A1129" s="85" t="s">
        <v>204</v>
      </c>
      <c r="B1129" s="85" t="s">
        <v>222</v>
      </c>
      <c r="C1129" t="s">
        <v>340</v>
      </c>
      <c r="D1129" s="86">
        <v>0</v>
      </c>
      <c r="E1129" s="86">
        <v>0</v>
      </c>
      <c r="F1129" s="86">
        <v>0</v>
      </c>
      <c r="G1129" s="86">
        <v>0</v>
      </c>
      <c r="H1129" s="86">
        <v>0</v>
      </c>
      <c r="I1129" s="86">
        <v>0</v>
      </c>
      <c r="J1129" s="86">
        <v>0</v>
      </c>
      <c r="K1129" s="86">
        <v>0</v>
      </c>
      <c r="L1129" s="86">
        <v>0</v>
      </c>
      <c r="M1129" s="86">
        <v>0</v>
      </c>
      <c r="N1129" s="86">
        <v>0</v>
      </c>
      <c r="O1129" s="86">
        <v>0</v>
      </c>
      <c r="P1129" s="86">
        <v>0</v>
      </c>
      <c r="Q1129" s="86">
        <v>0</v>
      </c>
      <c r="R1129" s="86">
        <v>0</v>
      </c>
      <c r="S1129" s="86">
        <v>0</v>
      </c>
      <c r="T1129" s="86">
        <v>0</v>
      </c>
      <c r="U1129" s="86">
        <v>0</v>
      </c>
      <c r="V1129" s="86">
        <v>0</v>
      </c>
      <c r="W1129" s="86">
        <v>0</v>
      </c>
      <c r="X1129" s="86">
        <v>250000</v>
      </c>
      <c r="Y1129" s="86">
        <v>250000</v>
      </c>
    </row>
    <row r="1130" spans="1:25" hidden="1" outlineLevel="4" x14ac:dyDescent="0.3">
      <c r="A1130" s="85" t="s">
        <v>204</v>
      </c>
      <c r="B1130" s="85" t="s">
        <v>222</v>
      </c>
      <c r="C1130" t="s">
        <v>1308</v>
      </c>
      <c r="D1130" s="86">
        <v>0</v>
      </c>
      <c r="E1130" s="86">
        <v>0</v>
      </c>
      <c r="F1130" s="86">
        <v>0</v>
      </c>
      <c r="G1130" s="86">
        <v>0</v>
      </c>
      <c r="H1130" s="86">
        <v>0</v>
      </c>
      <c r="I1130" s="86">
        <v>0</v>
      </c>
      <c r="J1130" s="86">
        <v>0</v>
      </c>
      <c r="K1130" s="86">
        <v>0</v>
      </c>
      <c r="L1130" s="86">
        <v>0</v>
      </c>
      <c r="M1130" s="86">
        <v>0</v>
      </c>
      <c r="N1130" s="86">
        <v>0</v>
      </c>
      <c r="O1130" s="86">
        <v>0</v>
      </c>
      <c r="P1130" s="86">
        <v>0</v>
      </c>
      <c r="Q1130" s="86">
        <v>3000000</v>
      </c>
      <c r="R1130" s="86">
        <v>0</v>
      </c>
      <c r="S1130" s="86">
        <v>0</v>
      </c>
      <c r="T1130" s="86">
        <v>0</v>
      </c>
      <c r="U1130" s="86">
        <v>0</v>
      </c>
      <c r="V1130" s="86">
        <v>0</v>
      </c>
      <c r="W1130" s="86">
        <v>0</v>
      </c>
      <c r="X1130" s="86">
        <v>0</v>
      </c>
      <c r="Y1130" s="86">
        <v>3000000</v>
      </c>
    </row>
    <row r="1131" spans="1:25" hidden="1" outlineLevel="4" x14ac:dyDescent="0.3">
      <c r="A1131" s="85" t="s">
        <v>204</v>
      </c>
      <c r="B1131" s="85" t="s">
        <v>222</v>
      </c>
      <c r="C1131" t="s">
        <v>1309</v>
      </c>
      <c r="D1131" s="86">
        <v>0</v>
      </c>
      <c r="E1131" s="86">
        <v>225000</v>
      </c>
      <c r="F1131" s="86">
        <v>0</v>
      </c>
      <c r="G1131" s="86">
        <v>0</v>
      </c>
      <c r="H1131" s="86">
        <v>0</v>
      </c>
      <c r="I1131" s="86">
        <v>0</v>
      </c>
      <c r="J1131" s="86">
        <v>0</v>
      </c>
      <c r="K1131" s="86">
        <v>0</v>
      </c>
      <c r="L1131" s="86">
        <v>0</v>
      </c>
      <c r="M1131" s="86">
        <v>0</v>
      </c>
      <c r="N1131" s="86">
        <v>0</v>
      </c>
      <c r="O1131" s="86">
        <v>0</v>
      </c>
      <c r="P1131" s="86">
        <v>0</v>
      </c>
      <c r="Q1131" s="86">
        <v>0</v>
      </c>
      <c r="R1131" s="86">
        <v>0</v>
      </c>
      <c r="S1131" s="86">
        <v>0</v>
      </c>
      <c r="T1131" s="86">
        <v>0</v>
      </c>
      <c r="U1131" s="86">
        <v>0</v>
      </c>
      <c r="V1131" s="86">
        <v>0</v>
      </c>
      <c r="W1131" s="86">
        <v>0</v>
      </c>
      <c r="X1131" s="86">
        <v>0</v>
      </c>
      <c r="Y1131" s="86">
        <v>225000</v>
      </c>
    </row>
    <row r="1132" spans="1:25" hidden="1" outlineLevel="4" x14ac:dyDescent="0.3">
      <c r="A1132" s="85" t="s">
        <v>204</v>
      </c>
      <c r="B1132" s="85" t="s">
        <v>222</v>
      </c>
      <c r="C1132" t="s">
        <v>1310</v>
      </c>
      <c r="D1132" s="86">
        <v>0</v>
      </c>
      <c r="E1132" s="86">
        <v>0</v>
      </c>
      <c r="F1132" s="86">
        <v>0</v>
      </c>
      <c r="G1132" s="86">
        <v>0</v>
      </c>
      <c r="H1132" s="86">
        <v>0</v>
      </c>
      <c r="I1132" s="86">
        <v>0</v>
      </c>
      <c r="J1132" s="86">
        <v>0</v>
      </c>
      <c r="K1132" s="86">
        <v>0</v>
      </c>
      <c r="L1132" s="86">
        <v>0</v>
      </c>
      <c r="M1132" s="86">
        <v>0</v>
      </c>
      <c r="N1132" s="86">
        <v>0</v>
      </c>
      <c r="O1132" s="86">
        <v>0</v>
      </c>
      <c r="P1132" s="86">
        <v>0</v>
      </c>
      <c r="Q1132" s="86">
        <v>0</v>
      </c>
      <c r="R1132" s="86">
        <v>0</v>
      </c>
      <c r="S1132" s="86">
        <v>0</v>
      </c>
      <c r="T1132" s="86">
        <v>0</v>
      </c>
      <c r="U1132" s="86">
        <v>0</v>
      </c>
      <c r="V1132" s="86">
        <v>0</v>
      </c>
      <c r="W1132" s="86">
        <v>0</v>
      </c>
      <c r="X1132" s="86">
        <v>500000</v>
      </c>
      <c r="Y1132" s="86">
        <v>500000</v>
      </c>
    </row>
    <row r="1133" spans="1:25" hidden="1" outlineLevel="4" x14ac:dyDescent="0.3">
      <c r="A1133" s="85" t="s">
        <v>204</v>
      </c>
      <c r="B1133" s="85" t="s">
        <v>222</v>
      </c>
      <c r="C1133" t="s">
        <v>1311</v>
      </c>
      <c r="D1133" s="86">
        <v>0</v>
      </c>
      <c r="E1133" s="86">
        <v>0</v>
      </c>
      <c r="F1133" s="86">
        <v>0</v>
      </c>
      <c r="G1133" s="86">
        <v>0</v>
      </c>
      <c r="H1133" s="86">
        <v>0</v>
      </c>
      <c r="I1133" s="86">
        <v>0</v>
      </c>
      <c r="J1133" s="86">
        <v>0</v>
      </c>
      <c r="K1133" s="86">
        <v>0</v>
      </c>
      <c r="L1133" s="86">
        <v>0</v>
      </c>
      <c r="M1133" s="86">
        <v>0</v>
      </c>
      <c r="N1133" s="86">
        <v>0</v>
      </c>
      <c r="O1133" s="86">
        <v>1500000</v>
      </c>
      <c r="P1133" s="86">
        <v>0</v>
      </c>
      <c r="Q1133" s="86">
        <v>0</v>
      </c>
      <c r="R1133" s="86">
        <v>0</v>
      </c>
      <c r="S1133" s="86">
        <v>0</v>
      </c>
      <c r="T1133" s="86">
        <v>0</v>
      </c>
      <c r="U1133" s="86">
        <v>0</v>
      </c>
      <c r="V1133" s="86">
        <v>0</v>
      </c>
      <c r="W1133" s="86">
        <v>0</v>
      </c>
      <c r="X1133" s="86">
        <v>0</v>
      </c>
      <c r="Y1133" s="86">
        <v>1500000</v>
      </c>
    </row>
    <row r="1134" spans="1:25" hidden="1" outlineLevel="4" x14ac:dyDescent="0.3">
      <c r="A1134" s="85" t="s">
        <v>204</v>
      </c>
      <c r="B1134" s="85" t="s">
        <v>222</v>
      </c>
      <c r="C1134" t="s">
        <v>1312</v>
      </c>
      <c r="D1134" s="86">
        <v>0</v>
      </c>
      <c r="E1134" s="86">
        <v>0</v>
      </c>
      <c r="F1134" s="86">
        <v>0</v>
      </c>
      <c r="G1134" s="86">
        <v>0</v>
      </c>
      <c r="H1134" s="86">
        <v>0</v>
      </c>
      <c r="I1134" s="86">
        <v>0</v>
      </c>
      <c r="J1134" s="86">
        <v>0</v>
      </c>
      <c r="K1134" s="86">
        <v>0</v>
      </c>
      <c r="L1134" s="86">
        <v>0</v>
      </c>
      <c r="M1134" s="86">
        <v>0</v>
      </c>
      <c r="N1134" s="86">
        <v>0</v>
      </c>
      <c r="O1134" s="86">
        <v>5047659</v>
      </c>
      <c r="P1134" s="86">
        <v>0</v>
      </c>
      <c r="Q1134" s="86">
        <v>0</v>
      </c>
      <c r="R1134" s="86">
        <v>0</v>
      </c>
      <c r="S1134" s="86">
        <v>0</v>
      </c>
      <c r="T1134" s="86">
        <v>0</v>
      </c>
      <c r="U1134" s="86">
        <v>0</v>
      </c>
      <c r="V1134" s="86">
        <v>0</v>
      </c>
      <c r="W1134" s="86">
        <v>0</v>
      </c>
      <c r="X1134" s="86">
        <v>0</v>
      </c>
      <c r="Y1134" s="86">
        <v>5047659</v>
      </c>
    </row>
    <row r="1135" spans="1:25" hidden="1" outlineLevel="4" x14ac:dyDescent="0.3">
      <c r="A1135" s="85" t="s">
        <v>204</v>
      </c>
      <c r="B1135" s="85" t="s">
        <v>222</v>
      </c>
      <c r="C1135" t="s">
        <v>1313</v>
      </c>
      <c r="D1135" s="86">
        <v>0</v>
      </c>
      <c r="E1135" s="86">
        <v>0</v>
      </c>
      <c r="F1135" s="86">
        <v>0</v>
      </c>
      <c r="G1135" s="86">
        <v>0</v>
      </c>
      <c r="H1135" s="86">
        <v>0</v>
      </c>
      <c r="I1135" s="86">
        <v>0</v>
      </c>
      <c r="J1135" s="86">
        <v>0</v>
      </c>
      <c r="K1135" s="86">
        <v>0</v>
      </c>
      <c r="L1135" s="86">
        <v>0</v>
      </c>
      <c r="M1135" s="86">
        <v>0</v>
      </c>
      <c r="N1135" s="86">
        <v>0</v>
      </c>
      <c r="O1135" s="86">
        <v>0</v>
      </c>
      <c r="P1135" s="86">
        <v>0</v>
      </c>
      <c r="Q1135" s="86">
        <v>0</v>
      </c>
      <c r="R1135" s="86">
        <v>0</v>
      </c>
      <c r="S1135" s="86">
        <v>0</v>
      </c>
      <c r="T1135" s="86">
        <v>0</v>
      </c>
      <c r="U1135" s="86">
        <v>0</v>
      </c>
      <c r="V1135" s="86">
        <v>0</v>
      </c>
      <c r="W1135" s="86">
        <v>0</v>
      </c>
      <c r="X1135" s="86">
        <v>25000</v>
      </c>
      <c r="Y1135" s="86">
        <v>25000</v>
      </c>
    </row>
    <row r="1136" spans="1:25" hidden="1" outlineLevel="4" x14ac:dyDescent="0.3">
      <c r="A1136" s="85" t="s">
        <v>204</v>
      </c>
      <c r="B1136" s="85" t="s">
        <v>222</v>
      </c>
      <c r="C1136" t="s">
        <v>1314</v>
      </c>
      <c r="D1136" s="86">
        <v>0</v>
      </c>
      <c r="E1136" s="86">
        <v>0</v>
      </c>
      <c r="F1136" s="86">
        <v>0</v>
      </c>
      <c r="G1136" s="86">
        <v>0</v>
      </c>
      <c r="H1136" s="86">
        <v>0</v>
      </c>
      <c r="I1136" s="86">
        <v>0</v>
      </c>
      <c r="J1136" s="86">
        <v>0</v>
      </c>
      <c r="K1136" s="86">
        <v>0</v>
      </c>
      <c r="L1136" s="86">
        <v>0</v>
      </c>
      <c r="M1136" s="86">
        <v>0</v>
      </c>
      <c r="N1136" s="86">
        <v>0</v>
      </c>
      <c r="O1136" s="86">
        <v>0</v>
      </c>
      <c r="P1136" s="86">
        <v>0</v>
      </c>
      <c r="Q1136" s="86">
        <v>0</v>
      </c>
      <c r="R1136" s="86">
        <v>0</v>
      </c>
      <c r="S1136" s="86">
        <v>0</v>
      </c>
      <c r="T1136" s="86">
        <v>0</v>
      </c>
      <c r="U1136" s="86">
        <v>0</v>
      </c>
      <c r="V1136" s="86">
        <v>0</v>
      </c>
      <c r="W1136" s="86">
        <v>0</v>
      </c>
      <c r="X1136" s="86">
        <v>130000</v>
      </c>
      <c r="Y1136" s="86">
        <v>130000</v>
      </c>
    </row>
    <row r="1137" spans="1:25" hidden="1" outlineLevel="4" x14ac:dyDescent="0.3">
      <c r="A1137" s="85" t="s">
        <v>204</v>
      </c>
      <c r="B1137" s="85" t="s">
        <v>222</v>
      </c>
      <c r="C1137" t="s">
        <v>1315</v>
      </c>
      <c r="D1137" s="86">
        <v>0</v>
      </c>
      <c r="E1137" s="86">
        <v>300000</v>
      </c>
      <c r="F1137" s="86">
        <v>0</v>
      </c>
      <c r="G1137" s="86">
        <v>0</v>
      </c>
      <c r="H1137" s="86">
        <v>0</v>
      </c>
      <c r="I1137" s="86">
        <v>0</v>
      </c>
      <c r="J1137" s="86">
        <v>0</v>
      </c>
      <c r="K1137" s="86">
        <v>0</v>
      </c>
      <c r="L1137" s="86">
        <v>0</v>
      </c>
      <c r="M1137" s="86">
        <v>0</v>
      </c>
      <c r="N1137" s="86">
        <v>0</v>
      </c>
      <c r="O1137" s="86">
        <v>0</v>
      </c>
      <c r="P1137" s="86">
        <v>0</v>
      </c>
      <c r="Q1137" s="86">
        <v>0</v>
      </c>
      <c r="R1137" s="86">
        <v>0</v>
      </c>
      <c r="S1137" s="86">
        <v>0</v>
      </c>
      <c r="T1137" s="86">
        <v>0</v>
      </c>
      <c r="U1137" s="86">
        <v>0</v>
      </c>
      <c r="V1137" s="86">
        <v>0</v>
      </c>
      <c r="W1137" s="86">
        <v>0</v>
      </c>
      <c r="X1137" s="86">
        <v>0</v>
      </c>
      <c r="Y1137" s="86">
        <v>300000</v>
      </c>
    </row>
    <row r="1138" spans="1:25" hidden="1" outlineLevel="4" x14ac:dyDescent="0.3">
      <c r="A1138" s="85" t="s">
        <v>204</v>
      </c>
      <c r="B1138" s="85" t="s">
        <v>222</v>
      </c>
      <c r="C1138" t="s">
        <v>1316</v>
      </c>
      <c r="D1138" s="86">
        <v>0</v>
      </c>
      <c r="E1138" s="86">
        <v>0</v>
      </c>
      <c r="F1138" s="86">
        <v>0</v>
      </c>
      <c r="G1138" s="86">
        <v>0</v>
      </c>
      <c r="H1138" s="86">
        <v>0</v>
      </c>
      <c r="I1138" s="86">
        <v>0</v>
      </c>
      <c r="J1138" s="86">
        <v>3144273</v>
      </c>
      <c r="K1138" s="86">
        <v>284341</v>
      </c>
      <c r="L1138" s="86">
        <v>0</v>
      </c>
      <c r="M1138" s="86">
        <v>0</v>
      </c>
      <c r="N1138" s="86">
        <v>22667978</v>
      </c>
      <c r="O1138" s="86">
        <v>1666161</v>
      </c>
      <c r="P1138" s="86">
        <v>14508278</v>
      </c>
      <c r="Q1138" s="86">
        <v>0</v>
      </c>
      <c r="R1138" s="86">
        <v>0</v>
      </c>
      <c r="S1138" s="86">
        <v>0</v>
      </c>
      <c r="T1138" s="86">
        <v>0</v>
      </c>
      <c r="U1138" s="86">
        <v>0</v>
      </c>
      <c r="V1138" s="86">
        <v>0</v>
      </c>
      <c r="W1138" s="86">
        <v>0</v>
      </c>
      <c r="X1138" s="86">
        <v>0</v>
      </c>
      <c r="Y1138" s="86">
        <v>42271031</v>
      </c>
    </row>
    <row r="1139" spans="1:25" hidden="1" outlineLevel="4" x14ac:dyDescent="0.3">
      <c r="A1139" s="85" t="s">
        <v>204</v>
      </c>
      <c r="B1139" s="85" t="s">
        <v>222</v>
      </c>
      <c r="C1139" t="s">
        <v>1317</v>
      </c>
      <c r="D1139" s="86">
        <v>0</v>
      </c>
      <c r="E1139" s="86">
        <v>0</v>
      </c>
      <c r="F1139" s="86">
        <v>0</v>
      </c>
      <c r="G1139" s="86">
        <v>0</v>
      </c>
      <c r="H1139" s="86">
        <v>0</v>
      </c>
      <c r="I1139" s="86">
        <v>0</v>
      </c>
      <c r="J1139" s="86">
        <v>50000</v>
      </c>
      <c r="K1139" s="86">
        <v>0</v>
      </c>
      <c r="L1139" s="86">
        <v>0</v>
      </c>
      <c r="M1139" s="86">
        <v>0</v>
      </c>
      <c r="N1139" s="86">
        <v>0</v>
      </c>
      <c r="O1139" s="86">
        <v>0</v>
      </c>
      <c r="P1139" s="86">
        <v>0</v>
      </c>
      <c r="Q1139" s="86">
        <v>0</v>
      </c>
      <c r="R1139" s="86">
        <v>0</v>
      </c>
      <c r="S1139" s="86">
        <v>0</v>
      </c>
      <c r="T1139" s="86">
        <v>0</v>
      </c>
      <c r="U1139" s="86">
        <v>0</v>
      </c>
      <c r="V1139" s="86">
        <v>0</v>
      </c>
      <c r="W1139" s="86">
        <v>0</v>
      </c>
      <c r="X1139" s="86">
        <v>0</v>
      </c>
      <c r="Y1139" s="86">
        <v>50000</v>
      </c>
    </row>
    <row r="1140" spans="1:25" hidden="1" outlineLevel="4" x14ac:dyDescent="0.3">
      <c r="A1140" s="85" t="s">
        <v>204</v>
      </c>
      <c r="B1140" s="85" t="s">
        <v>222</v>
      </c>
      <c r="C1140" t="s">
        <v>1318</v>
      </c>
      <c r="D1140" s="86">
        <v>0</v>
      </c>
      <c r="E1140" s="86">
        <v>1000000</v>
      </c>
      <c r="F1140" s="86">
        <v>0</v>
      </c>
      <c r="G1140" s="86">
        <v>0</v>
      </c>
      <c r="H1140" s="86">
        <v>0</v>
      </c>
      <c r="I1140" s="86">
        <v>0</v>
      </c>
      <c r="J1140" s="86">
        <v>0</v>
      </c>
      <c r="K1140" s="86">
        <v>0</v>
      </c>
      <c r="L1140" s="86">
        <v>0</v>
      </c>
      <c r="M1140" s="86">
        <v>0</v>
      </c>
      <c r="N1140" s="86">
        <v>0</v>
      </c>
      <c r="O1140" s="86">
        <v>0</v>
      </c>
      <c r="P1140" s="86">
        <v>0</v>
      </c>
      <c r="Q1140" s="86">
        <v>0</v>
      </c>
      <c r="R1140" s="86">
        <v>0</v>
      </c>
      <c r="S1140" s="86">
        <v>0</v>
      </c>
      <c r="T1140" s="86">
        <v>0</v>
      </c>
      <c r="U1140" s="86">
        <v>0</v>
      </c>
      <c r="V1140" s="86">
        <v>0</v>
      </c>
      <c r="W1140" s="86">
        <v>0</v>
      </c>
      <c r="X1140" s="86">
        <v>0</v>
      </c>
      <c r="Y1140" s="86">
        <v>1000000</v>
      </c>
    </row>
    <row r="1141" spans="1:25" hidden="1" outlineLevel="4" x14ac:dyDescent="0.3">
      <c r="A1141" s="85" t="s">
        <v>204</v>
      </c>
      <c r="B1141" s="85" t="s">
        <v>222</v>
      </c>
      <c r="C1141" t="s">
        <v>1319</v>
      </c>
      <c r="D1141" s="86">
        <v>0</v>
      </c>
      <c r="E1141" s="86">
        <v>0</v>
      </c>
      <c r="F1141" s="86">
        <v>0</v>
      </c>
      <c r="G1141" s="86">
        <v>0</v>
      </c>
      <c r="H1141" s="86">
        <v>0</v>
      </c>
      <c r="I1141" s="86">
        <v>0</v>
      </c>
      <c r="J1141" s="86">
        <v>0</v>
      </c>
      <c r="K1141" s="86">
        <v>0</v>
      </c>
      <c r="L1141" s="86">
        <v>0</v>
      </c>
      <c r="M1141" s="86">
        <v>0</v>
      </c>
      <c r="N1141" s="86">
        <v>0</v>
      </c>
      <c r="O1141" s="86">
        <v>0</v>
      </c>
      <c r="P1141" s="86">
        <v>0</v>
      </c>
      <c r="Q1141" s="86">
        <v>0</v>
      </c>
      <c r="R1141" s="86">
        <v>0</v>
      </c>
      <c r="S1141" s="86">
        <v>0</v>
      </c>
      <c r="T1141" s="86">
        <v>0</v>
      </c>
      <c r="U1141" s="86">
        <v>0</v>
      </c>
      <c r="V1141" s="86">
        <v>0</v>
      </c>
      <c r="W1141" s="86">
        <v>500000</v>
      </c>
      <c r="X1141" s="86">
        <v>0</v>
      </c>
      <c r="Y1141" s="86">
        <v>500000</v>
      </c>
    </row>
    <row r="1142" spans="1:25" hidden="1" outlineLevel="4" x14ac:dyDescent="0.3">
      <c r="A1142" s="85" t="s">
        <v>204</v>
      </c>
      <c r="B1142" s="85" t="s">
        <v>222</v>
      </c>
      <c r="C1142" t="s">
        <v>1320</v>
      </c>
      <c r="D1142" s="86">
        <v>0</v>
      </c>
      <c r="E1142" s="86">
        <v>16500000</v>
      </c>
      <c r="F1142" s="86">
        <v>0</v>
      </c>
      <c r="G1142" s="86">
        <v>0</v>
      </c>
      <c r="H1142" s="86">
        <v>0</v>
      </c>
      <c r="I1142" s="86">
        <v>0</v>
      </c>
      <c r="J1142" s="86">
        <v>0</v>
      </c>
      <c r="K1142" s="86">
        <v>0</v>
      </c>
      <c r="L1142" s="86">
        <v>0</v>
      </c>
      <c r="M1142" s="86">
        <v>0</v>
      </c>
      <c r="N1142" s="86">
        <v>0</v>
      </c>
      <c r="O1142" s="86">
        <v>0</v>
      </c>
      <c r="P1142" s="86">
        <v>0</v>
      </c>
      <c r="Q1142" s="86">
        <v>0</v>
      </c>
      <c r="R1142" s="86">
        <v>0</v>
      </c>
      <c r="S1142" s="86">
        <v>0</v>
      </c>
      <c r="T1142" s="86">
        <v>0</v>
      </c>
      <c r="U1142" s="86">
        <v>0</v>
      </c>
      <c r="V1142" s="86">
        <v>0</v>
      </c>
      <c r="W1142" s="86">
        <v>0</v>
      </c>
      <c r="X1142" s="86">
        <v>0</v>
      </c>
      <c r="Y1142" s="86">
        <v>16500000</v>
      </c>
    </row>
    <row r="1143" spans="1:25" hidden="1" outlineLevel="4" x14ac:dyDescent="0.3">
      <c r="A1143" s="85" t="s">
        <v>204</v>
      </c>
      <c r="B1143" s="85" t="s">
        <v>222</v>
      </c>
      <c r="C1143" t="s">
        <v>1321</v>
      </c>
      <c r="D1143" s="86">
        <v>0</v>
      </c>
      <c r="E1143" s="86">
        <v>0</v>
      </c>
      <c r="F1143" s="86">
        <v>0</v>
      </c>
      <c r="G1143" s="86">
        <v>0</v>
      </c>
      <c r="H1143" s="86">
        <v>0</v>
      </c>
      <c r="I1143" s="86">
        <v>0</v>
      </c>
      <c r="J1143" s="86">
        <v>0</v>
      </c>
      <c r="K1143" s="86">
        <v>0</v>
      </c>
      <c r="L1143" s="86">
        <v>0</v>
      </c>
      <c r="M1143" s="86">
        <v>0</v>
      </c>
      <c r="N1143" s="86">
        <v>0</v>
      </c>
      <c r="O1143" s="86">
        <v>0</v>
      </c>
      <c r="P1143" s="86">
        <v>0</v>
      </c>
      <c r="Q1143" s="86">
        <v>0</v>
      </c>
      <c r="R1143" s="86">
        <v>0</v>
      </c>
      <c r="S1143" s="86">
        <v>0</v>
      </c>
      <c r="T1143" s="86">
        <v>200000</v>
      </c>
      <c r="U1143" s="86">
        <v>0</v>
      </c>
      <c r="V1143" s="86">
        <v>0</v>
      </c>
      <c r="W1143" s="86">
        <v>0</v>
      </c>
      <c r="X1143" s="86">
        <v>0</v>
      </c>
      <c r="Y1143" s="86">
        <v>200000</v>
      </c>
    </row>
    <row r="1144" spans="1:25" hidden="1" outlineLevel="4" x14ac:dyDescent="0.3">
      <c r="A1144" s="85" t="s">
        <v>204</v>
      </c>
      <c r="B1144" s="85" t="s">
        <v>222</v>
      </c>
      <c r="C1144" t="s">
        <v>1322</v>
      </c>
      <c r="D1144" s="86">
        <v>0</v>
      </c>
      <c r="E1144" s="86">
        <v>0</v>
      </c>
      <c r="F1144" s="86">
        <v>0</v>
      </c>
      <c r="G1144" s="86">
        <v>0</v>
      </c>
      <c r="H1144" s="86">
        <v>0</v>
      </c>
      <c r="I1144" s="86">
        <v>0</v>
      </c>
      <c r="J1144" s="86">
        <v>0</v>
      </c>
      <c r="K1144" s="86">
        <v>0</v>
      </c>
      <c r="L1144" s="86">
        <v>0</v>
      </c>
      <c r="M1144" s="86">
        <v>0</v>
      </c>
      <c r="N1144" s="86">
        <v>0</v>
      </c>
      <c r="O1144" s="86">
        <v>0</v>
      </c>
      <c r="P1144" s="86">
        <v>0</v>
      </c>
      <c r="Q1144" s="86">
        <v>0</v>
      </c>
      <c r="R1144" s="86">
        <v>0</v>
      </c>
      <c r="S1144" s="86">
        <v>125000</v>
      </c>
      <c r="T1144" s="86">
        <v>0</v>
      </c>
      <c r="U1144" s="86">
        <v>0</v>
      </c>
      <c r="V1144" s="86">
        <v>0</v>
      </c>
      <c r="W1144" s="86">
        <v>0</v>
      </c>
      <c r="X1144" s="86">
        <v>0</v>
      </c>
      <c r="Y1144" s="86">
        <v>125000</v>
      </c>
    </row>
    <row r="1145" spans="1:25" hidden="1" outlineLevel="4" x14ac:dyDescent="0.3">
      <c r="A1145" s="85" t="s">
        <v>204</v>
      </c>
      <c r="B1145" s="85" t="s">
        <v>222</v>
      </c>
      <c r="C1145" t="s">
        <v>1323</v>
      </c>
      <c r="D1145" s="86">
        <v>0</v>
      </c>
      <c r="E1145" s="86">
        <v>0</v>
      </c>
      <c r="F1145" s="86">
        <v>0</v>
      </c>
      <c r="G1145" s="86">
        <v>0</v>
      </c>
      <c r="H1145" s="86">
        <v>0</v>
      </c>
      <c r="I1145" s="86">
        <v>0</v>
      </c>
      <c r="J1145" s="86">
        <v>0</v>
      </c>
      <c r="K1145" s="86">
        <v>0</v>
      </c>
      <c r="L1145" s="86">
        <v>0</v>
      </c>
      <c r="M1145" s="86">
        <v>0</v>
      </c>
      <c r="N1145" s="86">
        <v>0</v>
      </c>
      <c r="O1145" s="86">
        <v>0</v>
      </c>
      <c r="P1145" s="86">
        <v>0</v>
      </c>
      <c r="Q1145" s="86">
        <v>0</v>
      </c>
      <c r="R1145" s="86">
        <v>0</v>
      </c>
      <c r="S1145" s="86">
        <v>0</v>
      </c>
      <c r="T1145" s="86">
        <v>0</v>
      </c>
      <c r="U1145" s="86">
        <v>0</v>
      </c>
      <c r="V1145" s="86">
        <v>0</v>
      </c>
      <c r="W1145" s="86">
        <v>0</v>
      </c>
      <c r="X1145" s="86">
        <v>38000</v>
      </c>
      <c r="Y1145" s="86">
        <v>38000</v>
      </c>
    </row>
    <row r="1146" spans="1:25" hidden="1" outlineLevel="4" x14ac:dyDescent="0.3">
      <c r="A1146" s="85" t="s">
        <v>204</v>
      </c>
      <c r="B1146" s="85" t="s">
        <v>222</v>
      </c>
      <c r="C1146" t="s">
        <v>1324</v>
      </c>
      <c r="D1146" s="86">
        <v>0</v>
      </c>
      <c r="E1146" s="86">
        <v>0</v>
      </c>
      <c r="F1146" s="86">
        <v>0</v>
      </c>
      <c r="G1146" s="86">
        <v>0</v>
      </c>
      <c r="H1146" s="86">
        <v>0</v>
      </c>
      <c r="I1146" s="86">
        <v>0</v>
      </c>
      <c r="J1146" s="86">
        <v>0</v>
      </c>
      <c r="K1146" s="86">
        <v>0</v>
      </c>
      <c r="L1146" s="86">
        <v>0</v>
      </c>
      <c r="M1146" s="86">
        <v>0</v>
      </c>
      <c r="N1146" s="86">
        <v>0</v>
      </c>
      <c r="O1146" s="86">
        <v>0</v>
      </c>
      <c r="P1146" s="86">
        <v>0</v>
      </c>
      <c r="Q1146" s="86">
        <v>0</v>
      </c>
      <c r="R1146" s="86">
        <v>0</v>
      </c>
      <c r="S1146" s="86">
        <v>0</v>
      </c>
      <c r="T1146" s="86">
        <v>0</v>
      </c>
      <c r="U1146" s="86">
        <v>0</v>
      </c>
      <c r="V1146" s="86">
        <v>0</v>
      </c>
      <c r="W1146" s="86">
        <v>0</v>
      </c>
      <c r="X1146" s="86">
        <v>100000</v>
      </c>
      <c r="Y1146" s="86">
        <v>100000</v>
      </c>
    </row>
    <row r="1147" spans="1:25" hidden="1" outlineLevel="4" x14ac:dyDescent="0.3">
      <c r="A1147" s="85" t="s">
        <v>204</v>
      </c>
      <c r="B1147" s="85" t="s">
        <v>222</v>
      </c>
      <c r="C1147" t="s">
        <v>1325</v>
      </c>
      <c r="D1147" s="86">
        <v>0</v>
      </c>
      <c r="E1147" s="86">
        <v>0</v>
      </c>
      <c r="F1147" s="86">
        <v>2391174.7509978223</v>
      </c>
      <c r="G1147" s="86">
        <v>0</v>
      </c>
      <c r="H1147" s="86">
        <v>0</v>
      </c>
      <c r="I1147" s="86">
        <v>0</v>
      </c>
      <c r="J1147" s="86">
        <v>0</v>
      </c>
      <c r="K1147" s="86">
        <v>0</v>
      </c>
      <c r="L1147" s="86">
        <v>0</v>
      </c>
      <c r="M1147" s="86">
        <v>0</v>
      </c>
      <c r="N1147" s="86">
        <v>0</v>
      </c>
      <c r="O1147" s="86">
        <v>0</v>
      </c>
      <c r="P1147" s="86">
        <v>0</v>
      </c>
      <c r="Q1147" s="86">
        <v>0</v>
      </c>
      <c r="R1147" s="86">
        <v>0</v>
      </c>
      <c r="S1147" s="86">
        <v>0</v>
      </c>
      <c r="T1147" s="86">
        <v>0</v>
      </c>
      <c r="U1147" s="86">
        <v>0</v>
      </c>
      <c r="V1147" s="86">
        <v>0</v>
      </c>
      <c r="W1147" s="86">
        <v>0</v>
      </c>
      <c r="X1147" s="86">
        <v>0</v>
      </c>
      <c r="Y1147" s="86">
        <v>2391174.7509978223</v>
      </c>
    </row>
    <row r="1148" spans="1:25" hidden="1" outlineLevel="4" x14ac:dyDescent="0.3">
      <c r="A1148" s="85" t="s">
        <v>204</v>
      </c>
      <c r="B1148" s="85" t="s">
        <v>222</v>
      </c>
      <c r="C1148" t="s">
        <v>1326</v>
      </c>
      <c r="D1148" s="86">
        <v>0</v>
      </c>
      <c r="E1148" s="86">
        <v>0</v>
      </c>
      <c r="F1148" s="86">
        <v>0</v>
      </c>
      <c r="G1148" s="86">
        <v>0</v>
      </c>
      <c r="H1148" s="86">
        <v>0</v>
      </c>
      <c r="I1148" s="86">
        <v>0</v>
      </c>
      <c r="J1148" s="86">
        <v>0</v>
      </c>
      <c r="K1148" s="86">
        <v>0</v>
      </c>
      <c r="L1148" s="86">
        <v>0</v>
      </c>
      <c r="M1148" s="86">
        <v>0</v>
      </c>
      <c r="N1148" s="86">
        <v>0</v>
      </c>
      <c r="O1148" s="86">
        <v>0</v>
      </c>
      <c r="P1148" s="86">
        <v>0</v>
      </c>
      <c r="Q1148" s="86">
        <v>0</v>
      </c>
      <c r="R1148" s="86">
        <v>0</v>
      </c>
      <c r="S1148" s="86">
        <v>0</v>
      </c>
      <c r="T1148" s="86">
        <v>0</v>
      </c>
      <c r="U1148" s="86">
        <v>0</v>
      </c>
      <c r="V1148" s="86">
        <v>0</v>
      </c>
      <c r="W1148" s="86">
        <v>0</v>
      </c>
      <c r="X1148" s="86">
        <v>100000</v>
      </c>
      <c r="Y1148" s="86">
        <v>100000</v>
      </c>
    </row>
    <row r="1149" spans="1:25" hidden="1" outlineLevel="4" x14ac:dyDescent="0.3">
      <c r="A1149" s="85" t="s">
        <v>204</v>
      </c>
      <c r="B1149" s="85" t="s">
        <v>222</v>
      </c>
      <c r="C1149" t="s">
        <v>1327</v>
      </c>
      <c r="D1149" s="86">
        <v>0</v>
      </c>
      <c r="E1149" s="86">
        <v>0</v>
      </c>
      <c r="F1149" s="86">
        <v>0</v>
      </c>
      <c r="G1149" s="86">
        <v>0</v>
      </c>
      <c r="H1149" s="86">
        <v>0</v>
      </c>
      <c r="I1149" s="86">
        <v>0</v>
      </c>
      <c r="J1149" s="86">
        <v>0</v>
      </c>
      <c r="K1149" s="86">
        <v>0</v>
      </c>
      <c r="L1149" s="86">
        <v>0</v>
      </c>
      <c r="M1149" s="86">
        <v>0</v>
      </c>
      <c r="N1149" s="86">
        <v>0</v>
      </c>
      <c r="O1149" s="86">
        <v>0</v>
      </c>
      <c r="P1149" s="86">
        <v>0</v>
      </c>
      <c r="Q1149" s="86">
        <v>10000</v>
      </c>
      <c r="R1149" s="86">
        <v>0</v>
      </c>
      <c r="S1149" s="86">
        <v>0</v>
      </c>
      <c r="T1149" s="86">
        <v>0</v>
      </c>
      <c r="U1149" s="86">
        <v>0</v>
      </c>
      <c r="V1149" s="86">
        <v>0</v>
      </c>
      <c r="W1149" s="86">
        <v>0</v>
      </c>
      <c r="X1149" s="86">
        <v>0</v>
      </c>
      <c r="Y1149" s="86">
        <v>10000</v>
      </c>
    </row>
    <row r="1150" spans="1:25" hidden="1" outlineLevel="4" x14ac:dyDescent="0.3">
      <c r="A1150" s="85" t="s">
        <v>204</v>
      </c>
      <c r="B1150" s="85" t="s">
        <v>222</v>
      </c>
      <c r="C1150" t="s">
        <v>1328</v>
      </c>
      <c r="D1150" s="86">
        <v>0</v>
      </c>
      <c r="E1150" s="86">
        <v>0</v>
      </c>
      <c r="F1150" s="86">
        <v>0</v>
      </c>
      <c r="G1150" s="86">
        <v>0</v>
      </c>
      <c r="H1150" s="86">
        <v>0</v>
      </c>
      <c r="I1150" s="86">
        <v>0</v>
      </c>
      <c r="J1150" s="86">
        <v>0</v>
      </c>
      <c r="K1150" s="86">
        <v>0</v>
      </c>
      <c r="L1150" s="86">
        <v>0</v>
      </c>
      <c r="M1150" s="86">
        <v>0</v>
      </c>
      <c r="N1150" s="86">
        <v>0</v>
      </c>
      <c r="O1150" s="86">
        <v>0</v>
      </c>
      <c r="P1150" s="86">
        <v>0</v>
      </c>
      <c r="Q1150" s="86">
        <v>0</v>
      </c>
      <c r="R1150" s="86">
        <v>0</v>
      </c>
      <c r="S1150" s="86">
        <v>0</v>
      </c>
      <c r="T1150" s="86">
        <v>0</v>
      </c>
      <c r="U1150" s="86">
        <v>0</v>
      </c>
      <c r="V1150" s="86">
        <v>0</v>
      </c>
      <c r="W1150" s="86">
        <v>25000</v>
      </c>
      <c r="X1150" s="86">
        <v>25000</v>
      </c>
      <c r="Y1150" s="86">
        <v>50000</v>
      </c>
    </row>
    <row r="1151" spans="1:25" hidden="1" outlineLevel="4" x14ac:dyDescent="0.3">
      <c r="A1151" s="85" t="s">
        <v>204</v>
      </c>
      <c r="B1151" s="85" t="s">
        <v>222</v>
      </c>
      <c r="C1151" t="s">
        <v>1329</v>
      </c>
      <c r="D1151" s="86">
        <v>0</v>
      </c>
      <c r="E1151" s="86">
        <v>0</v>
      </c>
      <c r="F1151" s="86">
        <v>0</v>
      </c>
      <c r="G1151" s="86">
        <v>0</v>
      </c>
      <c r="H1151" s="86">
        <v>0</v>
      </c>
      <c r="I1151" s="86">
        <v>0</v>
      </c>
      <c r="J1151" s="86">
        <v>0</v>
      </c>
      <c r="K1151" s="86">
        <v>0</v>
      </c>
      <c r="L1151" s="86">
        <v>0</v>
      </c>
      <c r="M1151" s="86">
        <v>0</v>
      </c>
      <c r="N1151" s="86">
        <v>0</v>
      </c>
      <c r="O1151" s="86">
        <v>0</v>
      </c>
      <c r="P1151" s="86">
        <v>0</v>
      </c>
      <c r="Q1151" s="86">
        <v>0</v>
      </c>
      <c r="R1151" s="86">
        <v>0</v>
      </c>
      <c r="S1151" s="86">
        <v>0</v>
      </c>
      <c r="T1151" s="86">
        <v>0</v>
      </c>
      <c r="U1151" s="86">
        <v>0</v>
      </c>
      <c r="V1151" s="86">
        <v>0</v>
      </c>
      <c r="W1151" s="86">
        <v>25000</v>
      </c>
      <c r="X1151" s="86">
        <v>25000</v>
      </c>
      <c r="Y1151" s="86">
        <v>50000</v>
      </c>
    </row>
    <row r="1152" spans="1:25" hidden="1" outlineLevel="4" x14ac:dyDescent="0.3">
      <c r="A1152" s="85" t="s">
        <v>204</v>
      </c>
      <c r="B1152" s="85" t="s">
        <v>222</v>
      </c>
      <c r="C1152" t="s">
        <v>1330</v>
      </c>
      <c r="D1152" s="86">
        <v>0</v>
      </c>
      <c r="E1152" s="86">
        <v>0</v>
      </c>
      <c r="F1152" s="86">
        <v>0</v>
      </c>
      <c r="G1152" s="86">
        <v>0</v>
      </c>
      <c r="H1152" s="86">
        <v>0</v>
      </c>
      <c r="I1152" s="86">
        <v>0</v>
      </c>
      <c r="J1152" s="86">
        <v>0</v>
      </c>
      <c r="K1152" s="86">
        <v>0</v>
      </c>
      <c r="L1152" s="86">
        <v>0</v>
      </c>
      <c r="M1152" s="86">
        <v>0</v>
      </c>
      <c r="N1152" s="86">
        <v>0</v>
      </c>
      <c r="O1152" s="86">
        <v>0</v>
      </c>
      <c r="P1152" s="86">
        <v>0</v>
      </c>
      <c r="Q1152" s="86">
        <v>0</v>
      </c>
      <c r="R1152" s="86">
        <v>0</v>
      </c>
      <c r="S1152" s="86">
        <v>0</v>
      </c>
      <c r="T1152" s="86">
        <v>0</v>
      </c>
      <c r="U1152" s="86">
        <v>0</v>
      </c>
      <c r="V1152" s="86">
        <v>0</v>
      </c>
      <c r="W1152" s="86">
        <v>0</v>
      </c>
      <c r="X1152" s="86">
        <v>65000</v>
      </c>
      <c r="Y1152" s="86">
        <v>65000</v>
      </c>
    </row>
    <row r="1153" spans="1:25" hidden="1" outlineLevel="4" x14ac:dyDescent="0.3">
      <c r="A1153" s="85" t="s">
        <v>204</v>
      </c>
      <c r="B1153" s="85" t="s">
        <v>222</v>
      </c>
      <c r="C1153" t="s">
        <v>1331</v>
      </c>
      <c r="D1153" s="86">
        <v>0</v>
      </c>
      <c r="E1153" s="86">
        <v>0</v>
      </c>
      <c r="F1153" s="86">
        <v>0</v>
      </c>
      <c r="G1153" s="86">
        <v>0</v>
      </c>
      <c r="H1153" s="86">
        <v>0</v>
      </c>
      <c r="I1153" s="86">
        <v>0</v>
      </c>
      <c r="J1153" s="86">
        <v>0</v>
      </c>
      <c r="K1153" s="86">
        <v>0</v>
      </c>
      <c r="L1153" s="86">
        <v>0</v>
      </c>
      <c r="M1153" s="86">
        <v>0</v>
      </c>
      <c r="N1153" s="86">
        <v>0</v>
      </c>
      <c r="O1153" s="86">
        <v>0</v>
      </c>
      <c r="P1153" s="86">
        <v>0</v>
      </c>
      <c r="Q1153" s="86">
        <v>0</v>
      </c>
      <c r="R1153" s="86">
        <v>0</v>
      </c>
      <c r="S1153" s="86">
        <v>0</v>
      </c>
      <c r="T1153" s="86">
        <v>0</v>
      </c>
      <c r="U1153" s="86">
        <v>0</v>
      </c>
      <c r="V1153" s="86">
        <v>0</v>
      </c>
      <c r="W1153" s="86">
        <v>250000</v>
      </c>
      <c r="X1153" s="86">
        <v>0</v>
      </c>
      <c r="Y1153" s="86">
        <v>250000</v>
      </c>
    </row>
    <row r="1154" spans="1:25" hidden="1" outlineLevel="4" x14ac:dyDescent="0.3">
      <c r="A1154" s="85" t="s">
        <v>204</v>
      </c>
      <c r="B1154" s="85" t="s">
        <v>222</v>
      </c>
      <c r="C1154" t="s">
        <v>1332</v>
      </c>
      <c r="D1154" s="86">
        <v>0</v>
      </c>
      <c r="E1154" s="86">
        <v>0</v>
      </c>
      <c r="F1154" s="86">
        <v>0</v>
      </c>
      <c r="G1154" s="86">
        <v>0</v>
      </c>
      <c r="H1154" s="86">
        <v>0</v>
      </c>
      <c r="I1154" s="86">
        <v>0</v>
      </c>
      <c r="J1154" s="86">
        <v>0</v>
      </c>
      <c r="K1154" s="86">
        <v>0</v>
      </c>
      <c r="L1154" s="86">
        <v>0</v>
      </c>
      <c r="M1154" s="86">
        <v>0</v>
      </c>
      <c r="N1154" s="86">
        <v>0</v>
      </c>
      <c r="O1154" s="86">
        <v>0</v>
      </c>
      <c r="P1154" s="86">
        <v>0</v>
      </c>
      <c r="Q1154" s="86">
        <v>0</v>
      </c>
      <c r="R1154" s="86">
        <v>0</v>
      </c>
      <c r="S1154" s="86">
        <v>0</v>
      </c>
      <c r="T1154" s="86">
        <v>0</v>
      </c>
      <c r="U1154" s="86">
        <v>0</v>
      </c>
      <c r="V1154" s="86">
        <v>0</v>
      </c>
      <c r="W1154" s="86">
        <v>500000</v>
      </c>
      <c r="X1154" s="86">
        <v>0</v>
      </c>
      <c r="Y1154" s="86">
        <v>500000</v>
      </c>
    </row>
    <row r="1155" spans="1:25" hidden="1" outlineLevel="4" x14ac:dyDescent="0.3">
      <c r="A1155" s="85" t="s">
        <v>204</v>
      </c>
      <c r="B1155" s="85" t="s">
        <v>222</v>
      </c>
      <c r="C1155" t="s">
        <v>1333</v>
      </c>
      <c r="D1155" s="86">
        <v>0</v>
      </c>
      <c r="E1155" s="86">
        <v>0</v>
      </c>
      <c r="F1155" s="86">
        <v>0</v>
      </c>
      <c r="G1155" s="86">
        <v>0</v>
      </c>
      <c r="H1155" s="86">
        <v>0</v>
      </c>
      <c r="I1155" s="86">
        <v>0</v>
      </c>
      <c r="J1155" s="86">
        <v>0</v>
      </c>
      <c r="K1155" s="86">
        <v>0</v>
      </c>
      <c r="L1155" s="86">
        <v>0</v>
      </c>
      <c r="M1155" s="86">
        <v>0</v>
      </c>
      <c r="N1155" s="86">
        <v>0</v>
      </c>
      <c r="O1155" s="86">
        <v>0</v>
      </c>
      <c r="P1155" s="86">
        <v>0</v>
      </c>
      <c r="Q1155" s="86">
        <v>0</v>
      </c>
      <c r="R1155" s="86">
        <v>0</v>
      </c>
      <c r="S1155" s="86">
        <v>0</v>
      </c>
      <c r="T1155" s="86">
        <v>0</v>
      </c>
      <c r="U1155" s="86">
        <v>0</v>
      </c>
      <c r="V1155" s="86">
        <v>250000</v>
      </c>
      <c r="W1155" s="86">
        <v>0</v>
      </c>
      <c r="X1155" s="86">
        <v>0</v>
      </c>
      <c r="Y1155" s="86">
        <v>250000</v>
      </c>
    </row>
    <row r="1156" spans="1:25" hidden="1" outlineLevel="4" x14ac:dyDescent="0.3">
      <c r="A1156" s="85" t="s">
        <v>204</v>
      </c>
      <c r="B1156" s="85" t="s">
        <v>222</v>
      </c>
      <c r="C1156" t="s">
        <v>1334</v>
      </c>
      <c r="D1156" s="86">
        <v>0</v>
      </c>
      <c r="E1156" s="86">
        <v>0</v>
      </c>
      <c r="F1156" s="86">
        <v>0</v>
      </c>
      <c r="G1156" s="86">
        <v>0</v>
      </c>
      <c r="H1156" s="86">
        <v>0</v>
      </c>
      <c r="I1156" s="86">
        <v>0</v>
      </c>
      <c r="J1156" s="86">
        <v>0</v>
      </c>
      <c r="K1156" s="86">
        <v>500000</v>
      </c>
      <c r="L1156" s="86">
        <v>0</v>
      </c>
      <c r="M1156" s="86">
        <v>0</v>
      </c>
      <c r="N1156" s="86">
        <v>0</v>
      </c>
      <c r="O1156" s="86">
        <v>0</v>
      </c>
      <c r="P1156" s="86">
        <v>0</v>
      </c>
      <c r="Q1156" s="86">
        <v>0</v>
      </c>
      <c r="R1156" s="86">
        <v>0</v>
      </c>
      <c r="S1156" s="86">
        <v>0</v>
      </c>
      <c r="T1156" s="86">
        <v>0</v>
      </c>
      <c r="U1156" s="86">
        <v>0</v>
      </c>
      <c r="V1156" s="86">
        <v>0</v>
      </c>
      <c r="W1156" s="86">
        <v>0</v>
      </c>
      <c r="X1156" s="86">
        <v>0</v>
      </c>
      <c r="Y1156" s="86">
        <v>500000</v>
      </c>
    </row>
    <row r="1157" spans="1:25" hidden="1" outlineLevel="4" x14ac:dyDescent="0.3">
      <c r="A1157" s="85" t="s">
        <v>204</v>
      </c>
      <c r="B1157" s="85" t="s">
        <v>222</v>
      </c>
      <c r="C1157" t="s">
        <v>677</v>
      </c>
      <c r="D1157" s="86">
        <v>0</v>
      </c>
      <c r="E1157" s="86">
        <v>0</v>
      </c>
      <c r="F1157" s="86">
        <v>0</v>
      </c>
      <c r="G1157" s="86">
        <v>0</v>
      </c>
      <c r="H1157" s="86">
        <v>0</v>
      </c>
      <c r="I1157" s="86">
        <v>0</v>
      </c>
      <c r="J1157" s="86">
        <v>0</v>
      </c>
      <c r="K1157" s="86">
        <v>0</v>
      </c>
      <c r="L1157" s="86">
        <v>0</v>
      </c>
      <c r="M1157" s="86">
        <v>0</v>
      </c>
      <c r="N1157" s="86">
        <v>0</v>
      </c>
      <c r="O1157" s="86">
        <v>0</v>
      </c>
      <c r="P1157" s="86">
        <v>0</v>
      </c>
      <c r="Q1157" s="86">
        <v>0</v>
      </c>
      <c r="R1157" s="86">
        <v>0</v>
      </c>
      <c r="S1157" s="86">
        <v>0</v>
      </c>
      <c r="T1157" s="86">
        <v>0</v>
      </c>
      <c r="U1157" s="86">
        <v>0</v>
      </c>
      <c r="V1157" s="86">
        <v>0</v>
      </c>
      <c r="W1157" s="86">
        <v>250000</v>
      </c>
      <c r="X1157" s="86">
        <v>250000</v>
      </c>
      <c r="Y1157" s="86">
        <v>500000</v>
      </c>
    </row>
    <row r="1158" spans="1:25" hidden="1" outlineLevel="4" x14ac:dyDescent="0.3">
      <c r="A1158" s="85" t="s">
        <v>204</v>
      </c>
      <c r="B1158" s="85" t="s">
        <v>222</v>
      </c>
      <c r="C1158" t="s">
        <v>1335</v>
      </c>
      <c r="D1158" s="86">
        <v>0</v>
      </c>
      <c r="E1158" s="86">
        <v>0</v>
      </c>
      <c r="F1158" s="86">
        <v>0</v>
      </c>
      <c r="G1158" s="86">
        <v>0</v>
      </c>
      <c r="H1158" s="86">
        <v>0</v>
      </c>
      <c r="I1158" s="86">
        <v>0</v>
      </c>
      <c r="J1158" s="86">
        <v>0</v>
      </c>
      <c r="K1158" s="86">
        <v>0</v>
      </c>
      <c r="L1158" s="86">
        <v>0</v>
      </c>
      <c r="M1158" s="86">
        <v>0</v>
      </c>
      <c r="N1158" s="86">
        <v>0</v>
      </c>
      <c r="O1158" s="86">
        <v>0</v>
      </c>
      <c r="P1158" s="86">
        <v>0</v>
      </c>
      <c r="Q1158" s="86">
        <v>0</v>
      </c>
      <c r="R1158" s="86">
        <v>0</v>
      </c>
      <c r="S1158" s="86">
        <v>0</v>
      </c>
      <c r="T1158" s="86">
        <v>0</v>
      </c>
      <c r="U1158" s="86">
        <v>0</v>
      </c>
      <c r="V1158" s="86">
        <v>200000</v>
      </c>
      <c r="W1158" s="86">
        <v>0</v>
      </c>
      <c r="X1158" s="86">
        <v>0</v>
      </c>
      <c r="Y1158" s="86">
        <v>200000</v>
      </c>
    </row>
    <row r="1159" spans="1:25" hidden="1" outlineLevel="4" x14ac:dyDescent="0.3">
      <c r="A1159" s="85" t="s">
        <v>204</v>
      </c>
      <c r="B1159" s="85" t="s">
        <v>222</v>
      </c>
      <c r="C1159" t="s">
        <v>1336</v>
      </c>
      <c r="D1159" s="86">
        <v>0</v>
      </c>
      <c r="E1159" s="86">
        <v>175000</v>
      </c>
      <c r="F1159" s="86">
        <v>0</v>
      </c>
      <c r="G1159" s="86">
        <v>0</v>
      </c>
      <c r="H1159" s="86">
        <v>0</v>
      </c>
      <c r="I1159" s="86">
        <v>17094604</v>
      </c>
      <c r="J1159" s="86">
        <v>0</v>
      </c>
      <c r="K1159" s="86">
        <v>0</v>
      </c>
      <c r="L1159" s="86">
        <v>3000000</v>
      </c>
      <c r="M1159" s="86">
        <v>0</v>
      </c>
      <c r="N1159" s="86">
        <v>6426188</v>
      </c>
      <c r="O1159" s="86">
        <v>1000000</v>
      </c>
      <c r="P1159" s="86">
        <v>0</v>
      </c>
      <c r="Q1159" s="86">
        <v>0</v>
      </c>
      <c r="R1159" s="86">
        <v>0</v>
      </c>
      <c r="S1159" s="86">
        <v>0</v>
      </c>
      <c r="T1159" s="86">
        <v>0</v>
      </c>
      <c r="U1159" s="86">
        <v>0</v>
      </c>
      <c r="V1159" s="86">
        <v>0</v>
      </c>
      <c r="W1159" s="86">
        <v>0</v>
      </c>
      <c r="X1159" s="86">
        <v>0</v>
      </c>
      <c r="Y1159" s="86">
        <v>27695792</v>
      </c>
    </row>
    <row r="1160" spans="1:25" hidden="1" outlineLevel="4" x14ac:dyDescent="0.3">
      <c r="A1160" s="85" t="s">
        <v>204</v>
      </c>
      <c r="B1160" s="85" t="s">
        <v>222</v>
      </c>
      <c r="C1160" t="s">
        <v>1263</v>
      </c>
      <c r="D1160" s="86">
        <v>0</v>
      </c>
      <c r="E1160" s="86">
        <v>0</v>
      </c>
      <c r="F1160" s="86">
        <v>0</v>
      </c>
      <c r="G1160" s="86">
        <v>0</v>
      </c>
      <c r="H1160" s="86">
        <v>0</v>
      </c>
      <c r="I1160" s="86">
        <v>0</v>
      </c>
      <c r="J1160" s="86">
        <v>0</v>
      </c>
      <c r="K1160" s="86">
        <v>0</v>
      </c>
      <c r="L1160" s="86">
        <v>0</v>
      </c>
      <c r="M1160" s="86">
        <v>0</v>
      </c>
      <c r="N1160" s="86">
        <v>0</v>
      </c>
      <c r="O1160" s="86">
        <v>0</v>
      </c>
      <c r="P1160" s="86">
        <v>0</v>
      </c>
      <c r="Q1160" s="86">
        <v>3225424</v>
      </c>
      <c r="R1160" s="86">
        <v>0</v>
      </c>
      <c r="S1160" s="86">
        <v>2527812</v>
      </c>
      <c r="T1160" s="86">
        <v>0</v>
      </c>
      <c r="U1160" s="86">
        <v>0</v>
      </c>
      <c r="V1160" s="86">
        <v>0</v>
      </c>
      <c r="W1160" s="86">
        <v>12000000</v>
      </c>
      <c r="X1160" s="86">
        <v>0</v>
      </c>
      <c r="Y1160" s="86">
        <v>17753236</v>
      </c>
    </row>
    <row r="1161" spans="1:25" hidden="1" outlineLevel="4" x14ac:dyDescent="0.3">
      <c r="A1161" s="85" t="s">
        <v>204</v>
      </c>
      <c r="B1161" s="85" t="s">
        <v>222</v>
      </c>
      <c r="C1161" t="s">
        <v>1337</v>
      </c>
      <c r="D1161" s="86">
        <v>0</v>
      </c>
      <c r="E1161" s="86">
        <v>0</v>
      </c>
      <c r="F1161" s="86">
        <v>0</v>
      </c>
      <c r="G1161" s="86">
        <v>0</v>
      </c>
      <c r="H1161" s="86">
        <v>0</v>
      </c>
      <c r="I1161" s="86">
        <v>5000000</v>
      </c>
      <c r="J1161" s="86">
        <v>0</v>
      </c>
      <c r="K1161" s="86">
        <v>30546069</v>
      </c>
      <c r="L1161" s="86">
        <v>0</v>
      </c>
      <c r="M1161" s="86">
        <v>0</v>
      </c>
      <c r="N1161" s="86">
        <v>0</v>
      </c>
      <c r="O1161" s="86">
        <v>0</v>
      </c>
      <c r="P1161" s="86">
        <v>0</v>
      </c>
      <c r="Q1161" s="86">
        <v>0</v>
      </c>
      <c r="R1161" s="86">
        <v>0</v>
      </c>
      <c r="S1161" s="86">
        <v>0</v>
      </c>
      <c r="T1161" s="86">
        <v>0</v>
      </c>
      <c r="U1161" s="86">
        <v>0</v>
      </c>
      <c r="V1161" s="86">
        <v>0</v>
      </c>
      <c r="W1161" s="86">
        <v>0</v>
      </c>
      <c r="X1161" s="86">
        <v>0</v>
      </c>
      <c r="Y1161" s="86">
        <v>35546069</v>
      </c>
    </row>
    <row r="1162" spans="1:25" hidden="1" outlineLevel="4" x14ac:dyDescent="0.3">
      <c r="A1162" s="85" t="s">
        <v>204</v>
      </c>
      <c r="B1162" s="85" t="s">
        <v>222</v>
      </c>
      <c r="C1162" t="s">
        <v>1338</v>
      </c>
      <c r="D1162" s="86">
        <v>0</v>
      </c>
      <c r="E1162" s="86">
        <v>0</v>
      </c>
      <c r="F1162" s="86">
        <v>0</v>
      </c>
      <c r="G1162" s="86">
        <v>0</v>
      </c>
      <c r="H1162" s="86">
        <v>0</v>
      </c>
      <c r="I1162" s="86">
        <v>0</v>
      </c>
      <c r="J1162" s="86">
        <v>0</v>
      </c>
      <c r="K1162" s="86">
        <v>0</v>
      </c>
      <c r="L1162" s="86">
        <v>0</v>
      </c>
      <c r="M1162" s="86">
        <v>0</v>
      </c>
      <c r="N1162" s="86">
        <v>0</v>
      </c>
      <c r="O1162" s="86">
        <v>0</v>
      </c>
      <c r="P1162" s="86">
        <v>0</v>
      </c>
      <c r="Q1162" s="86">
        <v>0</v>
      </c>
      <c r="R1162" s="86">
        <v>0</v>
      </c>
      <c r="S1162" s="86">
        <v>0</v>
      </c>
      <c r="T1162" s="86">
        <v>50000000</v>
      </c>
      <c r="U1162" s="86">
        <v>0</v>
      </c>
      <c r="V1162" s="86">
        <v>0</v>
      </c>
      <c r="W1162" s="86">
        <v>0</v>
      </c>
      <c r="X1162" s="86">
        <v>0</v>
      </c>
      <c r="Y1162" s="86">
        <v>50000000</v>
      </c>
    </row>
    <row r="1163" spans="1:25" hidden="1" outlineLevel="4" x14ac:dyDescent="0.3">
      <c r="A1163" s="85" t="s">
        <v>204</v>
      </c>
      <c r="B1163" s="85" t="s">
        <v>222</v>
      </c>
      <c r="C1163" t="s">
        <v>1339</v>
      </c>
      <c r="D1163" s="86">
        <v>6314155</v>
      </c>
      <c r="E1163" s="86">
        <v>0</v>
      </c>
      <c r="F1163" s="86">
        <v>0</v>
      </c>
      <c r="G1163" s="86">
        <v>0</v>
      </c>
      <c r="H1163" s="86">
        <v>0</v>
      </c>
      <c r="I1163" s="86">
        <v>0</v>
      </c>
      <c r="J1163" s="86">
        <v>0</v>
      </c>
      <c r="K1163" s="86">
        <v>0</v>
      </c>
      <c r="L1163" s="86">
        <v>0</v>
      </c>
      <c r="M1163" s="86">
        <v>0</v>
      </c>
      <c r="N1163" s="86">
        <v>0</v>
      </c>
      <c r="O1163" s="86">
        <v>0</v>
      </c>
      <c r="P1163" s="86">
        <v>0</v>
      </c>
      <c r="Q1163" s="86">
        <v>0</v>
      </c>
      <c r="R1163" s="86">
        <v>0</v>
      </c>
      <c r="S1163" s="86">
        <v>0</v>
      </c>
      <c r="T1163" s="86">
        <v>0</v>
      </c>
      <c r="U1163" s="86">
        <v>0</v>
      </c>
      <c r="V1163" s="86">
        <v>0</v>
      </c>
      <c r="W1163" s="86">
        <v>0</v>
      </c>
      <c r="X1163" s="86">
        <v>0</v>
      </c>
      <c r="Y1163" s="86">
        <v>6314155</v>
      </c>
    </row>
    <row r="1164" spans="1:25" hidden="1" outlineLevel="4" x14ac:dyDescent="0.3">
      <c r="A1164" s="85" t="s">
        <v>204</v>
      </c>
      <c r="B1164" s="85" t="s">
        <v>222</v>
      </c>
      <c r="C1164" t="s">
        <v>1340</v>
      </c>
      <c r="D1164" s="86">
        <v>0</v>
      </c>
      <c r="E1164" s="86">
        <v>0</v>
      </c>
      <c r="F1164" s="86">
        <v>0</v>
      </c>
      <c r="G1164" s="86">
        <v>0</v>
      </c>
      <c r="H1164" s="86">
        <v>0</v>
      </c>
      <c r="I1164" s="86">
        <v>0</v>
      </c>
      <c r="J1164" s="86">
        <v>0</v>
      </c>
      <c r="K1164" s="86">
        <v>0</v>
      </c>
      <c r="L1164" s="86">
        <v>0</v>
      </c>
      <c r="M1164" s="86">
        <v>0</v>
      </c>
      <c r="N1164" s="86">
        <v>0</v>
      </c>
      <c r="O1164" s="86">
        <v>0</v>
      </c>
      <c r="P1164" s="86">
        <v>0</v>
      </c>
      <c r="Q1164" s="86">
        <v>0</v>
      </c>
      <c r="R1164" s="86">
        <v>0</v>
      </c>
      <c r="S1164" s="86">
        <v>0</v>
      </c>
      <c r="T1164" s="86">
        <v>0</v>
      </c>
      <c r="U1164" s="86">
        <v>0</v>
      </c>
      <c r="V1164" s="86">
        <v>0</v>
      </c>
      <c r="W1164" s="86">
        <v>0</v>
      </c>
      <c r="X1164" s="86">
        <v>250000</v>
      </c>
      <c r="Y1164" s="86">
        <v>250000</v>
      </c>
    </row>
    <row r="1165" spans="1:25" hidden="1" outlineLevel="4" x14ac:dyDescent="0.3">
      <c r="A1165" s="85" t="s">
        <v>204</v>
      </c>
      <c r="B1165" s="85" t="s">
        <v>222</v>
      </c>
      <c r="C1165" t="s">
        <v>1341</v>
      </c>
      <c r="D1165" s="86">
        <v>0</v>
      </c>
      <c r="E1165" s="86">
        <v>0</v>
      </c>
      <c r="F1165" s="86">
        <v>0</v>
      </c>
      <c r="G1165" s="86">
        <v>0</v>
      </c>
      <c r="H1165" s="86">
        <v>0</v>
      </c>
      <c r="I1165" s="86">
        <v>0</v>
      </c>
      <c r="J1165" s="86">
        <v>0</v>
      </c>
      <c r="K1165" s="86">
        <v>1000000</v>
      </c>
      <c r="L1165" s="86">
        <v>0</v>
      </c>
      <c r="M1165" s="86">
        <v>0</v>
      </c>
      <c r="N1165" s="86">
        <v>0</v>
      </c>
      <c r="O1165" s="86">
        <v>0</v>
      </c>
      <c r="P1165" s="86">
        <v>0</v>
      </c>
      <c r="Q1165" s="86">
        <v>0</v>
      </c>
      <c r="R1165" s="86">
        <v>0</v>
      </c>
      <c r="S1165" s="86">
        <v>0</v>
      </c>
      <c r="T1165" s="86">
        <v>0</v>
      </c>
      <c r="U1165" s="86">
        <v>0</v>
      </c>
      <c r="V1165" s="86">
        <v>0</v>
      </c>
      <c r="W1165" s="86">
        <v>0</v>
      </c>
      <c r="X1165" s="86">
        <v>0</v>
      </c>
      <c r="Y1165" s="86">
        <v>1000000</v>
      </c>
    </row>
    <row r="1166" spans="1:25" hidden="1" outlineLevel="4" x14ac:dyDescent="0.3">
      <c r="A1166" s="85" t="s">
        <v>204</v>
      </c>
      <c r="B1166" s="85" t="s">
        <v>222</v>
      </c>
      <c r="C1166" t="s">
        <v>1342</v>
      </c>
      <c r="D1166" s="86">
        <v>0</v>
      </c>
      <c r="E1166" s="86">
        <v>0</v>
      </c>
      <c r="F1166" s="86">
        <v>0</v>
      </c>
      <c r="G1166" s="86">
        <v>0</v>
      </c>
      <c r="H1166" s="86">
        <v>0</v>
      </c>
      <c r="I1166" s="86">
        <v>0</v>
      </c>
      <c r="J1166" s="86">
        <v>0</v>
      </c>
      <c r="K1166" s="86">
        <v>29553931</v>
      </c>
      <c r="L1166" s="86">
        <v>0</v>
      </c>
      <c r="M1166" s="86">
        <v>0</v>
      </c>
      <c r="N1166" s="86">
        <v>0</v>
      </c>
      <c r="O1166" s="86">
        <v>0</v>
      </c>
      <c r="P1166" s="86">
        <v>0</v>
      </c>
      <c r="Q1166" s="86">
        <v>0</v>
      </c>
      <c r="R1166" s="86">
        <v>0</v>
      </c>
      <c r="S1166" s="86">
        <v>0</v>
      </c>
      <c r="T1166" s="86">
        <v>0</v>
      </c>
      <c r="U1166" s="86">
        <v>0</v>
      </c>
      <c r="V1166" s="86">
        <v>0</v>
      </c>
      <c r="W1166" s="86">
        <v>0</v>
      </c>
      <c r="X1166" s="86">
        <v>0</v>
      </c>
      <c r="Y1166" s="86">
        <v>29553931</v>
      </c>
    </row>
    <row r="1167" spans="1:25" hidden="1" outlineLevel="4" x14ac:dyDescent="0.3">
      <c r="A1167" s="85" t="s">
        <v>204</v>
      </c>
      <c r="B1167" s="85" t="s">
        <v>222</v>
      </c>
      <c r="C1167" t="s">
        <v>1343</v>
      </c>
      <c r="D1167" s="86">
        <v>0</v>
      </c>
      <c r="E1167" s="86">
        <v>0</v>
      </c>
      <c r="F1167" s="86">
        <v>0</v>
      </c>
      <c r="G1167" s="86">
        <v>0</v>
      </c>
      <c r="H1167" s="86">
        <v>0</v>
      </c>
      <c r="I1167" s="86">
        <v>0</v>
      </c>
      <c r="J1167" s="86">
        <v>9784856</v>
      </c>
      <c r="K1167" s="86">
        <v>0</v>
      </c>
      <c r="L1167" s="86">
        <v>0</v>
      </c>
      <c r="M1167" s="86">
        <v>0</v>
      </c>
      <c r="N1167" s="86">
        <v>0</v>
      </c>
      <c r="O1167" s="86">
        <v>0</v>
      </c>
      <c r="P1167" s="86">
        <v>0</v>
      </c>
      <c r="Q1167" s="86">
        <v>0</v>
      </c>
      <c r="R1167" s="86">
        <v>0</v>
      </c>
      <c r="S1167" s="86">
        <v>0</v>
      </c>
      <c r="T1167" s="86">
        <v>0</v>
      </c>
      <c r="U1167" s="86">
        <v>0</v>
      </c>
      <c r="V1167" s="86">
        <v>0</v>
      </c>
      <c r="W1167" s="86">
        <v>0</v>
      </c>
      <c r="X1167" s="86">
        <v>0</v>
      </c>
      <c r="Y1167" s="86">
        <v>9784856</v>
      </c>
    </row>
    <row r="1168" spans="1:25" hidden="1" outlineLevel="4" x14ac:dyDescent="0.3">
      <c r="A1168" s="85" t="s">
        <v>204</v>
      </c>
      <c r="B1168" s="85" t="s">
        <v>222</v>
      </c>
      <c r="C1168" t="s">
        <v>1344</v>
      </c>
      <c r="D1168" s="86">
        <v>0</v>
      </c>
      <c r="E1168" s="86">
        <v>0</v>
      </c>
      <c r="F1168" s="86">
        <v>0</v>
      </c>
      <c r="G1168" s="86">
        <v>0</v>
      </c>
      <c r="H1168" s="86">
        <v>0</v>
      </c>
      <c r="I1168" s="86">
        <v>0</v>
      </c>
      <c r="J1168" s="86">
        <v>0</v>
      </c>
      <c r="K1168" s="86">
        <v>750000</v>
      </c>
      <c r="L1168" s="86">
        <v>0</v>
      </c>
      <c r="M1168" s="86">
        <v>0</v>
      </c>
      <c r="N1168" s="86">
        <v>0</v>
      </c>
      <c r="O1168" s="86">
        <v>0</v>
      </c>
      <c r="P1168" s="86">
        <v>0</v>
      </c>
      <c r="Q1168" s="86">
        <v>0</v>
      </c>
      <c r="R1168" s="86">
        <v>0</v>
      </c>
      <c r="S1168" s="86">
        <v>0</v>
      </c>
      <c r="T1168" s="86">
        <v>0</v>
      </c>
      <c r="U1168" s="86">
        <v>0</v>
      </c>
      <c r="V1168" s="86">
        <v>0</v>
      </c>
      <c r="W1168" s="86">
        <v>0</v>
      </c>
      <c r="X1168" s="86">
        <v>0</v>
      </c>
      <c r="Y1168" s="86">
        <v>750000</v>
      </c>
    </row>
    <row r="1169" spans="1:25" hidden="1" outlineLevel="4" x14ac:dyDescent="0.3">
      <c r="A1169" s="85" t="s">
        <v>204</v>
      </c>
      <c r="B1169" s="85" t="s">
        <v>222</v>
      </c>
      <c r="C1169" t="s">
        <v>1345</v>
      </c>
      <c r="D1169" s="86">
        <v>0</v>
      </c>
      <c r="E1169" s="86">
        <v>0</v>
      </c>
      <c r="F1169" s="86">
        <v>0</v>
      </c>
      <c r="G1169" s="86">
        <v>0</v>
      </c>
      <c r="H1169" s="86">
        <v>0</v>
      </c>
      <c r="I1169" s="86">
        <v>0</v>
      </c>
      <c r="J1169" s="86">
        <v>0</v>
      </c>
      <c r="K1169" s="86">
        <v>0</v>
      </c>
      <c r="L1169" s="86">
        <v>0</v>
      </c>
      <c r="M1169" s="86">
        <v>0</v>
      </c>
      <c r="N1169" s="86">
        <v>0</v>
      </c>
      <c r="O1169" s="86">
        <v>0</v>
      </c>
      <c r="P1169" s="86">
        <v>3000000</v>
      </c>
      <c r="Q1169" s="86">
        <v>0</v>
      </c>
      <c r="R1169" s="86">
        <v>0</v>
      </c>
      <c r="S1169" s="86">
        <v>0</v>
      </c>
      <c r="T1169" s="86">
        <v>0</v>
      </c>
      <c r="U1169" s="86">
        <v>0</v>
      </c>
      <c r="V1169" s="86">
        <v>0</v>
      </c>
      <c r="W1169" s="86">
        <v>0</v>
      </c>
      <c r="X1169" s="86">
        <v>0</v>
      </c>
      <c r="Y1169" s="86">
        <v>3000000</v>
      </c>
    </row>
    <row r="1170" spans="1:25" hidden="1" outlineLevel="4" x14ac:dyDescent="0.3">
      <c r="A1170" s="85" t="s">
        <v>204</v>
      </c>
      <c r="B1170" s="85" t="s">
        <v>222</v>
      </c>
      <c r="C1170" t="s">
        <v>1346</v>
      </c>
      <c r="D1170" s="86">
        <v>0</v>
      </c>
      <c r="E1170" s="86">
        <v>0</v>
      </c>
      <c r="F1170" s="86">
        <v>0</v>
      </c>
      <c r="G1170" s="86">
        <v>0</v>
      </c>
      <c r="H1170" s="86">
        <v>0</v>
      </c>
      <c r="I1170" s="86">
        <v>0</v>
      </c>
      <c r="J1170" s="86">
        <v>0</v>
      </c>
      <c r="K1170" s="86">
        <v>0</v>
      </c>
      <c r="L1170" s="86">
        <v>0</v>
      </c>
      <c r="M1170" s="86">
        <v>0</v>
      </c>
      <c r="N1170" s="86">
        <v>0</v>
      </c>
      <c r="O1170" s="86">
        <v>0</v>
      </c>
      <c r="P1170" s="86">
        <v>0</v>
      </c>
      <c r="Q1170" s="86">
        <v>0</v>
      </c>
      <c r="R1170" s="86">
        <v>0</v>
      </c>
      <c r="S1170" s="86">
        <v>0</v>
      </c>
      <c r="T1170" s="86">
        <v>0</v>
      </c>
      <c r="U1170" s="86">
        <v>0</v>
      </c>
      <c r="V1170" s="86">
        <v>0</v>
      </c>
      <c r="W1170" s="86">
        <v>0</v>
      </c>
      <c r="X1170" s="86">
        <v>167000</v>
      </c>
      <c r="Y1170" s="86">
        <v>167000</v>
      </c>
    </row>
    <row r="1171" spans="1:25" hidden="1" outlineLevel="4" x14ac:dyDescent="0.3">
      <c r="A1171" s="85" t="s">
        <v>204</v>
      </c>
      <c r="B1171" s="85" t="s">
        <v>222</v>
      </c>
      <c r="C1171" t="s">
        <v>1347</v>
      </c>
      <c r="D1171" s="86">
        <v>0</v>
      </c>
      <c r="E1171" s="86">
        <v>0</v>
      </c>
      <c r="F1171" s="86">
        <v>0</v>
      </c>
      <c r="G1171" s="86">
        <v>0</v>
      </c>
      <c r="H1171" s="86">
        <v>0</v>
      </c>
      <c r="I1171" s="86">
        <v>0</v>
      </c>
      <c r="J1171" s="86">
        <v>0</v>
      </c>
      <c r="K1171" s="86">
        <v>0</v>
      </c>
      <c r="L1171" s="86">
        <v>0</v>
      </c>
      <c r="M1171" s="86">
        <v>0</v>
      </c>
      <c r="N1171" s="86">
        <v>0</v>
      </c>
      <c r="O1171" s="86">
        <v>0</v>
      </c>
      <c r="P1171" s="86">
        <v>0</v>
      </c>
      <c r="Q1171" s="86">
        <v>0</v>
      </c>
      <c r="R1171" s="86">
        <v>0</v>
      </c>
      <c r="S1171" s="86">
        <v>0</v>
      </c>
      <c r="T1171" s="86">
        <v>0</v>
      </c>
      <c r="U1171" s="86">
        <v>0</v>
      </c>
      <c r="V1171" s="86">
        <v>0</v>
      </c>
      <c r="W1171" s="86">
        <v>10000000</v>
      </c>
      <c r="X1171" s="86">
        <v>0</v>
      </c>
      <c r="Y1171" s="86">
        <v>10000000</v>
      </c>
    </row>
    <row r="1172" spans="1:25" hidden="1" outlineLevel="4" x14ac:dyDescent="0.3">
      <c r="A1172" s="85" t="s">
        <v>204</v>
      </c>
      <c r="B1172" s="85" t="s">
        <v>222</v>
      </c>
      <c r="C1172" t="s">
        <v>1348</v>
      </c>
      <c r="D1172" s="86">
        <v>0</v>
      </c>
      <c r="E1172" s="86">
        <v>0</v>
      </c>
      <c r="F1172" s="86">
        <v>0</v>
      </c>
      <c r="G1172" s="86">
        <v>0</v>
      </c>
      <c r="H1172" s="86">
        <v>0</v>
      </c>
      <c r="I1172" s="86">
        <v>0</v>
      </c>
      <c r="J1172" s="86">
        <v>0</v>
      </c>
      <c r="K1172" s="86">
        <v>0</v>
      </c>
      <c r="L1172" s="86">
        <v>0</v>
      </c>
      <c r="M1172" s="86">
        <v>0</v>
      </c>
      <c r="N1172" s="86">
        <v>0</v>
      </c>
      <c r="O1172" s="86">
        <v>0</v>
      </c>
      <c r="P1172" s="86">
        <v>0</v>
      </c>
      <c r="Q1172" s="86">
        <v>0</v>
      </c>
      <c r="R1172" s="86">
        <v>0</v>
      </c>
      <c r="S1172" s="86">
        <v>0</v>
      </c>
      <c r="T1172" s="86">
        <v>0</v>
      </c>
      <c r="U1172" s="86">
        <v>0</v>
      </c>
      <c r="V1172" s="86">
        <v>0</v>
      </c>
      <c r="W1172" s="86">
        <v>12000000</v>
      </c>
      <c r="X1172" s="86">
        <v>0</v>
      </c>
      <c r="Y1172" s="86">
        <v>12000000</v>
      </c>
    </row>
    <row r="1173" spans="1:25" hidden="1" outlineLevel="4" x14ac:dyDescent="0.3">
      <c r="A1173" s="85" t="s">
        <v>204</v>
      </c>
      <c r="B1173" s="85" t="s">
        <v>222</v>
      </c>
      <c r="C1173" t="s">
        <v>1349</v>
      </c>
      <c r="D1173" s="86">
        <v>0</v>
      </c>
      <c r="E1173" s="86">
        <v>0</v>
      </c>
      <c r="F1173" s="86">
        <v>1859802.5841094174</v>
      </c>
      <c r="G1173" s="86">
        <v>0</v>
      </c>
      <c r="H1173" s="86">
        <v>0</v>
      </c>
      <c r="I1173" s="86">
        <v>0</v>
      </c>
      <c r="J1173" s="86">
        <v>0</v>
      </c>
      <c r="K1173" s="86">
        <v>0</v>
      </c>
      <c r="L1173" s="86">
        <v>0</v>
      </c>
      <c r="M1173" s="86">
        <v>0</v>
      </c>
      <c r="N1173" s="86">
        <v>0</v>
      </c>
      <c r="O1173" s="86">
        <v>0</v>
      </c>
      <c r="P1173" s="86">
        <v>0</v>
      </c>
      <c r="Q1173" s="86">
        <v>0</v>
      </c>
      <c r="R1173" s="86">
        <v>0</v>
      </c>
      <c r="S1173" s="86">
        <v>0</v>
      </c>
      <c r="T1173" s="86">
        <v>0</v>
      </c>
      <c r="U1173" s="86">
        <v>0</v>
      </c>
      <c r="V1173" s="86">
        <v>0</v>
      </c>
      <c r="W1173" s="86">
        <v>0</v>
      </c>
      <c r="X1173" s="86">
        <v>0</v>
      </c>
      <c r="Y1173" s="86">
        <v>1859802.5841094174</v>
      </c>
    </row>
    <row r="1174" spans="1:25" hidden="1" outlineLevel="4" x14ac:dyDescent="0.3">
      <c r="A1174" s="85" t="s">
        <v>204</v>
      </c>
      <c r="B1174" s="85" t="s">
        <v>222</v>
      </c>
      <c r="C1174" t="s">
        <v>1350</v>
      </c>
      <c r="D1174" s="86">
        <v>0</v>
      </c>
      <c r="E1174" s="86">
        <v>0</v>
      </c>
      <c r="F1174" s="86">
        <v>0</v>
      </c>
      <c r="G1174" s="86">
        <v>0</v>
      </c>
      <c r="H1174" s="86">
        <v>0</v>
      </c>
      <c r="I1174" s="86">
        <v>0</v>
      </c>
      <c r="J1174" s="86">
        <v>0</v>
      </c>
      <c r="K1174" s="86">
        <v>0</v>
      </c>
      <c r="L1174" s="86">
        <v>0</v>
      </c>
      <c r="M1174" s="86">
        <v>0</v>
      </c>
      <c r="N1174" s="86">
        <v>0</v>
      </c>
      <c r="O1174" s="86">
        <v>0</v>
      </c>
      <c r="P1174" s="86">
        <v>0</v>
      </c>
      <c r="Q1174" s="86">
        <v>9058672</v>
      </c>
      <c r="R1174" s="86">
        <v>0</v>
      </c>
      <c r="S1174" s="86">
        <v>0</v>
      </c>
      <c r="T1174" s="86">
        <v>0</v>
      </c>
      <c r="U1174" s="86">
        <v>0</v>
      </c>
      <c r="V1174" s="86">
        <v>0</v>
      </c>
      <c r="W1174" s="86">
        <v>0</v>
      </c>
      <c r="X1174" s="86">
        <v>0</v>
      </c>
      <c r="Y1174" s="86">
        <v>9058672</v>
      </c>
    </row>
    <row r="1175" spans="1:25" hidden="1" outlineLevel="4" x14ac:dyDescent="0.3">
      <c r="A1175" s="85" t="s">
        <v>204</v>
      </c>
      <c r="B1175" s="85" t="s">
        <v>222</v>
      </c>
      <c r="C1175" t="s">
        <v>1351</v>
      </c>
      <c r="D1175" s="86">
        <v>0</v>
      </c>
      <c r="E1175" s="86">
        <v>0</v>
      </c>
      <c r="F1175" s="86">
        <v>0</v>
      </c>
      <c r="G1175" s="86">
        <v>0</v>
      </c>
      <c r="H1175" s="86">
        <v>0</v>
      </c>
      <c r="I1175" s="86">
        <v>0</v>
      </c>
      <c r="J1175" s="86">
        <v>0</v>
      </c>
      <c r="K1175" s="86">
        <v>0</v>
      </c>
      <c r="L1175" s="86">
        <v>0</v>
      </c>
      <c r="M1175" s="86">
        <v>0</v>
      </c>
      <c r="N1175" s="86">
        <v>0</v>
      </c>
      <c r="O1175" s="86">
        <v>4000000</v>
      </c>
      <c r="P1175" s="86">
        <v>0</v>
      </c>
      <c r="Q1175" s="86">
        <v>0</v>
      </c>
      <c r="R1175" s="86">
        <v>0</v>
      </c>
      <c r="S1175" s="86">
        <v>0</v>
      </c>
      <c r="T1175" s="86">
        <v>0</v>
      </c>
      <c r="U1175" s="86">
        <v>0</v>
      </c>
      <c r="V1175" s="86">
        <v>0</v>
      </c>
      <c r="W1175" s="86">
        <v>0</v>
      </c>
      <c r="X1175" s="86">
        <v>0</v>
      </c>
      <c r="Y1175" s="86">
        <v>4000000</v>
      </c>
    </row>
    <row r="1176" spans="1:25" hidden="1" outlineLevel="4" x14ac:dyDescent="0.3">
      <c r="A1176" s="85" t="s">
        <v>204</v>
      </c>
      <c r="B1176" s="85" t="s">
        <v>222</v>
      </c>
      <c r="C1176" t="s">
        <v>1352</v>
      </c>
      <c r="D1176" s="86">
        <v>0</v>
      </c>
      <c r="E1176" s="86">
        <v>0</v>
      </c>
      <c r="F1176" s="86">
        <v>0</v>
      </c>
      <c r="G1176" s="86">
        <v>0</v>
      </c>
      <c r="H1176" s="86">
        <v>0</v>
      </c>
      <c r="I1176" s="86">
        <v>0</v>
      </c>
      <c r="J1176" s="86">
        <v>0</v>
      </c>
      <c r="K1176" s="86">
        <v>2000000</v>
      </c>
      <c r="L1176" s="86">
        <v>0</v>
      </c>
      <c r="M1176" s="86">
        <v>0</v>
      </c>
      <c r="N1176" s="86">
        <v>0</v>
      </c>
      <c r="O1176" s="86">
        <v>0</v>
      </c>
      <c r="P1176" s="86">
        <v>0</v>
      </c>
      <c r="Q1176" s="86">
        <v>0</v>
      </c>
      <c r="R1176" s="86">
        <v>0</v>
      </c>
      <c r="S1176" s="86">
        <v>0</v>
      </c>
      <c r="T1176" s="86">
        <v>0</v>
      </c>
      <c r="U1176" s="86">
        <v>0</v>
      </c>
      <c r="V1176" s="86">
        <v>0</v>
      </c>
      <c r="W1176" s="86">
        <v>0</v>
      </c>
      <c r="X1176" s="86">
        <v>0</v>
      </c>
      <c r="Y1176" s="86">
        <v>2000000</v>
      </c>
    </row>
    <row r="1177" spans="1:25" hidden="1" outlineLevel="4" x14ac:dyDescent="0.3">
      <c r="A1177" s="85" t="s">
        <v>204</v>
      </c>
      <c r="B1177" s="85" t="s">
        <v>222</v>
      </c>
      <c r="C1177" t="s">
        <v>1353</v>
      </c>
      <c r="D1177" s="86">
        <v>0</v>
      </c>
      <c r="E1177" s="86">
        <v>0</v>
      </c>
      <c r="F1177" s="86">
        <v>0</v>
      </c>
      <c r="G1177" s="86">
        <v>0</v>
      </c>
      <c r="H1177" s="86">
        <v>0</v>
      </c>
      <c r="I1177" s="86">
        <v>0</v>
      </c>
      <c r="J1177" s="86">
        <v>0</v>
      </c>
      <c r="K1177" s="86">
        <v>0</v>
      </c>
      <c r="L1177" s="86">
        <v>0</v>
      </c>
      <c r="M1177" s="86">
        <v>0</v>
      </c>
      <c r="N1177" s="86">
        <v>0</v>
      </c>
      <c r="O1177" s="86">
        <v>0</v>
      </c>
      <c r="P1177" s="86">
        <v>0</v>
      </c>
      <c r="Q1177" s="86">
        <v>13977209</v>
      </c>
      <c r="R1177" s="86">
        <v>0</v>
      </c>
      <c r="S1177" s="86">
        <v>0</v>
      </c>
      <c r="T1177" s="86">
        <v>0</v>
      </c>
      <c r="U1177" s="86">
        <v>0</v>
      </c>
      <c r="V1177" s="86">
        <v>0</v>
      </c>
      <c r="W1177" s="86">
        <v>0</v>
      </c>
      <c r="X1177" s="86">
        <v>0</v>
      </c>
      <c r="Y1177" s="86">
        <v>13977209</v>
      </c>
    </row>
    <row r="1178" spans="1:25" hidden="1" outlineLevel="4" x14ac:dyDescent="0.3">
      <c r="A1178" s="85" t="s">
        <v>204</v>
      </c>
      <c r="B1178" s="85" t="s">
        <v>222</v>
      </c>
      <c r="C1178" t="s">
        <v>1354</v>
      </c>
      <c r="D1178" s="86">
        <v>0</v>
      </c>
      <c r="E1178" s="86">
        <v>0</v>
      </c>
      <c r="F1178" s="86">
        <v>0</v>
      </c>
      <c r="G1178" s="86">
        <v>0</v>
      </c>
      <c r="H1178" s="86">
        <v>0</v>
      </c>
      <c r="I1178" s="86">
        <v>0</v>
      </c>
      <c r="J1178" s="86">
        <v>0</v>
      </c>
      <c r="K1178" s="86">
        <v>0</v>
      </c>
      <c r="L1178" s="86">
        <v>0</v>
      </c>
      <c r="M1178" s="86">
        <v>0</v>
      </c>
      <c r="N1178" s="86">
        <v>0</v>
      </c>
      <c r="O1178" s="86">
        <v>0</v>
      </c>
      <c r="P1178" s="86">
        <v>0</v>
      </c>
      <c r="Q1178" s="86">
        <v>0</v>
      </c>
      <c r="R1178" s="86">
        <v>0</v>
      </c>
      <c r="S1178" s="86">
        <v>0</v>
      </c>
      <c r="T1178" s="86">
        <v>0</v>
      </c>
      <c r="U1178" s="86">
        <v>0</v>
      </c>
      <c r="V1178" s="86">
        <v>0</v>
      </c>
      <c r="W1178" s="86">
        <v>0</v>
      </c>
      <c r="X1178" s="86">
        <v>150000</v>
      </c>
      <c r="Y1178" s="86">
        <v>150000</v>
      </c>
    </row>
    <row r="1179" spans="1:25" hidden="1" outlineLevel="4" x14ac:dyDescent="0.3">
      <c r="A1179" s="85" t="s">
        <v>204</v>
      </c>
      <c r="B1179" s="85" t="s">
        <v>222</v>
      </c>
      <c r="C1179" t="s">
        <v>1355</v>
      </c>
      <c r="D1179" s="86">
        <v>0</v>
      </c>
      <c r="E1179" s="86">
        <v>0</v>
      </c>
      <c r="F1179" s="86">
        <v>0</v>
      </c>
      <c r="G1179" s="86">
        <v>0</v>
      </c>
      <c r="H1179" s="86">
        <v>0</v>
      </c>
      <c r="I1179" s="86">
        <v>0</v>
      </c>
      <c r="J1179" s="86">
        <v>0</v>
      </c>
      <c r="K1179" s="86">
        <v>0</v>
      </c>
      <c r="L1179" s="86">
        <v>0</v>
      </c>
      <c r="M1179" s="86">
        <v>0</v>
      </c>
      <c r="N1179" s="86">
        <v>0</v>
      </c>
      <c r="O1179" s="86">
        <v>0</v>
      </c>
      <c r="P1179" s="86">
        <v>0</v>
      </c>
      <c r="Q1179" s="86">
        <v>0</v>
      </c>
      <c r="R1179" s="86">
        <v>0</v>
      </c>
      <c r="S1179" s="86">
        <v>0</v>
      </c>
      <c r="T1179" s="86">
        <v>0</v>
      </c>
      <c r="U1179" s="86">
        <v>0</v>
      </c>
      <c r="V1179" s="86">
        <v>0</v>
      </c>
      <c r="W1179" s="86">
        <v>0</v>
      </c>
      <c r="X1179" s="86">
        <v>300000</v>
      </c>
      <c r="Y1179" s="86">
        <v>300000</v>
      </c>
    </row>
    <row r="1180" spans="1:25" hidden="1" outlineLevel="4" x14ac:dyDescent="0.3">
      <c r="A1180" s="85" t="s">
        <v>204</v>
      </c>
      <c r="B1180" s="85" t="s">
        <v>222</v>
      </c>
      <c r="C1180" t="s">
        <v>1356</v>
      </c>
      <c r="D1180" s="86">
        <v>0</v>
      </c>
      <c r="E1180" s="86">
        <v>0</v>
      </c>
      <c r="F1180" s="86">
        <v>0</v>
      </c>
      <c r="G1180" s="86">
        <v>0</v>
      </c>
      <c r="H1180" s="86">
        <v>0</v>
      </c>
      <c r="I1180" s="86">
        <v>0</v>
      </c>
      <c r="J1180" s="86">
        <v>0</v>
      </c>
      <c r="K1180" s="86">
        <v>0</v>
      </c>
      <c r="L1180" s="86">
        <v>0</v>
      </c>
      <c r="M1180" s="86">
        <v>0</v>
      </c>
      <c r="N1180" s="86">
        <v>0</v>
      </c>
      <c r="O1180" s="86">
        <v>0</v>
      </c>
      <c r="P1180" s="86">
        <v>0</v>
      </c>
      <c r="Q1180" s="86">
        <v>0</v>
      </c>
      <c r="R1180" s="86">
        <v>0</v>
      </c>
      <c r="S1180" s="86">
        <v>0</v>
      </c>
      <c r="T1180" s="86">
        <v>0</v>
      </c>
      <c r="U1180" s="86">
        <v>0</v>
      </c>
      <c r="V1180" s="86">
        <v>100000</v>
      </c>
      <c r="W1180" s="86">
        <v>0</v>
      </c>
      <c r="X1180" s="86">
        <v>0</v>
      </c>
      <c r="Y1180" s="86">
        <v>100000</v>
      </c>
    </row>
    <row r="1181" spans="1:25" hidden="1" outlineLevel="4" x14ac:dyDescent="0.3">
      <c r="A1181" s="85" t="s">
        <v>204</v>
      </c>
      <c r="B1181" s="85" t="s">
        <v>222</v>
      </c>
      <c r="C1181" t="s">
        <v>1357</v>
      </c>
      <c r="D1181" s="86">
        <v>0</v>
      </c>
      <c r="E1181" s="86">
        <v>0</v>
      </c>
      <c r="F1181" s="86">
        <v>0</v>
      </c>
      <c r="G1181" s="86">
        <v>0</v>
      </c>
      <c r="H1181" s="86">
        <v>0</v>
      </c>
      <c r="I1181" s="86">
        <v>0</v>
      </c>
      <c r="J1181" s="86">
        <v>0</v>
      </c>
      <c r="K1181" s="86">
        <v>0</v>
      </c>
      <c r="L1181" s="86">
        <v>0</v>
      </c>
      <c r="M1181" s="86">
        <v>0</v>
      </c>
      <c r="N1181" s="86">
        <v>0</v>
      </c>
      <c r="O1181" s="86">
        <v>0</v>
      </c>
      <c r="P1181" s="86">
        <v>0</v>
      </c>
      <c r="Q1181" s="86">
        <v>0</v>
      </c>
      <c r="R1181" s="86">
        <v>0</v>
      </c>
      <c r="S1181" s="86">
        <v>0</v>
      </c>
      <c r="T1181" s="86">
        <v>0</v>
      </c>
      <c r="U1181" s="86">
        <v>0</v>
      </c>
      <c r="V1181" s="86">
        <v>0</v>
      </c>
      <c r="W1181" s="86">
        <v>750000</v>
      </c>
      <c r="X1181" s="86">
        <v>0</v>
      </c>
      <c r="Y1181" s="86">
        <v>750000</v>
      </c>
    </row>
    <row r="1182" spans="1:25" hidden="1" outlineLevel="4" x14ac:dyDescent="0.3">
      <c r="A1182" s="85" t="s">
        <v>204</v>
      </c>
      <c r="B1182" s="85" t="s">
        <v>222</v>
      </c>
      <c r="C1182" t="s">
        <v>790</v>
      </c>
      <c r="D1182" s="86">
        <v>0</v>
      </c>
      <c r="E1182" s="86">
        <v>0</v>
      </c>
      <c r="F1182" s="86">
        <v>0</v>
      </c>
      <c r="G1182" s="86">
        <v>0</v>
      </c>
      <c r="H1182" s="86">
        <v>0</v>
      </c>
      <c r="I1182" s="86">
        <v>0</v>
      </c>
      <c r="J1182" s="86">
        <v>0</v>
      </c>
      <c r="K1182" s="86">
        <v>0</v>
      </c>
      <c r="L1182" s="86">
        <v>0</v>
      </c>
      <c r="M1182" s="86">
        <v>0</v>
      </c>
      <c r="N1182" s="86">
        <v>0</v>
      </c>
      <c r="O1182" s="86">
        <v>0</v>
      </c>
      <c r="P1182" s="86">
        <v>0</v>
      </c>
      <c r="Q1182" s="86">
        <v>0</v>
      </c>
      <c r="R1182" s="86">
        <v>0</v>
      </c>
      <c r="S1182" s="86">
        <v>0</v>
      </c>
      <c r="T1182" s="86">
        <v>0</v>
      </c>
      <c r="U1182" s="86">
        <v>0</v>
      </c>
      <c r="V1182" s="86">
        <v>0</v>
      </c>
      <c r="W1182" s="86">
        <v>0</v>
      </c>
      <c r="X1182" s="86">
        <v>325000</v>
      </c>
      <c r="Y1182" s="86">
        <v>325000</v>
      </c>
    </row>
    <row r="1183" spans="1:25" hidden="1" outlineLevel="4" x14ac:dyDescent="0.3">
      <c r="A1183" s="85" t="s">
        <v>204</v>
      </c>
      <c r="B1183" s="85" t="s">
        <v>222</v>
      </c>
      <c r="C1183" t="s">
        <v>1358</v>
      </c>
      <c r="D1183" s="86">
        <v>0</v>
      </c>
      <c r="E1183" s="86">
        <v>0</v>
      </c>
      <c r="F1183" s="86">
        <v>0</v>
      </c>
      <c r="G1183" s="86">
        <v>0</v>
      </c>
      <c r="H1183" s="86">
        <v>0</v>
      </c>
      <c r="I1183" s="86">
        <v>0</v>
      </c>
      <c r="J1183" s="86">
        <v>0</v>
      </c>
      <c r="K1183" s="86">
        <v>0</v>
      </c>
      <c r="L1183" s="86">
        <v>0</v>
      </c>
      <c r="M1183" s="86">
        <v>0</v>
      </c>
      <c r="N1183" s="86">
        <v>0</v>
      </c>
      <c r="O1183" s="86">
        <v>0</v>
      </c>
      <c r="P1183" s="86">
        <v>0</v>
      </c>
      <c r="Q1183" s="86">
        <v>0</v>
      </c>
      <c r="R1183" s="86">
        <v>0</v>
      </c>
      <c r="S1183" s="86">
        <v>0</v>
      </c>
      <c r="T1183" s="86">
        <v>0</v>
      </c>
      <c r="U1183" s="86">
        <v>0</v>
      </c>
      <c r="V1183" s="86">
        <v>0</v>
      </c>
      <c r="W1183" s="86">
        <v>0</v>
      </c>
      <c r="X1183" s="86">
        <v>750000</v>
      </c>
      <c r="Y1183" s="86">
        <v>750000</v>
      </c>
    </row>
    <row r="1184" spans="1:25" hidden="1" outlineLevel="4" x14ac:dyDescent="0.3">
      <c r="A1184" s="85" t="s">
        <v>204</v>
      </c>
      <c r="B1184" s="85" t="s">
        <v>222</v>
      </c>
      <c r="C1184" t="s">
        <v>1359</v>
      </c>
      <c r="D1184" s="86">
        <v>0</v>
      </c>
      <c r="E1184" s="86">
        <v>0</v>
      </c>
      <c r="F1184" s="86">
        <v>0</v>
      </c>
      <c r="G1184" s="86">
        <v>0</v>
      </c>
      <c r="H1184" s="86">
        <v>0</v>
      </c>
      <c r="I1184" s="86">
        <v>0</v>
      </c>
      <c r="J1184" s="86">
        <v>0</v>
      </c>
      <c r="K1184" s="86">
        <v>0</v>
      </c>
      <c r="L1184" s="86">
        <v>0</v>
      </c>
      <c r="M1184" s="86">
        <v>0</v>
      </c>
      <c r="N1184" s="86">
        <v>0</v>
      </c>
      <c r="O1184" s="86">
        <v>0</v>
      </c>
      <c r="P1184" s="86">
        <v>0</v>
      </c>
      <c r="Q1184" s="86">
        <v>0</v>
      </c>
      <c r="R1184" s="86">
        <v>0</v>
      </c>
      <c r="S1184" s="86">
        <v>0</v>
      </c>
      <c r="T1184" s="86">
        <v>0</v>
      </c>
      <c r="U1184" s="86">
        <v>0</v>
      </c>
      <c r="V1184" s="86">
        <v>0</v>
      </c>
      <c r="W1184" s="86">
        <v>0</v>
      </c>
      <c r="X1184" s="86">
        <v>150000</v>
      </c>
      <c r="Y1184" s="86">
        <v>150000</v>
      </c>
    </row>
    <row r="1185" spans="1:25" s="284" customFormat="1" hidden="1" outlineLevel="3" collapsed="1" x14ac:dyDescent="0.3">
      <c r="A1185" s="85"/>
      <c r="B1185" s="290" t="s">
        <v>2822</v>
      </c>
      <c r="C1185" s="291"/>
      <c r="D1185" s="292"/>
      <c r="E1185" s="292">
        <f t="shared" ref="E1185:Y1185" si="52">SUBTOTAL(9,E1085:E1184)</f>
        <v>34499000</v>
      </c>
      <c r="F1185" s="292">
        <f t="shared" si="52"/>
        <v>4744458.6812052494</v>
      </c>
      <c r="G1185" s="292">
        <f t="shared" si="52"/>
        <v>2038126.9094631765</v>
      </c>
      <c r="H1185" s="292">
        <f t="shared" si="52"/>
        <v>0</v>
      </c>
      <c r="I1185" s="292">
        <f t="shared" si="52"/>
        <v>23344604</v>
      </c>
      <c r="J1185" s="292">
        <f t="shared" si="52"/>
        <v>36554809</v>
      </c>
      <c r="K1185" s="292">
        <f t="shared" si="52"/>
        <v>101226456</v>
      </c>
      <c r="L1185" s="292">
        <f t="shared" si="52"/>
        <v>59174107</v>
      </c>
      <c r="M1185" s="292">
        <f t="shared" si="52"/>
        <v>37452909</v>
      </c>
      <c r="N1185" s="292">
        <f t="shared" si="52"/>
        <v>33214166</v>
      </c>
      <c r="O1185" s="292">
        <f t="shared" si="52"/>
        <v>22951920</v>
      </c>
      <c r="P1185" s="292">
        <f t="shared" si="52"/>
        <v>17508278</v>
      </c>
      <c r="Q1185" s="292">
        <f t="shared" si="52"/>
        <v>30486305</v>
      </c>
      <c r="R1185" s="292">
        <f t="shared" si="52"/>
        <v>0</v>
      </c>
      <c r="S1185" s="292">
        <f t="shared" si="52"/>
        <v>2652812</v>
      </c>
      <c r="T1185" s="292">
        <f t="shared" si="52"/>
        <v>50200000</v>
      </c>
      <c r="U1185" s="292">
        <f t="shared" si="52"/>
        <v>0</v>
      </c>
      <c r="V1185" s="292">
        <f t="shared" si="52"/>
        <v>100800000</v>
      </c>
      <c r="W1185" s="292">
        <f t="shared" si="52"/>
        <v>141666000</v>
      </c>
      <c r="X1185" s="292">
        <f t="shared" si="52"/>
        <v>8360000</v>
      </c>
      <c r="Y1185" s="292">
        <f t="shared" si="52"/>
        <v>713188106.59066844</v>
      </c>
    </row>
    <row r="1186" spans="1:25" hidden="1" outlineLevel="4" x14ac:dyDescent="0.3">
      <c r="A1186" s="85" t="s">
        <v>204</v>
      </c>
      <c r="B1186" s="85" t="s">
        <v>224</v>
      </c>
      <c r="C1186" t="s">
        <v>1360</v>
      </c>
      <c r="D1186" s="86">
        <v>0</v>
      </c>
      <c r="E1186" s="86">
        <v>0</v>
      </c>
      <c r="F1186" s="86">
        <v>0</v>
      </c>
      <c r="G1186" s="86">
        <v>0</v>
      </c>
      <c r="H1186" s="86">
        <v>0</v>
      </c>
      <c r="I1186" s="86">
        <v>0</v>
      </c>
      <c r="J1186" s="86">
        <v>0</v>
      </c>
      <c r="K1186" s="86">
        <v>0</v>
      </c>
      <c r="L1186" s="86">
        <v>0</v>
      </c>
      <c r="M1186" s="86">
        <v>0</v>
      </c>
      <c r="N1186" s="86">
        <v>1341395</v>
      </c>
      <c r="O1186" s="86">
        <v>1341395</v>
      </c>
      <c r="P1186" s="86">
        <v>0</v>
      </c>
      <c r="Q1186" s="86">
        <v>0</v>
      </c>
      <c r="R1186" s="86">
        <v>0</v>
      </c>
      <c r="S1186" s="86">
        <v>0</v>
      </c>
      <c r="T1186" s="86">
        <v>0</v>
      </c>
      <c r="U1186" s="86">
        <v>0</v>
      </c>
      <c r="V1186" s="86">
        <v>0</v>
      </c>
      <c r="W1186" s="86">
        <v>0</v>
      </c>
      <c r="X1186" s="86">
        <v>0</v>
      </c>
      <c r="Y1186" s="86">
        <v>2682790</v>
      </c>
    </row>
    <row r="1187" spans="1:25" hidden="1" outlineLevel="4" x14ac:dyDescent="0.3">
      <c r="A1187" s="85" t="s">
        <v>204</v>
      </c>
      <c r="B1187" s="85" t="s">
        <v>224</v>
      </c>
      <c r="C1187" t="s">
        <v>1361</v>
      </c>
      <c r="D1187" s="86">
        <v>0</v>
      </c>
      <c r="E1187" s="86">
        <v>0</v>
      </c>
      <c r="F1187" s="86">
        <v>0</v>
      </c>
      <c r="G1187" s="86">
        <v>0</v>
      </c>
      <c r="H1187" s="86">
        <v>0</v>
      </c>
      <c r="I1187" s="86">
        <v>0</v>
      </c>
      <c r="J1187" s="86">
        <v>250000</v>
      </c>
      <c r="K1187" s="86">
        <v>0</v>
      </c>
      <c r="L1187" s="86">
        <v>0</v>
      </c>
      <c r="M1187" s="86">
        <v>0</v>
      </c>
      <c r="N1187" s="86">
        <v>0</v>
      </c>
      <c r="O1187" s="86">
        <v>0</v>
      </c>
      <c r="P1187" s="86">
        <v>0</v>
      </c>
      <c r="Q1187" s="86">
        <v>0</v>
      </c>
      <c r="R1187" s="86">
        <v>0</v>
      </c>
      <c r="S1187" s="86">
        <v>0</v>
      </c>
      <c r="T1187" s="86">
        <v>0</v>
      </c>
      <c r="U1187" s="86">
        <v>0</v>
      </c>
      <c r="V1187" s="86">
        <v>0</v>
      </c>
      <c r="W1187" s="86">
        <v>0</v>
      </c>
      <c r="X1187" s="86">
        <v>0</v>
      </c>
      <c r="Y1187" s="86">
        <v>250000</v>
      </c>
    </row>
    <row r="1188" spans="1:25" hidden="1" outlineLevel="4" x14ac:dyDescent="0.3">
      <c r="A1188" s="85" t="s">
        <v>204</v>
      </c>
      <c r="B1188" s="85" t="s">
        <v>224</v>
      </c>
      <c r="C1188" t="s">
        <v>1362</v>
      </c>
      <c r="D1188" s="86">
        <v>0</v>
      </c>
      <c r="E1188" s="86">
        <v>0</v>
      </c>
      <c r="F1188" s="86">
        <v>0</v>
      </c>
      <c r="G1188" s="86">
        <v>0</v>
      </c>
      <c r="H1188" s="86">
        <v>0</v>
      </c>
      <c r="I1188" s="86">
        <v>0</v>
      </c>
      <c r="J1188" s="86">
        <v>200000</v>
      </c>
      <c r="K1188" s="86">
        <v>0</v>
      </c>
      <c r="L1188" s="86">
        <v>0</v>
      </c>
      <c r="M1188" s="86">
        <v>0</v>
      </c>
      <c r="N1188" s="86">
        <v>0</v>
      </c>
      <c r="O1188" s="86">
        <v>0</v>
      </c>
      <c r="P1188" s="86">
        <v>0</v>
      </c>
      <c r="Q1188" s="86">
        <v>0</v>
      </c>
      <c r="R1188" s="86">
        <v>0</v>
      </c>
      <c r="S1188" s="86">
        <v>0</v>
      </c>
      <c r="T1188" s="86">
        <v>0</v>
      </c>
      <c r="U1188" s="86">
        <v>0</v>
      </c>
      <c r="V1188" s="86">
        <v>0</v>
      </c>
      <c r="W1188" s="86">
        <v>0</v>
      </c>
      <c r="X1188" s="86">
        <v>0</v>
      </c>
      <c r="Y1188" s="86">
        <v>200000</v>
      </c>
    </row>
    <row r="1189" spans="1:25" hidden="1" outlineLevel="4" x14ac:dyDescent="0.3">
      <c r="A1189" s="85" t="s">
        <v>204</v>
      </c>
      <c r="B1189" s="85" t="s">
        <v>224</v>
      </c>
      <c r="C1189" t="s">
        <v>1363</v>
      </c>
      <c r="D1189" s="86">
        <v>0</v>
      </c>
      <c r="E1189" s="86">
        <v>0</v>
      </c>
      <c r="F1189" s="86">
        <v>0</v>
      </c>
      <c r="G1189" s="86">
        <v>0</v>
      </c>
      <c r="H1189" s="86">
        <v>0</v>
      </c>
      <c r="I1189" s="86">
        <v>0</v>
      </c>
      <c r="J1189" s="86">
        <v>0</v>
      </c>
      <c r="K1189" s="86">
        <v>0</v>
      </c>
      <c r="L1189" s="86">
        <v>0</v>
      </c>
      <c r="M1189" s="86">
        <v>0</v>
      </c>
      <c r="N1189" s="86">
        <v>0</v>
      </c>
      <c r="O1189" s="86">
        <v>0</v>
      </c>
      <c r="P1189" s="86">
        <v>0</v>
      </c>
      <c r="Q1189" s="86">
        <v>200000</v>
      </c>
      <c r="R1189" s="86">
        <v>0</v>
      </c>
      <c r="S1189" s="86">
        <v>0</v>
      </c>
      <c r="T1189" s="86">
        <v>0</v>
      </c>
      <c r="U1189" s="86">
        <v>0</v>
      </c>
      <c r="V1189" s="86">
        <v>0</v>
      </c>
      <c r="W1189" s="86">
        <v>0</v>
      </c>
      <c r="X1189" s="86">
        <v>0</v>
      </c>
      <c r="Y1189" s="86">
        <v>200000</v>
      </c>
    </row>
    <row r="1190" spans="1:25" hidden="1" outlineLevel="4" x14ac:dyDescent="0.3">
      <c r="A1190" s="85" t="s">
        <v>204</v>
      </c>
      <c r="B1190" s="85" t="s">
        <v>224</v>
      </c>
      <c r="C1190" t="s">
        <v>1364</v>
      </c>
      <c r="D1190" s="86">
        <v>0</v>
      </c>
      <c r="E1190" s="86">
        <v>0</v>
      </c>
      <c r="F1190" s="86">
        <v>0</v>
      </c>
      <c r="G1190" s="86">
        <v>0</v>
      </c>
      <c r="H1190" s="86">
        <v>0</v>
      </c>
      <c r="I1190" s="86">
        <v>0</v>
      </c>
      <c r="J1190" s="86">
        <v>0</v>
      </c>
      <c r="K1190" s="86">
        <v>125000</v>
      </c>
      <c r="L1190" s="86">
        <v>0</v>
      </c>
      <c r="M1190" s="86">
        <v>0</v>
      </c>
      <c r="N1190" s="86">
        <v>0</v>
      </c>
      <c r="O1190" s="86">
        <v>0</v>
      </c>
      <c r="P1190" s="86">
        <v>0</v>
      </c>
      <c r="Q1190" s="86">
        <v>0</v>
      </c>
      <c r="R1190" s="86">
        <v>0</v>
      </c>
      <c r="S1190" s="86">
        <v>0</v>
      </c>
      <c r="T1190" s="86">
        <v>0</v>
      </c>
      <c r="U1190" s="86">
        <v>0</v>
      </c>
      <c r="V1190" s="86">
        <v>0</v>
      </c>
      <c r="W1190" s="86">
        <v>0</v>
      </c>
      <c r="X1190" s="86">
        <v>0</v>
      </c>
      <c r="Y1190" s="86">
        <v>125000</v>
      </c>
    </row>
    <row r="1191" spans="1:25" hidden="1" outlineLevel="4" x14ac:dyDescent="0.3">
      <c r="A1191" s="85" t="s">
        <v>204</v>
      </c>
      <c r="B1191" s="85" t="s">
        <v>224</v>
      </c>
      <c r="C1191" t="s">
        <v>1365</v>
      </c>
      <c r="D1191" s="86">
        <v>0</v>
      </c>
      <c r="E1191" s="86">
        <v>0</v>
      </c>
      <c r="F1191" s="86">
        <v>0</v>
      </c>
      <c r="G1191" s="86">
        <v>0</v>
      </c>
      <c r="H1191" s="86">
        <v>0</v>
      </c>
      <c r="I1191" s="86">
        <v>0</v>
      </c>
      <c r="J1191" s="86">
        <v>0</v>
      </c>
      <c r="K1191" s="86">
        <v>0</v>
      </c>
      <c r="L1191" s="86">
        <v>0</v>
      </c>
      <c r="M1191" s="86">
        <v>0</v>
      </c>
      <c r="N1191" s="86">
        <v>0</v>
      </c>
      <c r="O1191" s="86">
        <v>0</v>
      </c>
      <c r="P1191" s="86">
        <v>0</v>
      </c>
      <c r="Q1191" s="86">
        <v>0</v>
      </c>
      <c r="R1191" s="86">
        <v>0</v>
      </c>
      <c r="S1191" s="86">
        <v>0</v>
      </c>
      <c r="T1191" s="86">
        <v>0</v>
      </c>
      <c r="U1191" s="86">
        <v>0</v>
      </c>
      <c r="V1191" s="86">
        <v>0</v>
      </c>
      <c r="W1191" s="86">
        <v>0</v>
      </c>
      <c r="X1191" s="86">
        <v>150000</v>
      </c>
      <c r="Y1191" s="86">
        <v>150000</v>
      </c>
    </row>
    <row r="1192" spans="1:25" hidden="1" outlineLevel="4" x14ac:dyDescent="0.3">
      <c r="A1192" s="85" t="s">
        <v>204</v>
      </c>
      <c r="B1192" s="85" t="s">
        <v>224</v>
      </c>
      <c r="C1192" t="s">
        <v>1366</v>
      </c>
      <c r="D1192" s="86">
        <v>0</v>
      </c>
      <c r="E1192" s="86">
        <v>0</v>
      </c>
      <c r="F1192" s="86">
        <v>0</v>
      </c>
      <c r="G1192" s="86">
        <v>0</v>
      </c>
      <c r="H1192" s="86">
        <v>0</v>
      </c>
      <c r="I1192" s="86">
        <v>0</v>
      </c>
      <c r="J1192" s="86">
        <v>250000</v>
      </c>
      <c r="K1192" s="86">
        <v>0</v>
      </c>
      <c r="L1192" s="86">
        <v>0</v>
      </c>
      <c r="M1192" s="86">
        <v>0</v>
      </c>
      <c r="N1192" s="86">
        <v>0</v>
      </c>
      <c r="O1192" s="86">
        <v>0</v>
      </c>
      <c r="P1192" s="86">
        <v>0</v>
      </c>
      <c r="Q1192" s="86">
        <v>0</v>
      </c>
      <c r="R1192" s="86">
        <v>0</v>
      </c>
      <c r="S1192" s="86">
        <v>0</v>
      </c>
      <c r="T1192" s="86">
        <v>0</v>
      </c>
      <c r="U1192" s="86">
        <v>0</v>
      </c>
      <c r="V1192" s="86">
        <v>0</v>
      </c>
      <c r="W1192" s="86">
        <v>0</v>
      </c>
      <c r="X1192" s="86">
        <v>0</v>
      </c>
      <c r="Y1192" s="86">
        <v>250000</v>
      </c>
    </row>
    <row r="1193" spans="1:25" hidden="1" outlineLevel="4" x14ac:dyDescent="0.3">
      <c r="A1193" s="85" t="s">
        <v>204</v>
      </c>
      <c r="B1193" s="85" t="s">
        <v>224</v>
      </c>
      <c r="C1193" t="s">
        <v>1367</v>
      </c>
      <c r="D1193" s="86">
        <v>0</v>
      </c>
      <c r="E1193" s="86">
        <v>0</v>
      </c>
      <c r="F1193" s="86">
        <v>0</v>
      </c>
      <c r="G1193" s="86">
        <v>0</v>
      </c>
      <c r="H1193" s="86">
        <v>0</v>
      </c>
      <c r="I1193" s="86">
        <v>0</v>
      </c>
      <c r="J1193" s="86">
        <v>0</v>
      </c>
      <c r="K1193" s="86">
        <v>550000</v>
      </c>
      <c r="L1193" s="86">
        <v>0</v>
      </c>
      <c r="M1193" s="86">
        <v>0</v>
      </c>
      <c r="N1193" s="86">
        <v>0</v>
      </c>
      <c r="O1193" s="86">
        <v>0</v>
      </c>
      <c r="P1193" s="86">
        <v>0</v>
      </c>
      <c r="Q1193" s="86">
        <v>0</v>
      </c>
      <c r="R1193" s="86">
        <v>0</v>
      </c>
      <c r="S1193" s="86">
        <v>0</v>
      </c>
      <c r="T1193" s="86">
        <v>0</v>
      </c>
      <c r="U1193" s="86">
        <v>0</v>
      </c>
      <c r="V1193" s="86">
        <v>0</v>
      </c>
      <c r="W1193" s="86">
        <v>0</v>
      </c>
      <c r="X1193" s="86">
        <v>0</v>
      </c>
      <c r="Y1193" s="86">
        <v>550000</v>
      </c>
    </row>
    <row r="1194" spans="1:25" hidden="1" outlineLevel="4" x14ac:dyDescent="0.3">
      <c r="A1194" s="85" t="s">
        <v>204</v>
      </c>
      <c r="B1194" s="85" t="s">
        <v>224</v>
      </c>
      <c r="C1194" t="s">
        <v>1368</v>
      </c>
      <c r="D1194" s="86">
        <v>0</v>
      </c>
      <c r="E1194" s="86">
        <v>0</v>
      </c>
      <c r="F1194" s="86">
        <v>0</v>
      </c>
      <c r="G1194" s="86">
        <v>0</v>
      </c>
      <c r="H1194" s="86">
        <v>0</v>
      </c>
      <c r="I1194" s="86">
        <v>0</v>
      </c>
      <c r="J1194" s="86">
        <v>250000</v>
      </c>
      <c r="K1194" s="86">
        <v>0</v>
      </c>
      <c r="L1194" s="86">
        <v>0</v>
      </c>
      <c r="M1194" s="86">
        <v>0</v>
      </c>
      <c r="N1194" s="86">
        <v>0</v>
      </c>
      <c r="O1194" s="86">
        <v>0</v>
      </c>
      <c r="P1194" s="86">
        <v>0</v>
      </c>
      <c r="Q1194" s="86">
        <v>0</v>
      </c>
      <c r="R1194" s="86">
        <v>0</v>
      </c>
      <c r="S1194" s="86">
        <v>0</v>
      </c>
      <c r="T1194" s="86">
        <v>0</v>
      </c>
      <c r="U1194" s="86">
        <v>0</v>
      </c>
      <c r="V1194" s="86">
        <v>0</v>
      </c>
      <c r="W1194" s="86">
        <v>0</v>
      </c>
      <c r="X1194" s="86">
        <v>0</v>
      </c>
      <c r="Y1194" s="86">
        <v>250000</v>
      </c>
    </row>
    <row r="1195" spans="1:25" hidden="1" outlineLevel="4" x14ac:dyDescent="0.3">
      <c r="A1195" s="85" t="s">
        <v>204</v>
      </c>
      <c r="B1195" s="85" t="s">
        <v>224</v>
      </c>
      <c r="C1195" t="s">
        <v>1369</v>
      </c>
      <c r="D1195" s="86">
        <v>0</v>
      </c>
      <c r="E1195" s="86">
        <v>0</v>
      </c>
      <c r="F1195" s="86">
        <v>0</v>
      </c>
      <c r="G1195" s="86">
        <v>0</v>
      </c>
      <c r="H1195" s="86">
        <v>0</v>
      </c>
      <c r="I1195" s="86">
        <v>0</v>
      </c>
      <c r="J1195" s="86">
        <v>0</v>
      </c>
      <c r="K1195" s="86">
        <v>0</v>
      </c>
      <c r="L1195" s="86">
        <v>0</v>
      </c>
      <c r="M1195" s="86">
        <v>0</v>
      </c>
      <c r="N1195" s="86">
        <v>0</v>
      </c>
      <c r="O1195" s="86">
        <v>0</v>
      </c>
      <c r="P1195" s="86">
        <v>0</v>
      </c>
      <c r="Q1195" s="86">
        <v>0</v>
      </c>
      <c r="R1195" s="86">
        <v>0</v>
      </c>
      <c r="S1195" s="86">
        <v>0</v>
      </c>
      <c r="T1195" s="86">
        <v>0</v>
      </c>
      <c r="U1195" s="86">
        <v>0</v>
      </c>
      <c r="V1195" s="86">
        <v>0</v>
      </c>
      <c r="W1195" s="86">
        <v>0</v>
      </c>
      <c r="X1195" s="86">
        <v>305220</v>
      </c>
      <c r="Y1195" s="86">
        <v>305220</v>
      </c>
    </row>
    <row r="1196" spans="1:25" hidden="1" outlineLevel="4" x14ac:dyDescent="0.3">
      <c r="A1196" s="85" t="s">
        <v>204</v>
      </c>
      <c r="B1196" s="85" t="s">
        <v>224</v>
      </c>
      <c r="C1196" t="s">
        <v>1370</v>
      </c>
      <c r="D1196" s="86">
        <v>0</v>
      </c>
      <c r="E1196" s="86">
        <v>0</v>
      </c>
      <c r="F1196" s="86">
        <v>0</v>
      </c>
      <c r="G1196" s="86">
        <v>0</v>
      </c>
      <c r="H1196" s="86">
        <v>0</v>
      </c>
      <c r="I1196" s="86">
        <v>0</v>
      </c>
      <c r="J1196" s="86">
        <v>100000</v>
      </c>
      <c r="K1196" s="86">
        <v>0</v>
      </c>
      <c r="L1196" s="86">
        <v>0</v>
      </c>
      <c r="M1196" s="86">
        <v>0</v>
      </c>
      <c r="N1196" s="86">
        <v>0</v>
      </c>
      <c r="O1196" s="86">
        <v>0</v>
      </c>
      <c r="P1196" s="86">
        <v>0</v>
      </c>
      <c r="Q1196" s="86">
        <v>0</v>
      </c>
      <c r="R1196" s="86">
        <v>0</v>
      </c>
      <c r="S1196" s="86">
        <v>0</v>
      </c>
      <c r="T1196" s="86">
        <v>0</v>
      </c>
      <c r="U1196" s="86">
        <v>0</v>
      </c>
      <c r="V1196" s="86">
        <v>0</v>
      </c>
      <c r="W1196" s="86">
        <v>0</v>
      </c>
      <c r="X1196" s="86">
        <v>0</v>
      </c>
      <c r="Y1196" s="86">
        <v>100000</v>
      </c>
    </row>
    <row r="1197" spans="1:25" hidden="1" outlineLevel="4" x14ac:dyDescent="0.3">
      <c r="A1197" s="85" t="s">
        <v>204</v>
      </c>
      <c r="B1197" s="85" t="s">
        <v>224</v>
      </c>
      <c r="C1197" t="s">
        <v>1371</v>
      </c>
      <c r="D1197" s="86">
        <v>0</v>
      </c>
      <c r="E1197" s="86">
        <v>0</v>
      </c>
      <c r="F1197" s="86">
        <v>0</v>
      </c>
      <c r="G1197" s="86">
        <v>0</v>
      </c>
      <c r="H1197" s="86">
        <v>0</v>
      </c>
      <c r="I1197" s="86">
        <v>0</v>
      </c>
      <c r="J1197" s="86">
        <v>250000</v>
      </c>
      <c r="K1197" s="86">
        <v>0</v>
      </c>
      <c r="L1197" s="86">
        <v>0</v>
      </c>
      <c r="M1197" s="86">
        <v>0</v>
      </c>
      <c r="N1197" s="86">
        <v>0</v>
      </c>
      <c r="O1197" s="86">
        <v>0</v>
      </c>
      <c r="P1197" s="86">
        <v>0</v>
      </c>
      <c r="Q1197" s="86">
        <v>0</v>
      </c>
      <c r="R1197" s="86">
        <v>0</v>
      </c>
      <c r="S1197" s="86">
        <v>0</v>
      </c>
      <c r="T1197" s="86">
        <v>0</v>
      </c>
      <c r="U1197" s="86">
        <v>0</v>
      </c>
      <c r="V1197" s="86">
        <v>0</v>
      </c>
      <c r="W1197" s="86">
        <v>0</v>
      </c>
      <c r="X1197" s="86">
        <v>0</v>
      </c>
      <c r="Y1197" s="86">
        <v>250000</v>
      </c>
    </row>
    <row r="1198" spans="1:25" hidden="1" outlineLevel="4" x14ac:dyDescent="0.3">
      <c r="A1198" s="85" t="s">
        <v>204</v>
      </c>
      <c r="B1198" s="85" t="s">
        <v>224</v>
      </c>
      <c r="C1198" t="s">
        <v>1357</v>
      </c>
      <c r="D1198" s="86">
        <v>0</v>
      </c>
      <c r="E1198" s="86">
        <v>0</v>
      </c>
      <c r="F1198" s="86">
        <v>0</v>
      </c>
      <c r="G1198" s="86">
        <v>0</v>
      </c>
      <c r="H1198" s="86">
        <v>0</v>
      </c>
      <c r="I1198" s="86">
        <v>0</v>
      </c>
      <c r="J1198" s="86">
        <v>0</v>
      </c>
      <c r="K1198" s="86">
        <v>0</v>
      </c>
      <c r="L1198" s="86">
        <v>0</v>
      </c>
      <c r="M1198" s="86">
        <v>0</v>
      </c>
      <c r="N1198" s="86">
        <v>0</v>
      </c>
      <c r="O1198" s="86">
        <v>0</v>
      </c>
      <c r="P1198" s="86">
        <v>0</v>
      </c>
      <c r="Q1198" s="86">
        <v>0</v>
      </c>
      <c r="R1198" s="86">
        <v>0</v>
      </c>
      <c r="S1198" s="86">
        <v>0</v>
      </c>
      <c r="T1198" s="86">
        <v>0</v>
      </c>
      <c r="U1198" s="86">
        <v>0</v>
      </c>
      <c r="V1198" s="86">
        <v>0</v>
      </c>
      <c r="W1198" s="86">
        <v>0</v>
      </c>
      <c r="X1198" s="86">
        <v>50000</v>
      </c>
      <c r="Y1198" s="86">
        <v>50000</v>
      </c>
    </row>
    <row r="1199" spans="1:25" hidden="1" outlineLevel="4" x14ac:dyDescent="0.3">
      <c r="A1199" s="85" t="s">
        <v>204</v>
      </c>
      <c r="B1199" s="85" t="s">
        <v>224</v>
      </c>
      <c r="C1199" t="s">
        <v>1372</v>
      </c>
      <c r="D1199" s="86">
        <v>0</v>
      </c>
      <c r="E1199" s="86">
        <v>0</v>
      </c>
      <c r="F1199" s="86">
        <v>0</v>
      </c>
      <c r="G1199" s="86">
        <v>0</v>
      </c>
      <c r="H1199" s="86">
        <v>0</v>
      </c>
      <c r="I1199" s="86">
        <v>450000</v>
      </c>
      <c r="J1199" s="86">
        <v>0</v>
      </c>
      <c r="K1199" s="86">
        <v>0</v>
      </c>
      <c r="L1199" s="86">
        <v>0</v>
      </c>
      <c r="M1199" s="86">
        <v>0</v>
      </c>
      <c r="N1199" s="86">
        <v>0</v>
      </c>
      <c r="O1199" s="86">
        <v>0</v>
      </c>
      <c r="P1199" s="86">
        <v>0</v>
      </c>
      <c r="Q1199" s="86">
        <v>0</v>
      </c>
      <c r="R1199" s="86">
        <v>0</v>
      </c>
      <c r="S1199" s="86">
        <v>0</v>
      </c>
      <c r="T1199" s="86">
        <v>0</v>
      </c>
      <c r="U1199" s="86">
        <v>0</v>
      </c>
      <c r="V1199" s="86">
        <v>0</v>
      </c>
      <c r="W1199" s="86">
        <v>0</v>
      </c>
      <c r="X1199" s="86">
        <v>0</v>
      </c>
      <c r="Y1199" s="86">
        <v>450000</v>
      </c>
    </row>
    <row r="1200" spans="1:25" s="284" customFormat="1" hidden="1" outlineLevel="3" collapsed="1" x14ac:dyDescent="0.3">
      <c r="A1200" s="85"/>
      <c r="B1200" s="290" t="s">
        <v>2823</v>
      </c>
      <c r="C1200" s="291"/>
      <c r="D1200" s="292"/>
      <c r="E1200" s="292">
        <f t="shared" ref="E1200:Y1200" si="53">SUBTOTAL(9,E1186:E1199)</f>
        <v>0</v>
      </c>
      <c r="F1200" s="292">
        <f t="shared" si="53"/>
        <v>0</v>
      </c>
      <c r="G1200" s="292">
        <f t="shared" si="53"/>
        <v>0</v>
      </c>
      <c r="H1200" s="292">
        <f t="shared" si="53"/>
        <v>0</v>
      </c>
      <c r="I1200" s="292">
        <f t="shared" si="53"/>
        <v>450000</v>
      </c>
      <c r="J1200" s="292">
        <f t="shared" si="53"/>
        <v>1300000</v>
      </c>
      <c r="K1200" s="292">
        <f t="shared" si="53"/>
        <v>675000</v>
      </c>
      <c r="L1200" s="292">
        <f t="shared" si="53"/>
        <v>0</v>
      </c>
      <c r="M1200" s="292">
        <f t="shared" si="53"/>
        <v>0</v>
      </c>
      <c r="N1200" s="292">
        <f t="shared" si="53"/>
        <v>1341395</v>
      </c>
      <c r="O1200" s="292">
        <f t="shared" si="53"/>
        <v>1341395</v>
      </c>
      <c r="P1200" s="292">
        <f t="shared" si="53"/>
        <v>0</v>
      </c>
      <c r="Q1200" s="292">
        <f t="shared" si="53"/>
        <v>200000</v>
      </c>
      <c r="R1200" s="292">
        <f t="shared" si="53"/>
        <v>0</v>
      </c>
      <c r="S1200" s="292">
        <f t="shared" si="53"/>
        <v>0</v>
      </c>
      <c r="T1200" s="292">
        <f t="shared" si="53"/>
        <v>0</v>
      </c>
      <c r="U1200" s="292">
        <f t="shared" si="53"/>
        <v>0</v>
      </c>
      <c r="V1200" s="292">
        <f t="shared" si="53"/>
        <v>0</v>
      </c>
      <c r="W1200" s="292">
        <f t="shared" si="53"/>
        <v>0</v>
      </c>
      <c r="X1200" s="292">
        <f t="shared" si="53"/>
        <v>505220</v>
      </c>
      <c r="Y1200" s="292">
        <f t="shared" si="53"/>
        <v>5813010</v>
      </c>
    </row>
    <row r="1201" spans="1:25" hidden="1" outlineLevel="4" x14ac:dyDescent="0.3">
      <c r="A1201" s="85" t="s">
        <v>204</v>
      </c>
      <c r="B1201" s="85" t="s">
        <v>226</v>
      </c>
      <c r="C1201" t="s">
        <v>1373</v>
      </c>
      <c r="D1201" s="86">
        <v>0</v>
      </c>
      <c r="E1201" s="86">
        <v>0</v>
      </c>
      <c r="F1201" s="86">
        <v>0</v>
      </c>
      <c r="G1201" s="86">
        <v>0</v>
      </c>
      <c r="H1201" s="86">
        <v>0</v>
      </c>
      <c r="I1201" s="86">
        <v>0</v>
      </c>
      <c r="J1201" s="86">
        <v>200000</v>
      </c>
      <c r="K1201" s="86">
        <v>25000</v>
      </c>
      <c r="L1201" s="86">
        <v>0</v>
      </c>
      <c r="M1201" s="86">
        <v>0</v>
      </c>
      <c r="N1201" s="86">
        <v>0</v>
      </c>
      <c r="O1201" s="86">
        <v>200000</v>
      </c>
      <c r="P1201" s="86">
        <v>0</v>
      </c>
      <c r="Q1201" s="86">
        <v>0</v>
      </c>
      <c r="R1201" s="86">
        <v>0</v>
      </c>
      <c r="S1201" s="86">
        <v>0</v>
      </c>
      <c r="T1201" s="86">
        <v>0</v>
      </c>
      <c r="U1201" s="86">
        <v>0</v>
      </c>
      <c r="V1201" s="86">
        <v>0</v>
      </c>
      <c r="W1201" s="86">
        <v>0</v>
      </c>
      <c r="X1201" s="86">
        <v>0</v>
      </c>
      <c r="Y1201" s="86">
        <v>425000</v>
      </c>
    </row>
    <row r="1202" spans="1:25" hidden="1" outlineLevel="4" x14ac:dyDescent="0.3">
      <c r="A1202" s="85" t="s">
        <v>204</v>
      </c>
      <c r="B1202" s="85" t="s">
        <v>226</v>
      </c>
      <c r="C1202" t="s">
        <v>1374</v>
      </c>
      <c r="D1202" s="86">
        <v>0</v>
      </c>
      <c r="E1202" s="86">
        <v>0</v>
      </c>
      <c r="F1202" s="86">
        <v>0</v>
      </c>
      <c r="G1202" s="86">
        <v>0</v>
      </c>
      <c r="H1202" s="86">
        <v>0</v>
      </c>
      <c r="I1202" s="86">
        <v>0</v>
      </c>
      <c r="J1202" s="86">
        <v>0</v>
      </c>
      <c r="K1202" s="86">
        <v>250000</v>
      </c>
      <c r="L1202" s="86">
        <v>0</v>
      </c>
      <c r="M1202" s="86">
        <v>0</v>
      </c>
      <c r="N1202" s="86">
        <v>0</v>
      </c>
      <c r="O1202" s="86">
        <v>0</v>
      </c>
      <c r="P1202" s="86">
        <v>0</v>
      </c>
      <c r="Q1202" s="86">
        <v>0</v>
      </c>
      <c r="R1202" s="86">
        <v>0</v>
      </c>
      <c r="S1202" s="86">
        <v>0</v>
      </c>
      <c r="T1202" s="86">
        <v>0</v>
      </c>
      <c r="U1202" s="86">
        <v>0</v>
      </c>
      <c r="V1202" s="86">
        <v>0</v>
      </c>
      <c r="W1202" s="86">
        <v>0</v>
      </c>
      <c r="X1202" s="86">
        <v>0</v>
      </c>
      <c r="Y1202" s="86">
        <v>250000</v>
      </c>
    </row>
    <row r="1203" spans="1:25" hidden="1" outlineLevel="4" x14ac:dyDescent="0.3">
      <c r="A1203" s="85" t="s">
        <v>204</v>
      </c>
      <c r="B1203" s="85" t="s">
        <v>226</v>
      </c>
      <c r="C1203" t="s">
        <v>1375</v>
      </c>
      <c r="D1203" s="86">
        <v>0</v>
      </c>
      <c r="E1203" s="86">
        <v>0</v>
      </c>
      <c r="F1203" s="86">
        <v>0</v>
      </c>
      <c r="G1203" s="86">
        <v>0</v>
      </c>
      <c r="H1203" s="86">
        <v>0</v>
      </c>
      <c r="I1203" s="86">
        <v>0</v>
      </c>
      <c r="J1203" s="86">
        <v>0</v>
      </c>
      <c r="K1203" s="86">
        <v>0</v>
      </c>
      <c r="L1203" s="86">
        <v>0</v>
      </c>
      <c r="M1203" s="86">
        <v>0</v>
      </c>
      <c r="N1203" s="86">
        <v>0</v>
      </c>
      <c r="O1203" s="86">
        <v>0</v>
      </c>
      <c r="P1203" s="86">
        <v>0</v>
      </c>
      <c r="Q1203" s="86">
        <v>0</v>
      </c>
      <c r="R1203" s="86">
        <v>0</v>
      </c>
      <c r="S1203" s="86">
        <v>0</v>
      </c>
      <c r="T1203" s="86">
        <v>0</v>
      </c>
      <c r="U1203" s="86">
        <v>0</v>
      </c>
      <c r="V1203" s="86">
        <v>0</v>
      </c>
      <c r="W1203" s="86">
        <v>0</v>
      </c>
      <c r="X1203" s="86">
        <v>200000</v>
      </c>
      <c r="Y1203" s="86">
        <v>200000</v>
      </c>
    </row>
    <row r="1204" spans="1:25" hidden="1" outlineLevel="4" x14ac:dyDescent="0.3">
      <c r="A1204" s="85" t="s">
        <v>204</v>
      </c>
      <c r="B1204" s="85" t="s">
        <v>226</v>
      </c>
      <c r="C1204" t="s">
        <v>1376</v>
      </c>
      <c r="D1204" s="86">
        <v>0</v>
      </c>
      <c r="E1204" s="86">
        <v>0</v>
      </c>
      <c r="F1204" s="86">
        <v>0</v>
      </c>
      <c r="G1204" s="86">
        <v>0</v>
      </c>
      <c r="H1204" s="86">
        <v>0</v>
      </c>
      <c r="I1204" s="86">
        <v>0</v>
      </c>
      <c r="J1204" s="86">
        <v>0</v>
      </c>
      <c r="K1204" s="86">
        <v>0</v>
      </c>
      <c r="L1204" s="86">
        <v>0</v>
      </c>
      <c r="M1204" s="86">
        <v>0</v>
      </c>
      <c r="N1204" s="86">
        <v>0</v>
      </c>
      <c r="O1204" s="86">
        <v>0</v>
      </c>
      <c r="P1204" s="86">
        <v>0</v>
      </c>
      <c r="Q1204" s="86">
        <v>0</v>
      </c>
      <c r="R1204" s="86">
        <v>0</v>
      </c>
      <c r="S1204" s="86">
        <v>0</v>
      </c>
      <c r="T1204" s="86">
        <v>75000</v>
      </c>
      <c r="U1204" s="86">
        <v>0</v>
      </c>
      <c r="V1204" s="86">
        <v>0</v>
      </c>
      <c r="W1204" s="86">
        <v>0</v>
      </c>
      <c r="X1204" s="86">
        <v>0</v>
      </c>
      <c r="Y1204" s="86">
        <v>75000</v>
      </c>
    </row>
    <row r="1205" spans="1:25" hidden="1" outlineLevel="4" x14ac:dyDescent="0.3">
      <c r="A1205" s="85" t="s">
        <v>204</v>
      </c>
      <c r="B1205" s="85" t="s">
        <v>226</v>
      </c>
      <c r="C1205" t="s">
        <v>1377</v>
      </c>
      <c r="D1205" s="86">
        <v>0</v>
      </c>
      <c r="E1205" s="86">
        <v>0</v>
      </c>
      <c r="F1205" s="86">
        <v>0</v>
      </c>
      <c r="G1205" s="86">
        <v>0</v>
      </c>
      <c r="H1205" s="86">
        <v>0</v>
      </c>
      <c r="I1205" s="86">
        <v>0</v>
      </c>
      <c r="J1205" s="86">
        <v>50000</v>
      </c>
      <c r="K1205" s="86">
        <v>0</v>
      </c>
      <c r="L1205" s="86">
        <v>0</v>
      </c>
      <c r="M1205" s="86">
        <v>0</v>
      </c>
      <c r="N1205" s="86">
        <v>0</v>
      </c>
      <c r="O1205" s="86">
        <v>0</v>
      </c>
      <c r="P1205" s="86">
        <v>0</v>
      </c>
      <c r="Q1205" s="86">
        <v>0</v>
      </c>
      <c r="R1205" s="86">
        <v>0</v>
      </c>
      <c r="S1205" s="86">
        <v>0</v>
      </c>
      <c r="T1205" s="86">
        <v>0</v>
      </c>
      <c r="U1205" s="86">
        <v>0</v>
      </c>
      <c r="V1205" s="86">
        <v>0</v>
      </c>
      <c r="W1205" s="86">
        <v>0</v>
      </c>
      <c r="X1205" s="86">
        <v>0</v>
      </c>
      <c r="Y1205" s="86">
        <v>50000</v>
      </c>
    </row>
    <row r="1206" spans="1:25" hidden="1" outlineLevel="4" x14ac:dyDescent="0.3">
      <c r="A1206" s="85" t="s">
        <v>204</v>
      </c>
      <c r="B1206" s="85" t="s">
        <v>226</v>
      </c>
      <c r="C1206" t="s">
        <v>1378</v>
      </c>
      <c r="D1206" s="86">
        <v>0</v>
      </c>
      <c r="E1206" s="86">
        <v>0</v>
      </c>
      <c r="F1206" s="86">
        <v>0</v>
      </c>
      <c r="G1206" s="86">
        <v>0</v>
      </c>
      <c r="H1206" s="86">
        <v>0</v>
      </c>
      <c r="I1206" s="86">
        <v>0</v>
      </c>
      <c r="J1206" s="86">
        <v>500000</v>
      </c>
      <c r="K1206" s="86">
        <v>0</v>
      </c>
      <c r="L1206" s="86">
        <v>0</v>
      </c>
      <c r="M1206" s="86">
        <v>0</v>
      </c>
      <c r="N1206" s="86">
        <v>0</v>
      </c>
      <c r="O1206" s="86">
        <v>0</v>
      </c>
      <c r="P1206" s="86">
        <v>0</v>
      </c>
      <c r="Q1206" s="86">
        <v>0</v>
      </c>
      <c r="R1206" s="86">
        <v>0</v>
      </c>
      <c r="S1206" s="86">
        <v>0</v>
      </c>
      <c r="T1206" s="86">
        <v>0</v>
      </c>
      <c r="U1206" s="86">
        <v>0</v>
      </c>
      <c r="V1206" s="86">
        <v>0</v>
      </c>
      <c r="W1206" s="86">
        <v>0</v>
      </c>
      <c r="X1206" s="86">
        <v>0</v>
      </c>
      <c r="Y1206" s="86">
        <v>500000</v>
      </c>
    </row>
    <row r="1207" spans="1:25" hidden="1" outlineLevel="4" x14ac:dyDescent="0.3">
      <c r="A1207" s="85" t="s">
        <v>204</v>
      </c>
      <c r="B1207" s="85" t="s">
        <v>226</v>
      </c>
      <c r="C1207" t="s">
        <v>1379</v>
      </c>
      <c r="D1207" s="86">
        <v>0</v>
      </c>
      <c r="E1207" s="86">
        <v>0</v>
      </c>
      <c r="F1207" s="86">
        <v>0</v>
      </c>
      <c r="G1207" s="86">
        <v>0</v>
      </c>
      <c r="H1207" s="86">
        <v>0</v>
      </c>
      <c r="I1207" s="86">
        <v>0</v>
      </c>
      <c r="J1207" s="86">
        <v>450000</v>
      </c>
      <c r="K1207" s="86">
        <v>0</v>
      </c>
      <c r="L1207" s="86">
        <v>0</v>
      </c>
      <c r="M1207" s="86">
        <v>0</v>
      </c>
      <c r="N1207" s="86">
        <v>0</v>
      </c>
      <c r="O1207" s="86">
        <v>0</v>
      </c>
      <c r="P1207" s="86">
        <v>0</v>
      </c>
      <c r="Q1207" s="86">
        <v>0</v>
      </c>
      <c r="R1207" s="86">
        <v>0</v>
      </c>
      <c r="S1207" s="86">
        <v>0</v>
      </c>
      <c r="T1207" s="86">
        <v>0</v>
      </c>
      <c r="U1207" s="86">
        <v>0</v>
      </c>
      <c r="V1207" s="86">
        <v>0</v>
      </c>
      <c r="W1207" s="86">
        <v>0</v>
      </c>
      <c r="X1207" s="86">
        <v>0</v>
      </c>
      <c r="Y1207" s="86">
        <v>450000</v>
      </c>
    </row>
    <row r="1208" spans="1:25" hidden="1" outlineLevel="4" x14ac:dyDescent="0.3">
      <c r="A1208" s="85" t="s">
        <v>204</v>
      </c>
      <c r="B1208" s="85" t="s">
        <v>226</v>
      </c>
      <c r="C1208" t="s">
        <v>1380</v>
      </c>
      <c r="D1208" s="86">
        <v>0</v>
      </c>
      <c r="E1208" s="86">
        <v>0</v>
      </c>
      <c r="F1208" s="86">
        <v>0</v>
      </c>
      <c r="G1208" s="86">
        <v>0</v>
      </c>
      <c r="H1208" s="86">
        <v>0</v>
      </c>
      <c r="I1208" s="86">
        <v>0</v>
      </c>
      <c r="J1208" s="86">
        <v>400000</v>
      </c>
      <c r="K1208" s="86">
        <v>0</v>
      </c>
      <c r="L1208" s="86">
        <v>0</v>
      </c>
      <c r="M1208" s="86">
        <v>0</v>
      </c>
      <c r="N1208" s="86">
        <v>0</v>
      </c>
      <c r="O1208" s="86">
        <v>0</v>
      </c>
      <c r="P1208" s="86">
        <v>0</v>
      </c>
      <c r="Q1208" s="86">
        <v>0</v>
      </c>
      <c r="R1208" s="86">
        <v>0</v>
      </c>
      <c r="S1208" s="86">
        <v>0</v>
      </c>
      <c r="T1208" s="86">
        <v>0</v>
      </c>
      <c r="U1208" s="86">
        <v>0</v>
      </c>
      <c r="V1208" s="86">
        <v>0</v>
      </c>
      <c r="W1208" s="86">
        <v>0</v>
      </c>
      <c r="X1208" s="86">
        <v>0</v>
      </c>
      <c r="Y1208" s="86">
        <v>400000</v>
      </c>
    </row>
    <row r="1209" spans="1:25" hidden="1" outlineLevel="4" x14ac:dyDescent="0.3">
      <c r="A1209" s="85" t="s">
        <v>204</v>
      </c>
      <c r="B1209" s="85" t="s">
        <v>226</v>
      </c>
      <c r="C1209" t="s">
        <v>1381</v>
      </c>
      <c r="D1209" s="86">
        <v>0</v>
      </c>
      <c r="E1209" s="86">
        <v>0</v>
      </c>
      <c r="F1209" s="86">
        <v>0</v>
      </c>
      <c r="G1209" s="86">
        <v>0</v>
      </c>
      <c r="H1209" s="86">
        <v>0</v>
      </c>
      <c r="I1209" s="86">
        <v>0</v>
      </c>
      <c r="J1209" s="86">
        <v>0</v>
      </c>
      <c r="K1209" s="86">
        <v>0</v>
      </c>
      <c r="L1209" s="86">
        <v>0</v>
      </c>
      <c r="M1209" s="86">
        <v>0</v>
      </c>
      <c r="N1209" s="86">
        <v>0</v>
      </c>
      <c r="O1209" s="86">
        <v>0</v>
      </c>
      <c r="P1209" s="86">
        <v>0</v>
      </c>
      <c r="Q1209" s="86">
        <v>5000</v>
      </c>
      <c r="R1209" s="86">
        <v>0</v>
      </c>
      <c r="S1209" s="86">
        <v>0</v>
      </c>
      <c r="T1209" s="86">
        <v>0</v>
      </c>
      <c r="U1209" s="86">
        <v>0</v>
      </c>
      <c r="V1209" s="86">
        <v>0</v>
      </c>
      <c r="W1209" s="86">
        <v>0</v>
      </c>
      <c r="X1209" s="86">
        <v>0</v>
      </c>
      <c r="Y1209" s="86">
        <v>5000</v>
      </c>
    </row>
    <row r="1210" spans="1:25" hidden="1" outlineLevel="4" x14ac:dyDescent="0.3">
      <c r="A1210" s="85" t="s">
        <v>204</v>
      </c>
      <c r="B1210" s="85" t="s">
        <v>226</v>
      </c>
      <c r="C1210" t="s">
        <v>1382</v>
      </c>
      <c r="D1210" s="86">
        <v>0</v>
      </c>
      <c r="E1210" s="86">
        <v>0</v>
      </c>
      <c r="F1210" s="86">
        <v>0</v>
      </c>
      <c r="G1210" s="86">
        <v>0</v>
      </c>
      <c r="H1210" s="86">
        <v>0</v>
      </c>
      <c r="I1210" s="86">
        <v>0</v>
      </c>
      <c r="J1210" s="86">
        <v>0</v>
      </c>
      <c r="K1210" s="86">
        <v>0</v>
      </c>
      <c r="L1210" s="86">
        <v>0</v>
      </c>
      <c r="M1210" s="86">
        <v>0</v>
      </c>
      <c r="N1210" s="86">
        <v>0</v>
      </c>
      <c r="O1210" s="86">
        <v>0</v>
      </c>
      <c r="P1210" s="86">
        <v>0</v>
      </c>
      <c r="Q1210" s="86">
        <v>125000</v>
      </c>
      <c r="R1210" s="86">
        <v>0</v>
      </c>
      <c r="S1210" s="86">
        <v>0</v>
      </c>
      <c r="T1210" s="86">
        <v>0</v>
      </c>
      <c r="U1210" s="86">
        <v>0</v>
      </c>
      <c r="V1210" s="86">
        <v>0</v>
      </c>
      <c r="W1210" s="86">
        <v>0</v>
      </c>
      <c r="X1210" s="86">
        <v>0</v>
      </c>
      <c r="Y1210" s="86">
        <v>125000</v>
      </c>
    </row>
    <row r="1211" spans="1:25" hidden="1" outlineLevel="4" x14ac:dyDescent="0.3">
      <c r="A1211" s="85" t="s">
        <v>204</v>
      </c>
      <c r="B1211" s="85" t="s">
        <v>226</v>
      </c>
      <c r="C1211" t="s">
        <v>1383</v>
      </c>
      <c r="D1211" s="86">
        <v>0</v>
      </c>
      <c r="E1211" s="86">
        <v>0</v>
      </c>
      <c r="F1211" s="86">
        <v>0</v>
      </c>
      <c r="G1211" s="86">
        <v>0</v>
      </c>
      <c r="H1211" s="86">
        <v>0</v>
      </c>
      <c r="I1211" s="86">
        <v>0</v>
      </c>
      <c r="J1211" s="86">
        <v>0</v>
      </c>
      <c r="K1211" s="86">
        <v>285000</v>
      </c>
      <c r="L1211" s="86">
        <v>0</v>
      </c>
      <c r="M1211" s="86">
        <v>0</v>
      </c>
      <c r="N1211" s="86">
        <v>0</v>
      </c>
      <c r="O1211" s="86">
        <v>0</v>
      </c>
      <c r="P1211" s="86">
        <v>0</v>
      </c>
      <c r="Q1211" s="86">
        <v>0</v>
      </c>
      <c r="R1211" s="86">
        <v>0</v>
      </c>
      <c r="S1211" s="86">
        <v>0</v>
      </c>
      <c r="T1211" s="86">
        <v>0</v>
      </c>
      <c r="U1211" s="86">
        <v>0</v>
      </c>
      <c r="V1211" s="86">
        <v>0</v>
      </c>
      <c r="W1211" s="86">
        <v>0</v>
      </c>
      <c r="X1211" s="86">
        <v>0</v>
      </c>
      <c r="Y1211" s="86">
        <v>285000</v>
      </c>
    </row>
    <row r="1212" spans="1:25" hidden="1" outlineLevel="4" x14ac:dyDescent="0.3">
      <c r="A1212" s="85" t="s">
        <v>204</v>
      </c>
      <c r="B1212" s="85" t="s">
        <v>226</v>
      </c>
      <c r="C1212" t="s">
        <v>1384</v>
      </c>
      <c r="D1212" s="86">
        <v>0</v>
      </c>
      <c r="E1212" s="86">
        <v>0</v>
      </c>
      <c r="F1212" s="86">
        <v>0</v>
      </c>
      <c r="G1212" s="86">
        <v>0</v>
      </c>
      <c r="H1212" s="86">
        <v>0</v>
      </c>
      <c r="I1212" s="86">
        <v>0</v>
      </c>
      <c r="J1212" s="86">
        <v>0</v>
      </c>
      <c r="K1212" s="86">
        <v>200000</v>
      </c>
      <c r="L1212" s="86">
        <v>0</v>
      </c>
      <c r="M1212" s="86">
        <v>0</v>
      </c>
      <c r="N1212" s="86">
        <v>0</v>
      </c>
      <c r="O1212" s="86">
        <v>0</v>
      </c>
      <c r="P1212" s="86">
        <v>0</v>
      </c>
      <c r="Q1212" s="86">
        <v>0</v>
      </c>
      <c r="R1212" s="86">
        <v>0</v>
      </c>
      <c r="S1212" s="86">
        <v>0</v>
      </c>
      <c r="T1212" s="86">
        <v>0</v>
      </c>
      <c r="U1212" s="86">
        <v>0</v>
      </c>
      <c r="V1212" s="86">
        <v>0</v>
      </c>
      <c r="W1212" s="86">
        <v>0</v>
      </c>
      <c r="X1212" s="86">
        <v>0</v>
      </c>
      <c r="Y1212" s="86">
        <v>200000</v>
      </c>
    </row>
    <row r="1213" spans="1:25" hidden="1" outlineLevel="4" x14ac:dyDescent="0.3">
      <c r="A1213" s="85" t="s">
        <v>204</v>
      </c>
      <c r="B1213" s="85" t="s">
        <v>226</v>
      </c>
      <c r="C1213" t="s">
        <v>1385</v>
      </c>
      <c r="D1213" s="86">
        <v>0</v>
      </c>
      <c r="E1213" s="86">
        <v>0</v>
      </c>
      <c r="F1213" s="86">
        <v>0</v>
      </c>
      <c r="G1213" s="86">
        <v>0</v>
      </c>
      <c r="H1213" s="86">
        <v>0</v>
      </c>
      <c r="I1213" s="86">
        <v>0</v>
      </c>
      <c r="J1213" s="86">
        <v>0</v>
      </c>
      <c r="K1213" s="86">
        <v>100000</v>
      </c>
      <c r="L1213" s="86">
        <v>0</v>
      </c>
      <c r="M1213" s="86">
        <v>0</v>
      </c>
      <c r="N1213" s="86">
        <v>0</v>
      </c>
      <c r="O1213" s="86">
        <v>0</v>
      </c>
      <c r="P1213" s="86">
        <v>0</v>
      </c>
      <c r="Q1213" s="86">
        <v>0</v>
      </c>
      <c r="R1213" s="86">
        <v>0</v>
      </c>
      <c r="S1213" s="86">
        <v>0</v>
      </c>
      <c r="T1213" s="86">
        <v>0</v>
      </c>
      <c r="U1213" s="86">
        <v>0</v>
      </c>
      <c r="V1213" s="86">
        <v>0</v>
      </c>
      <c r="W1213" s="86">
        <v>0</v>
      </c>
      <c r="X1213" s="86">
        <v>0</v>
      </c>
      <c r="Y1213" s="86">
        <v>100000</v>
      </c>
    </row>
    <row r="1214" spans="1:25" hidden="1" outlineLevel="4" x14ac:dyDescent="0.3">
      <c r="A1214" s="85" t="s">
        <v>204</v>
      </c>
      <c r="B1214" s="85" t="s">
        <v>226</v>
      </c>
      <c r="C1214" t="s">
        <v>1386</v>
      </c>
      <c r="D1214" s="86">
        <v>0</v>
      </c>
      <c r="E1214" s="86">
        <v>0</v>
      </c>
      <c r="F1214" s="86">
        <v>0</v>
      </c>
      <c r="G1214" s="86">
        <v>0</v>
      </c>
      <c r="H1214" s="86">
        <v>0</v>
      </c>
      <c r="I1214" s="86">
        <v>0</v>
      </c>
      <c r="J1214" s="86">
        <v>0</v>
      </c>
      <c r="K1214" s="86">
        <v>0</v>
      </c>
      <c r="L1214" s="86">
        <v>0</v>
      </c>
      <c r="M1214" s="86">
        <v>0</v>
      </c>
      <c r="N1214" s="86">
        <v>0</v>
      </c>
      <c r="O1214" s="86">
        <v>0</v>
      </c>
      <c r="P1214" s="86">
        <v>0</v>
      </c>
      <c r="Q1214" s="86">
        <v>0</v>
      </c>
      <c r="R1214" s="86">
        <v>0</v>
      </c>
      <c r="S1214" s="86">
        <v>0</v>
      </c>
      <c r="T1214" s="86">
        <v>3000000</v>
      </c>
      <c r="U1214" s="86">
        <v>0</v>
      </c>
      <c r="V1214" s="86">
        <v>0</v>
      </c>
      <c r="W1214" s="86">
        <v>0</v>
      </c>
      <c r="X1214" s="86">
        <v>0</v>
      </c>
      <c r="Y1214" s="86">
        <v>3000000</v>
      </c>
    </row>
    <row r="1215" spans="1:25" hidden="1" outlineLevel="4" x14ac:dyDescent="0.3">
      <c r="A1215" s="85" t="s">
        <v>204</v>
      </c>
      <c r="B1215" s="85" t="s">
        <v>226</v>
      </c>
      <c r="C1215" t="s">
        <v>1387</v>
      </c>
      <c r="D1215" s="86">
        <v>0</v>
      </c>
      <c r="E1215" s="86">
        <v>0</v>
      </c>
      <c r="F1215" s="86">
        <v>0</v>
      </c>
      <c r="G1215" s="86">
        <v>0</v>
      </c>
      <c r="H1215" s="86">
        <v>0</v>
      </c>
      <c r="I1215" s="86">
        <v>0</v>
      </c>
      <c r="J1215" s="86">
        <v>0</v>
      </c>
      <c r="K1215" s="86">
        <v>0</v>
      </c>
      <c r="L1215" s="86">
        <v>0</v>
      </c>
      <c r="M1215" s="86">
        <v>0</v>
      </c>
      <c r="N1215" s="86">
        <v>0</v>
      </c>
      <c r="O1215" s="86">
        <v>0</v>
      </c>
      <c r="P1215" s="86">
        <v>0</v>
      </c>
      <c r="Q1215" s="86">
        <v>0</v>
      </c>
      <c r="R1215" s="86">
        <v>0</v>
      </c>
      <c r="S1215" s="86">
        <v>0</v>
      </c>
      <c r="T1215" s="86">
        <v>0</v>
      </c>
      <c r="U1215" s="86">
        <v>0</v>
      </c>
      <c r="V1215" s="86">
        <v>35000</v>
      </c>
      <c r="W1215" s="86">
        <v>0</v>
      </c>
      <c r="X1215" s="86">
        <v>0</v>
      </c>
      <c r="Y1215" s="86">
        <v>35000</v>
      </c>
    </row>
    <row r="1216" spans="1:25" hidden="1" outlineLevel="4" x14ac:dyDescent="0.3">
      <c r="A1216" s="85" t="s">
        <v>204</v>
      </c>
      <c r="B1216" s="85" t="s">
        <v>226</v>
      </c>
      <c r="C1216" t="s">
        <v>1388</v>
      </c>
      <c r="D1216" s="86">
        <v>0</v>
      </c>
      <c r="E1216" s="86">
        <v>0</v>
      </c>
      <c r="F1216" s="86">
        <v>0</v>
      </c>
      <c r="G1216" s="86">
        <v>0</v>
      </c>
      <c r="H1216" s="86">
        <v>0</v>
      </c>
      <c r="I1216" s="86">
        <v>0</v>
      </c>
      <c r="J1216" s="86">
        <v>0</v>
      </c>
      <c r="K1216" s="86">
        <v>3900000</v>
      </c>
      <c r="L1216" s="86">
        <v>0</v>
      </c>
      <c r="M1216" s="86">
        <v>0</v>
      </c>
      <c r="N1216" s="86">
        <v>0</v>
      </c>
      <c r="O1216" s="86">
        <v>0</v>
      </c>
      <c r="P1216" s="86">
        <v>0</v>
      </c>
      <c r="Q1216" s="86">
        <v>0</v>
      </c>
      <c r="R1216" s="86">
        <v>0</v>
      </c>
      <c r="S1216" s="86">
        <v>0</v>
      </c>
      <c r="T1216" s="86">
        <v>0</v>
      </c>
      <c r="U1216" s="86">
        <v>0</v>
      </c>
      <c r="V1216" s="86">
        <v>0</v>
      </c>
      <c r="W1216" s="86">
        <v>0</v>
      </c>
      <c r="X1216" s="86">
        <v>0</v>
      </c>
      <c r="Y1216" s="86">
        <v>3900000</v>
      </c>
    </row>
    <row r="1217" spans="1:25" hidden="1" outlineLevel="4" x14ac:dyDescent="0.3">
      <c r="A1217" s="85" t="s">
        <v>204</v>
      </c>
      <c r="B1217" s="85" t="s">
        <v>226</v>
      </c>
      <c r="C1217" t="s">
        <v>1389</v>
      </c>
      <c r="D1217" s="86">
        <v>0</v>
      </c>
      <c r="E1217" s="86">
        <v>0</v>
      </c>
      <c r="F1217" s="86">
        <v>0</v>
      </c>
      <c r="G1217" s="86">
        <v>0</v>
      </c>
      <c r="H1217" s="86">
        <v>0</v>
      </c>
      <c r="I1217" s="86">
        <v>0</v>
      </c>
      <c r="J1217" s="86">
        <v>0</v>
      </c>
      <c r="K1217" s="86">
        <v>100000</v>
      </c>
      <c r="L1217" s="86">
        <v>0</v>
      </c>
      <c r="M1217" s="86">
        <v>0</v>
      </c>
      <c r="N1217" s="86">
        <v>0</v>
      </c>
      <c r="O1217" s="86">
        <v>0</v>
      </c>
      <c r="P1217" s="86">
        <v>0</v>
      </c>
      <c r="Q1217" s="86">
        <v>0</v>
      </c>
      <c r="R1217" s="86">
        <v>0</v>
      </c>
      <c r="S1217" s="86">
        <v>0</v>
      </c>
      <c r="T1217" s="86">
        <v>0</v>
      </c>
      <c r="U1217" s="86">
        <v>0</v>
      </c>
      <c r="V1217" s="86">
        <v>0</v>
      </c>
      <c r="W1217" s="86">
        <v>0</v>
      </c>
      <c r="X1217" s="86">
        <v>0</v>
      </c>
      <c r="Y1217" s="86">
        <v>100000</v>
      </c>
    </row>
    <row r="1218" spans="1:25" hidden="1" outlineLevel="4" x14ac:dyDescent="0.3">
      <c r="A1218" s="85" t="s">
        <v>204</v>
      </c>
      <c r="B1218" s="85" t="s">
        <v>226</v>
      </c>
      <c r="C1218" t="s">
        <v>1390</v>
      </c>
      <c r="D1218" s="86">
        <v>0</v>
      </c>
      <c r="E1218" s="86">
        <v>0</v>
      </c>
      <c r="F1218" s="86">
        <v>0</v>
      </c>
      <c r="G1218" s="86">
        <v>0</v>
      </c>
      <c r="H1218" s="86">
        <v>0</v>
      </c>
      <c r="I1218" s="86">
        <v>0</v>
      </c>
      <c r="J1218" s="86">
        <v>100000</v>
      </c>
      <c r="K1218" s="86">
        <v>0</v>
      </c>
      <c r="L1218" s="86">
        <v>0</v>
      </c>
      <c r="M1218" s="86">
        <v>0</v>
      </c>
      <c r="N1218" s="86">
        <v>0</v>
      </c>
      <c r="O1218" s="86">
        <v>0</v>
      </c>
      <c r="P1218" s="86">
        <v>0</v>
      </c>
      <c r="Q1218" s="86">
        <v>0</v>
      </c>
      <c r="R1218" s="86">
        <v>0</v>
      </c>
      <c r="S1218" s="86">
        <v>0</v>
      </c>
      <c r="T1218" s="86">
        <v>0</v>
      </c>
      <c r="U1218" s="86">
        <v>0</v>
      </c>
      <c r="V1218" s="86">
        <v>0</v>
      </c>
      <c r="W1218" s="86">
        <v>0</v>
      </c>
      <c r="X1218" s="86">
        <v>0</v>
      </c>
      <c r="Y1218" s="86">
        <v>100000</v>
      </c>
    </row>
    <row r="1219" spans="1:25" hidden="1" outlineLevel="4" x14ac:dyDescent="0.3">
      <c r="A1219" s="85" t="s">
        <v>204</v>
      </c>
      <c r="B1219" s="85" t="s">
        <v>226</v>
      </c>
      <c r="C1219" t="s">
        <v>1391</v>
      </c>
      <c r="D1219" s="86">
        <v>0</v>
      </c>
      <c r="E1219" s="86">
        <v>0</v>
      </c>
      <c r="F1219" s="86">
        <v>0</v>
      </c>
      <c r="G1219" s="86">
        <v>0</v>
      </c>
      <c r="H1219" s="86">
        <v>0</v>
      </c>
      <c r="I1219" s="86">
        <v>0</v>
      </c>
      <c r="J1219" s="86">
        <v>700000</v>
      </c>
      <c r="K1219" s="86">
        <v>0</v>
      </c>
      <c r="L1219" s="86">
        <v>0</v>
      </c>
      <c r="M1219" s="86">
        <v>0</v>
      </c>
      <c r="N1219" s="86">
        <v>0</v>
      </c>
      <c r="O1219" s="86">
        <v>0</v>
      </c>
      <c r="P1219" s="86">
        <v>0</v>
      </c>
      <c r="Q1219" s="86">
        <v>0</v>
      </c>
      <c r="R1219" s="86">
        <v>0</v>
      </c>
      <c r="S1219" s="86">
        <v>0</v>
      </c>
      <c r="T1219" s="86">
        <v>0</v>
      </c>
      <c r="U1219" s="86">
        <v>0</v>
      </c>
      <c r="V1219" s="86">
        <v>0</v>
      </c>
      <c r="W1219" s="86">
        <v>0</v>
      </c>
      <c r="X1219" s="86">
        <v>0</v>
      </c>
      <c r="Y1219" s="86">
        <v>700000</v>
      </c>
    </row>
    <row r="1220" spans="1:25" hidden="1" outlineLevel="4" x14ac:dyDescent="0.3">
      <c r="A1220" s="85" t="s">
        <v>204</v>
      </c>
      <c r="B1220" s="85" t="s">
        <v>226</v>
      </c>
      <c r="C1220" t="s">
        <v>1392</v>
      </c>
      <c r="D1220" s="86">
        <v>0</v>
      </c>
      <c r="E1220" s="86">
        <v>0</v>
      </c>
      <c r="F1220" s="86">
        <v>0</v>
      </c>
      <c r="G1220" s="86">
        <v>0</v>
      </c>
      <c r="H1220" s="86">
        <v>0</v>
      </c>
      <c r="I1220" s="86">
        <v>0</v>
      </c>
      <c r="J1220" s="86">
        <v>0</v>
      </c>
      <c r="K1220" s="86">
        <v>0</v>
      </c>
      <c r="L1220" s="86">
        <v>0</v>
      </c>
      <c r="M1220" s="86">
        <v>0</v>
      </c>
      <c r="N1220" s="86">
        <v>0</v>
      </c>
      <c r="O1220" s="86">
        <v>75000</v>
      </c>
      <c r="P1220" s="86">
        <v>0</v>
      </c>
      <c r="Q1220" s="86">
        <v>0</v>
      </c>
      <c r="R1220" s="86">
        <v>0</v>
      </c>
      <c r="S1220" s="86">
        <v>0</v>
      </c>
      <c r="T1220" s="86">
        <v>0</v>
      </c>
      <c r="U1220" s="86">
        <v>0</v>
      </c>
      <c r="V1220" s="86">
        <v>0</v>
      </c>
      <c r="W1220" s="86">
        <v>0</v>
      </c>
      <c r="X1220" s="86">
        <v>0</v>
      </c>
      <c r="Y1220" s="86">
        <v>75000</v>
      </c>
    </row>
    <row r="1221" spans="1:25" hidden="1" outlineLevel="4" x14ac:dyDescent="0.3">
      <c r="A1221" s="85" t="s">
        <v>204</v>
      </c>
      <c r="B1221" s="85" t="s">
        <v>226</v>
      </c>
      <c r="C1221" t="s">
        <v>1393</v>
      </c>
      <c r="D1221" s="86">
        <v>0</v>
      </c>
      <c r="E1221" s="86">
        <v>0</v>
      </c>
      <c r="F1221" s="86">
        <v>0</v>
      </c>
      <c r="G1221" s="86">
        <v>0</v>
      </c>
      <c r="H1221" s="86">
        <v>0</v>
      </c>
      <c r="I1221" s="86">
        <v>0</v>
      </c>
      <c r="J1221" s="86">
        <v>500000</v>
      </c>
      <c r="K1221" s="86">
        <v>0</v>
      </c>
      <c r="L1221" s="86">
        <v>0</v>
      </c>
      <c r="M1221" s="86">
        <v>0</v>
      </c>
      <c r="N1221" s="86">
        <v>0</v>
      </c>
      <c r="O1221" s="86">
        <v>0</v>
      </c>
      <c r="P1221" s="86">
        <v>0</v>
      </c>
      <c r="Q1221" s="86">
        <v>0</v>
      </c>
      <c r="R1221" s="86">
        <v>0</v>
      </c>
      <c r="S1221" s="86">
        <v>0</v>
      </c>
      <c r="T1221" s="86">
        <v>0</v>
      </c>
      <c r="U1221" s="86">
        <v>0</v>
      </c>
      <c r="V1221" s="86">
        <v>0</v>
      </c>
      <c r="W1221" s="86">
        <v>0</v>
      </c>
      <c r="X1221" s="86">
        <v>0</v>
      </c>
      <c r="Y1221" s="86">
        <v>500000</v>
      </c>
    </row>
    <row r="1222" spans="1:25" hidden="1" outlineLevel="4" x14ac:dyDescent="0.3">
      <c r="A1222" s="85" t="s">
        <v>204</v>
      </c>
      <c r="B1222" s="85" t="s">
        <v>226</v>
      </c>
      <c r="C1222" t="s">
        <v>1394</v>
      </c>
      <c r="D1222" s="86">
        <v>0</v>
      </c>
      <c r="E1222" s="86">
        <v>0</v>
      </c>
      <c r="F1222" s="86">
        <v>0</v>
      </c>
      <c r="G1222" s="86">
        <v>0</v>
      </c>
      <c r="H1222" s="86">
        <v>0</v>
      </c>
      <c r="I1222" s="86">
        <v>0</v>
      </c>
      <c r="J1222" s="86">
        <v>0</v>
      </c>
      <c r="K1222" s="86">
        <v>0</v>
      </c>
      <c r="L1222" s="86">
        <v>0</v>
      </c>
      <c r="M1222" s="86">
        <v>0</v>
      </c>
      <c r="N1222" s="86">
        <v>0</v>
      </c>
      <c r="O1222" s="86">
        <v>0</v>
      </c>
      <c r="P1222" s="86">
        <v>0</v>
      </c>
      <c r="Q1222" s="86">
        <v>0</v>
      </c>
      <c r="R1222" s="86">
        <v>0</v>
      </c>
      <c r="S1222" s="86">
        <v>0</v>
      </c>
      <c r="T1222" s="86">
        <v>0</v>
      </c>
      <c r="U1222" s="86">
        <v>0</v>
      </c>
      <c r="V1222" s="86">
        <v>0</v>
      </c>
      <c r="W1222" s="86">
        <v>0</v>
      </c>
      <c r="X1222" s="86">
        <v>250000</v>
      </c>
      <c r="Y1222" s="86">
        <v>250000</v>
      </c>
    </row>
    <row r="1223" spans="1:25" hidden="1" outlineLevel="4" x14ac:dyDescent="0.3">
      <c r="A1223" s="85" t="s">
        <v>204</v>
      </c>
      <c r="B1223" s="85" t="s">
        <v>226</v>
      </c>
      <c r="C1223" t="s">
        <v>1395</v>
      </c>
      <c r="D1223" s="86">
        <v>0</v>
      </c>
      <c r="E1223" s="86">
        <v>0</v>
      </c>
      <c r="F1223" s="86">
        <v>0</v>
      </c>
      <c r="G1223" s="86">
        <v>0</v>
      </c>
      <c r="H1223" s="86">
        <v>0</v>
      </c>
      <c r="I1223" s="86">
        <v>0</v>
      </c>
      <c r="J1223" s="86">
        <v>0</v>
      </c>
      <c r="K1223" s="86">
        <v>25000</v>
      </c>
      <c r="L1223" s="86">
        <v>0</v>
      </c>
      <c r="M1223" s="86">
        <v>0</v>
      </c>
      <c r="N1223" s="86">
        <v>0</v>
      </c>
      <c r="O1223" s="86">
        <v>0</v>
      </c>
      <c r="P1223" s="86">
        <v>0</v>
      </c>
      <c r="Q1223" s="86">
        <v>0</v>
      </c>
      <c r="R1223" s="86">
        <v>0</v>
      </c>
      <c r="S1223" s="86">
        <v>0</v>
      </c>
      <c r="T1223" s="86">
        <v>0</v>
      </c>
      <c r="U1223" s="86">
        <v>0</v>
      </c>
      <c r="V1223" s="86">
        <v>0</v>
      </c>
      <c r="W1223" s="86">
        <v>0</v>
      </c>
      <c r="X1223" s="86">
        <v>0</v>
      </c>
      <c r="Y1223" s="86">
        <v>25000</v>
      </c>
    </row>
    <row r="1224" spans="1:25" hidden="1" outlineLevel="4" x14ac:dyDescent="0.3">
      <c r="A1224" s="85" t="s">
        <v>204</v>
      </c>
      <c r="B1224" s="85" t="s">
        <v>226</v>
      </c>
      <c r="C1224" t="s">
        <v>1396</v>
      </c>
      <c r="D1224" s="86">
        <v>0</v>
      </c>
      <c r="E1224" s="86">
        <v>0</v>
      </c>
      <c r="F1224" s="86">
        <v>0</v>
      </c>
      <c r="G1224" s="86">
        <v>0</v>
      </c>
      <c r="H1224" s="86">
        <v>0</v>
      </c>
      <c r="I1224" s="86">
        <v>0</v>
      </c>
      <c r="J1224" s="86">
        <v>100000</v>
      </c>
      <c r="K1224" s="86">
        <v>0</v>
      </c>
      <c r="L1224" s="86">
        <v>0</v>
      </c>
      <c r="M1224" s="86">
        <v>0</v>
      </c>
      <c r="N1224" s="86">
        <v>0</v>
      </c>
      <c r="O1224" s="86">
        <v>0</v>
      </c>
      <c r="P1224" s="86">
        <v>0</v>
      </c>
      <c r="Q1224" s="86">
        <v>0</v>
      </c>
      <c r="R1224" s="86">
        <v>0</v>
      </c>
      <c r="S1224" s="86">
        <v>0</v>
      </c>
      <c r="T1224" s="86">
        <v>0</v>
      </c>
      <c r="U1224" s="86">
        <v>0</v>
      </c>
      <c r="V1224" s="86">
        <v>0</v>
      </c>
      <c r="W1224" s="86">
        <v>0</v>
      </c>
      <c r="X1224" s="86">
        <v>0</v>
      </c>
      <c r="Y1224" s="86">
        <v>100000</v>
      </c>
    </row>
    <row r="1225" spans="1:25" hidden="1" outlineLevel="4" x14ac:dyDescent="0.3">
      <c r="A1225" s="85" t="s">
        <v>204</v>
      </c>
      <c r="B1225" s="85" t="s">
        <v>226</v>
      </c>
      <c r="C1225" t="s">
        <v>1397</v>
      </c>
      <c r="D1225" s="86">
        <v>0</v>
      </c>
      <c r="E1225" s="86">
        <v>0</v>
      </c>
      <c r="F1225" s="86">
        <v>0</v>
      </c>
      <c r="G1225" s="86">
        <v>0</v>
      </c>
      <c r="H1225" s="86">
        <v>0</v>
      </c>
      <c r="I1225" s="86">
        <v>0</v>
      </c>
      <c r="J1225" s="86">
        <v>0</v>
      </c>
      <c r="K1225" s="86">
        <v>0</v>
      </c>
      <c r="L1225" s="86">
        <v>0</v>
      </c>
      <c r="M1225" s="86">
        <v>0</v>
      </c>
      <c r="N1225" s="86">
        <v>0</v>
      </c>
      <c r="O1225" s="86">
        <v>0</v>
      </c>
      <c r="P1225" s="86">
        <v>0</v>
      </c>
      <c r="Q1225" s="86">
        <v>0</v>
      </c>
      <c r="R1225" s="86">
        <v>0</v>
      </c>
      <c r="S1225" s="86">
        <v>0</v>
      </c>
      <c r="T1225" s="86">
        <v>0</v>
      </c>
      <c r="U1225" s="86">
        <v>0</v>
      </c>
      <c r="V1225" s="86">
        <v>0</v>
      </c>
      <c r="W1225" s="86">
        <v>450000</v>
      </c>
      <c r="X1225" s="86">
        <v>0</v>
      </c>
      <c r="Y1225" s="86">
        <v>450000</v>
      </c>
    </row>
    <row r="1226" spans="1:25" hidden="1" outlineLevel="4" x14ac:dyDescent="0.3">
      <c r="A1226" s="85" t="s">
        <v>204</v>
      </c>
      <c r="B1226" s="85" t="s">
        <v>226</v>
      </c>
      <c r="C1226" t="s">
        <v>1398</v>
      </c>
      <c r="D1226" s="86">
        <v>0</v>
      </c>
      <c r="E1226" s="86">
        <v>0</v>
      </c>
      <c r="F1226" s="86">
        <v>0</v>
      </c>
      <c r="G1226" s="86">
        <v>0</v>
      </c>
      <c r="H1226" s="86">
        <v>0</v>
      </c>
      <c r="I1226" s="86">
        <v>0</v>
      </c>
      <c r="J1226" s="86">
        <v>0</v>
      </c>
      <c r="K1226" s="86">
        <v>0</v>
      </c>
      <c r="L1226" s="86">
        <v>0</v>
      </c>
      <c r="M1226" s="86">
        <v>0</v>
      </c>
      <c r="N1226" s="86">
        <v>0</v>
      </c>
      <c r="O1226" s="86">
        <v>0</v>
      </c>
      <c r="P1226" s="86">
        <v>0</v>
      </c>
      <c r="Q1226" s="86">
        <v>0</v>
      </c>
      <c r="R1226" s="86">
        <v>0</v>
      </c>
      <c r="S1226" s="86">
        <v>0</v>
      </c>
      <c r="T1226" s="86">
        <v>0</v>
      </c>
      <c r="U1226" s="86">
        <v>0</v>
      </c>
      <c r="V1226" s="86">
        <v>150000</v>
      </c>
      <c r="W1226" s="86">
        <v>0</v>
      </c>
      <c r="X1226" s="86">
        <v>0</v>
      </c>
      <c r="Y1226" s="86">
        <v>150000</v>
      </c>
    </row>
    <row r="1227" spans="1:25" hidden="1" outlineLevel="4" x14ac:dyDescent="0.3">
      <c r="A1227" s="85" t="s">
        <v>204</v>
      </c>
      <c r="B1227" s="85" t="s">
        <v>226</v>
      </c>
      <c r="C1227" t="s">
        <v>1399</v>
      </c>
      <c r="D1227" s="86">
        <v>0</v>
      </c>
      <c r="E1227" s="86">
        <v>0</v>
      </c>
      <c r="F1227" s="86">
        <v>0</v>
      </c>
      <c r="G1227" s="86">
        <v>0</v>
      </c>
      <c r="H1227" s="86">
        <v>0</v>
      </c>
      <c r="I1227" s="86">
        <v>0</v>
      </c>
      <c r="J1227" s="86">
        <v>0</v>
      </c>
      <c r="K1227" s="86">
        <v>0</v>
      </c>
      <c r="L1227" s="86">
        <v>0</v>
      </c>
      <c r="M1227" s="86">
        <v>0</v>
      </c>
      <c r="N1227" s="86">
        <v>0</v>
      </c>
      <c r="O1227" s="86">
        <v>0</v>
      </c>
      <c r="P1227" s="86">
        <v>0</v>
      </c>
      <c r="Q1227" s="86">
        <v>0</v>
      </c>
      <c r="R1227" s="86">
        <v>0</v>
      </c>
      <c r="S1227" s="86">
        <v>0</v>
      </c>
      <c r="T1227" s="86">
        <v>0</v>
      </c>
      <c r="U1227" s="86">
        <v>0</v>
      </c>
      <c r="V1227" s="86">
        <v>0</v>
      </c>
      <c r="W1227" s="86">
        <v>110000</v>
      </c>
      <c r="X1227" s="86">
        <v>0</v>
      </c>
      <c r="Y1227" s="86">
        <v>110000</v>
      </c>
    </row>
    <row r="1228" spans="1:25" hidden="1" outlineLevel="4" x14ac:dyDescent="0.3">
      <c r="A1228" s="85" t="s">
        <v>204</v>
      </c>
      <c r="B1228" s="85" t="s">
        <v>226</v>
      </c>
      <c r="C1228" t="s">
        <v>1400</v>
      </c>
      <c r="D1228" s="86">
        <v>0</v>
      </c>
      <c r="E1228" s="86">
        <v>0</v>
      </c>
      <c r="F1228" s="86">
        <v>0</v>
      </c>
      <c r="G1228" s="86">
        <v>0</v>
      </c>
      <c r="H1228" s="86">
        <v>0</v>
      </c>
      <c r="I1228" s="86">
        <v>0</v>
      </c>
      <c r="J1228" s="86">
        <v>750000</v>
      </c>
      <c r="K1228" s="86">
        <v>0</v>
      </c>
      <c r="L1228" s="86">
        <v>0</v>
      </c>
      <c r="M1228" s="86">
        <v>0</v>
      </c>
      <c r="N1228" s="86">
        <v>0</v>
      </c>
      <c r="O1228" s="86">
        <v>0</v>
      </c>
      <c r="P1228" s="86">
        <v>0</v>
      </c>
      <c r="Q1228" s="86">
        <v>0</v>
      </c>
      <c r="R1228" s="86">
        <v>0</v>
      </c>
      <c r="S1228" s="86">
        <v>0</v>
      </c>
      <c r="T1228" s="86">
        <v>0</v>
      </c>
      <c r="U1228" s="86">
        <v>0</v>
      </c>
      <c r="V1228" s="86">
        <v>0</v>
      </c>
      <c r="W1228" s="86">
        <v>0</v>
      </c>
      <c r="X1228" s="86">
        <v>0</v>
      </c>
      <c r="Y1228" s="86">
        <v>750000</v>
      </c>
    </row>
    <row r="1229" spans="1:25" hidden="1" outlineLevel="4" x14ac:dyDescent="0.3">
      <c r="A1229" s="85" t="s">
        <v>204</v>
      </c>
      <c r="B1229" s="85" t="s">
        <v>226</v>
      </c>
      <c r="C1229" t="s">
        <v>1401</v>
      </c>
      <c r="D1229" s="86">
        <v>0</v>
      </c>
      <c r="E1229" s="86">
        <v>0</v>
      </c>
      <c r="F1229" s="86">
        <v>0</v>
      </c>
      <c r="G1229" s="86">
        <v>0</v>
      </c>
      <c r="H1229" s="86">
        <v>0</v>
      </c>
      <c r="I1229" s="86">
        <v>0</v>
      </c>
      <c r="J1229" s="86">
        <v>0</v>
      </c>
      <c r="K1229" s="86">
        <v>0</v>
      </c>
      <c r="L1229" s="86">
        <v>0</v>
      </c>
      <c r="M1229" s="86">
        <v>0</v>
      </c>
      <c r="N1229" s="86">
        <v>0</v>
      </c>
      <c r="O1229" s="86">
        <v>0</v>
      </c>
      <c r="P1229" s="86">
        <v>0</v>
      </c>
      <c r="Q1229" s="86">
        <v>0</v>
      </c>
      <c r="R1229" s="86">
        <v>0</v>
      </c>
      <c r="S1229" s="86">
        <v>0</v>
      </c>
      <c r="T1229" s="86">
        <v>0</v>
      </c>
      <c r="U1229" s="86">
        <v>0</v>
      </c>
      <c r="V1229" s="86">
        <v>0</v>
      </c>
      <c r="W1229" s="86">
        <v>0</v>
      </c>
      <c r="X1229" s="86">
        <v>50000</v>
      </c>
      <c r="Y1229" s="86">
        <v>50000</v>
      </c>
    </row>
    <row r="1230" spans="1:25" hidden="1" outlineLevel="4" x14ac:dyDescent="0.3">
      <c r="A1230" s="85" t="s">
        <v>204</v>
      </c>
      <c r="B1230" s="85" t="s">
        <v>226</v>
      </c>
      <c r="C1230" t="s">
        <v>1402</v>
      </c>
      <c r="D1230" s="86">
        <v>0</v>
      </c>
      <c r="E1230" s="86">
        <v>0</v>
      </c>
      <c r="F1230" s="86">
        <v>0</v>
      </c>
      <c r="G1230" s="86">
        <v>0</v>
      </c>
      <c r="H1230" s="86">
        <v>0</v>
      </c>
      <c r="I1230" s="86">
        <v>0</v>
      </c>
      <c r="J1230" s="86">
        <v>5000000</v>
      </c>
      <c r="K1230" s="86">
        <v>0</v>
      </c>
      <c r="L1230" s="86">
        <v>0</v>
      </c>
      <c r="M1230" s="86">
        <v>0</v>
      </c>
      <c r="N1230" s="86">
        <v>0</v>
      </c>
      <c r="O1230" s="86">
        <v>0</v>
      </c>
      <c r="P1230" s="86">
        <v>0</v>
      </c>
      <c r="Q1230" s="86">
        <v>0</v>
      </c>
      <c r="R1230" s="86">
        <v>0</v>
      </c>
      <c r="S1230" s="86">
        <v>0</v>
      </c>
      <c r="T1230" s="86">
        <v>0</v>
      </c>
      <c r="U1230" s="86">
        <v>0</v>
      </c>
      <c r="V1230" s="86">
        <v>0</v>
      </c>
      <c r="W1230" s="86">
        <v>0</v>
      </c>
      <c r="X1230" s="86">
        <v>0</v>
      </c>
      <c r="Y1230" s="86">
        <v>5000000</v>
      </c>
    </row>
    <row r="1231" spans="1:25" hidden="1" outlineLevel="4" x14ac:dyDescent="0.3">
      <c r="A1231" s="85" t="s">
        <v>204</v>
      </c>
      <c r="B1231" s="85" t="s">
        <v>226</v>
      </c>
      <c r="C1231" t="s">
        <v>1403</v>
      </c>
      <c r="D1231" s="86">
        <v>0</v>
      </c>
      <c r="E1231" s="86">
        <v>0</v>
      </c>
      <c r="F1231" s="86">
        <v>0</v>
      </c>
      <c r="G1231" s="86">
        <v>0</v>
      </c>
      <c r="H1231" s="86">
        <v>0</v>
      </c>
      <c r="I1231" s="86">
        <v>0</v>
      </c>
      <c r="J1231" s="86">
        <v>0</v>
      </c>
      <c r="K1231" s="86">
        <v>2000000</v>
      </c>
      <c r="L1231" s="86">
        <v>0</v>
      </c>
      <c r="M1231" s="86">
        <v>0</v>
      </c>
      <c r="N1231" s="86">
        <v>0</v>
      </c>
      <c r="O1231" s="86">
        <v>0</v>
      </c>
      <c r="P1231" s="86">
        <v>0</v>
      </c>
      <c r="Q1231" s="86">
        <v>0</v>
      </c>
      <c r="R1231" s="86">
        <v>0</v>
      </c>
      <c r="S1231" s="86">
        <v>0</v>
      </c>
      <c r="T1231" s="86">
        <v>0</v>
      </c>
      <c r="U1231" s="86">
        <v>0</v>
      </c>
      <c r="V1231" s="86">
        <v>0</v>
      </c>
      <c r="W1231" s="86">
        <v>0</v>
      </c>
      <c r="X1231" s="86">
        <v>0</v>
      </c>
      <c r="Y1231" s="86">
        <v>2000000</v>
      </c>
    </row>
    <row r="1232" spans="1:25" hidden="1" outlineLevel="4" x14ac:dyDescent="0.3">
      <c r="A1232" s="85" t="s">
        <v>204</v>
      </c>
      <c r="B1232" s="85" t="s">
        <v>226</v>
      </c>
      <c r="C1232" t="s">
        <v>1404</v>
      </c>
      <c r="D1232" s="86">
        <v>0</v>
      </c>
      <c r="E1232" s="86">
        <v>0</v>
      </c>
      <c r="F1232" s="86">
        <v>0</v>
      </c>
      <c r="G1232" s="86">
        <v>0</v>
      </c>
      <c r="H1232" s="86">
        <v>0</v>
      </c>
      <c r="I1232" s="86">
        <v>0</v>
      </c>
      <c r="J1232" s="86">
        <v>0</v>
      </c>
      <c r="K1232" s="86">
        <v>0</v>
      </c>
      <c r="L1232" s="86">
        <v>0</v>
      </c>
      <c r="M1232" s="86">
        <v>0</v>
      </c>
      <c r="N1232" s="86">
        <v>0</v>
      </c>
      <c r="O1232" s="86">
        <v>0</v>
      </c>
      <c r="P1232" s="86">
        <v>0</v>
      </c>
      <c r="Q1232" s="86">
        <v>0</v>
      </c>
      <c r="R1232" s="86">
        <v>0</v>
      </c>
      <c r="S1232" s="86">
        <v>0</v>
      </c>
      <c r="T1232" s="86">
        <v>0</v>
      </c>
      <c r="U1232" s="86">
        <v>0</v>
      </c>
      <c r="V1232" s="86">
        <v>3750000</v>
      </c>
      <c r="W1232" s="86">
        <v>3375000</v>
      </c>
      <c r="X1232" s="86">
        <v>0</v>
      </c>
      <c r="Y1232" s="86">
        <v>7125000</v>
      </c>
    </row>
    <row r="1233" spans="1:25" hidden="1" outlineLevel="4" x14ac:dyDescent="0.3">
      <c r="A1233" s="85" t="s">
        <v>204</v>
      </c>
      <c r="B1233" s="85" t="s">
        <v>226</v>
      </c>
      <c r="C1233" t="s">
        <v>1405</v>
      </c>
      <c r="D1233" s="86">
        <v>0</v>
      </c>
      <c r="E1233" s="86">
        <v>0</v>
      </c>
      <c r="F1233" s="86">
        <v>0</v>
      </c>
      <c r="G1233" s="86">
        <v>0</v>
      </c>
      <c r="H1233" s="86">
        <v>0</v>
      </c>
      <c r="I1233" s="86">
        <v>0</v>
      </c>
      <c r="J1233" s="86">
        <v>0</v>
      </c>
      <c r="K1233" s="86">
        <v>0</v>
      </c>
      <c r="L1233" s="86">
        <v>0</v>
      </c>
      <c r="M1233" s="86">
        <v>0</v>
      </c>
      <c r="N1233" s="86">
        <v>0</v>
      </c>
      <c r="O1233" s="86">
        <v>0</v>
      </c>
      <c r="P1233" s="86">
        <v>0</v>
      </c>
      <c r="Q1233" s="86">
        <v>0</v>
      </c>
      <c r="R1233" s="86">
        <v>0</v>
      </c>
      <c r="S1233" s="86">
        <v>0</v>
      </c>
      <c r="T1233" s="86">
        <v>0</v>
      </c>
      <c r="U1233" s="86">
        <v>0</v>
      </c>
      <c r="V1233" s="86">
        <v>350000</v>
      </c>
      <c r="W1233" s="86">
        <v>0</v>
      </c>
      <c r="X1233" s="86">
        <v>0</v>
      </c>
      <c r="Y1233" s="86">
        <v>350000</v>
      </c>
    </row>
    <row r="1234" spans="1:25" hidden="1" outlineLevel="4" x14ac:dyDescent="0.3">
      <c r="A1234" s="85" t="s">
        <v>204</v>
      </c>
      <c r="B1234" s="85" t="s">
        <v>226</v>
      </c>
      <c r="C1234" t="s">
        <v>1406</v>
      </c>
      <c r="D1234" s="86">
        <v>0</v>
      </c>
      <c r="E1234" s="86">
        <v>0</v>
      </c>
      <c r="F1234" s="86">
        <v>0</v>
      </c>
      <c r="G1234" s="86">
        <v>0</v>
      </c>
      <c r="H1234" s="86">
        <v>0</v>
      </c>
      <c r="I1234" s="86">
        <v>0</v>
      </c>
      <c r="J1234" s="86">
        <v>0</v>
      </c>
      <c r="K1234" s="86">
        <v>0</v>
      </c>
      <c r="L1234" s="86">
        <v>0</v>
      </c>
      <c r="M1234" s="86">
        <v>0</v>
      </c>
      <c r="N1234" s="86">
        <v>0</v>
      </c>
      <c r="O1234" s="86">
        <v>0</v>
      </c>
      <c r="P1234" s="86">
        <v>0</v>
      </c>
      <c r="Q1234" s="86">
        <v>0</v>
      </c>
      <c r="R1234" s="86">
        <v>0</v>
      </c>
      <c r="S1234" s="86">
        <v>0</v>
      </c>
      <c r="T1234" s="86">
        <v>71900</v>
      </c>
      <c r="U1234" s="86">
        <v>0</v>
      </c>
      <c r="V1234" s="86">
        <v>0</v>
      </c>
      <c r="W1234" s="86">
        <v>0</v>
      </c>
      <c r="X1234" s="86">
        <v>0</v>
      </c>
      <c r="Y1234" s="86">
        <v>71900</v>
      </c>
    </row>
    <row r="1235" spans="1:25" hidden="1" outlineLevel="4" x14ac:dyDescent="0.3">
      <c r="A1235" s="85" t="s">
        <v>204</v>
      </c>
      <c r="B1235" s="85" t="s">
        <v>226</v>
      </c>
      <c r="C1235" t="s">
        <v>1407</v>
      </c>
      <c r="D1235" s="86">
        <v>0</v>
      </c>
      <c r="E1235" s="86">
        <v>0</v>
      </c>
      <c r="F1235" s="86">
        <v>0</v>
      </c>
      <c r="G1235" s="86">
        <v>0</v>
      </c>
      <c r="H1235" s="86">
        <v>0</v>
      </c>
      <c r="I1235" s="86">
        <v>0</v>
      </c>
      <c r="J1235" s="86">
        <v>0</v>
      </c>
      <c r="K1235" s="86">
        <v>25000</v>
      </c>
      <c r="L1235" s="86">
        <v>0</v>
      </c>
      <c r="M1235" s="86">
        <v>0</v>
      </c>
      <c r="N1235" s="86">
        <v>0</v>
      </c>
      <c r="O1235" s="86">
        <v>0</v>
      </c>
      <c r="P1235" s="86">
        <v>0</v>
      </c>
      <c r="Q1235" s="86">
        <v>0</v>
      </c>
      <c r="R1235" s="86">
        <v>0</v>
      </c>
      <c r="S1235" s="86">
        <v>0</v>
      </c>
      <c r="T1235" s="86">
        <v>0</v>
      </c>
      <c r="U1235" s="86">
        <v>0</v>
      </c>
      <c r="V1235" s="86">
        <v>0</v>
      </c>
      <c r="W1235" s="86">
        <v>0</v>
      </c>
      <c r="X1235" s="86">
        <v>0</v>
      </c>
      <c r="Y1235" s="86">
        <v>25000</v>
      </c>
    </row>
    <row r="1236" spans="1:25" hidden="1" outlineLevel="4" x14ac:dyDescent="0.3">
      <c r="A1236" s="85" t="s">
        <v>204</v>
      </c>
      <c r="B1236" s="85" t="s">
        <v>226</v>
      </c>
      <c r="C1236" t="s">
        <v>1408</v>
      </c>
      <c r="D1236" s="86">
        <v>0</v>
      </c>
      <c r="E1236" s="86">
        <v>0</v>
      </c>
      <c r="F1236" s="86">
        <v>0</v>
      </c>
      <c r="G1236" s="86">
        <v>0</v>
      </c>
      <c r="H1236" s="86">
        <v>0</v>
      </c>
      <c r="I1236" s="86">
        <v>0</v>
      </c>
      <c r="J1236" s="86">
        <v>0</v>
      </c>
      <c r="K1236" s="86">
        <v>0</v>
      </c>
      <c r="L1236" s="86">
        <v>0</v>
      </c>
      <c r="M1236" s="86">
        <v>0</v>
      </c>
      <c r="N1236" s="86">
        <v>0</v>
      </c>
      <c r="O1236" s="86">
        <v>0</v>
      </c>
      <c r="P1236" s="86">
        <v>0</v>
      </c>
      <c r="Q1236" s="86">
        <v>0</v>
      </c>
      <c r="R1236" s="86">
        <v>0</v>
      </c>
      <c r="S1236" s="86">
        <v>0</v>
      </c>
      <c r="T1236" s="86">
        <v>0</v>
      </c>
      <c r="U1236" s="86">
        <v>0</v>
      </c>
      <c r="V1236" s="86">
        <v>70000</v>
      </c>
      <c r="W1236" s="86">
        <v>0</v>
      </c>
      <c r="X1236" s="86">
        <v>0</v>
      </c>
      <c r="Y1236" s="86">
        <v>70000</v>
      </c>
    </row>
    <row r="1237" spans="1:25" hidden="1" outlineLevel="4" x14ac:dyDescent="0.3">
      <c r="A1237" s="85" t="s">
        <v>204</v>
      </c>
      <c r="B1237" s="85" t="s">
        <v>226</v>
      </c>
      <c r="C1237" t="s">
        <v>1409</v>
      </c>
      <c r="D1237" s="86">
        <v>0</v>
      </c>
      <c r="E1237" s="86">
        <v>0</v>
      </c>
      <c r="F1237" s="86">
        <v>0</v>
      </c>
      <c r="G1237" s="86">
        <v>0</v>
      </c>
      <c r="H1237" s="86">
        <v>0</v>
      </c>
      <c r="I1237" s="86">
        <v>0</v>
      </c>
      <c r="J1237" s="86">
        <v>0</v>
      </c>
      <c r="K1237" s="86">
        <v>0</v>
      </c>
      <c r="L1237" s="86">
        <v>0</v>
      </c>
      <c r="M1237" s="86">
        <v>0</v>
      </c>
      <c r="N1237" s="86">
        <v>0</v>
      </c>
      <c r="O1237" s="86">
        <v>0</v>
      </c>
      <c r="P1237" s="86">
        <v>0</v>
      </c>
      <c r="Q1237" s="86">
        <v>0</v>
      </c>
      <c r="R1237" s="86">
        <v>0</v>
      </c>
      <c r="S1237" s="86">
        <v>0</v>
      </c>
      <c r="T1237" s="86">
        <v>0</v>
      </c>
      <c r="U1237" s="86">
        <v>0</v>
      </c>
      <c r="V1237" s="86">
        <v>0</v>
      </c>
      <c r="W1237" s="86">
        <v>0</v>
      </c>
      <c r="X1237" s="86">
        <v>550000</v>
      </c>
      <c r="Y1237" s="86">
        <v>550000</v>
      </c>
    </row>
    <row r="1238" spans="1:25" hidden="1" outlineLevel="4" x14ac:dyDescent="0.3">
      <c r="A1238" s="85" t="s">
        <v>204</v>
      </c>
      <c r="B1238" s="85" t="s">
        <v>226</v>
      </c>
      <c r="C1238" t="s">
        <v>1410</v>
      </c>
      <c r="D1238" s="86">
        <v>0</v>
      </c>
      <c r="E1238" s="86">
        <v>0</v>
      </c>
      <c r="F1238" s="86">
        <v>0</v>
      </c>
      <c r="G1238" s="86">
        <v>0</v>
      </c>
      <c r="H1238" s="86">
        <v>0</v>
      </c>
      <c r="I1238" s="86">
        <v>0</v>
      </c>
      <c r="J1238" s="86">
        <v>0</v>
      </c>
      <c r="K1238" s="86">
        <v>0</v>
      </c>
      <c r="L1238" s="86">
        <v>0</v>
      </c>
      <c r="M1238" s="86">
        <v>0</v>
      </c>
      <c r="N1238" s="86">
        <v>0</v>
      </c>
      <c r="O1238" s="86">
        <v>0</v>
      </c>
      <c r="P1238" s="86">
        <v>100000</v>
      </c>
      <c r="Q1238" s="86">
        <v>0</v>
      </c>
      <c r="R1238" s="86">
        <v>0</v>
      </c>
      <c r="S1238" s="86">
        <v>0</v>
      </c>
      <c r="T1238" s="86">
        <v>0</v>
      </c>
      <c r="U1238" s="86">
        <v>0</v>
      </c>
      <c r="V1238" s="86">
        <v>0</v>
      </c>
      <c r="W1238" s="86">
        <v>0</v>
      </c>
      <c r="X1238" s="86">
        <v>0</v>
      </c>
      <c r="Y1238" s="86">
        <v>100000</v>
      </c>
    </row>
    <row r="1239" spans="1:25" hidden="1" outlineLevel="4" x14ac:dyDescent="0.3">
      <c r="A1239" s="85" t="s">
        <v>204</v>
      </c>
      <c r="B1239" s="85" t="s">
        <v>226</v>
      </c>
      <c r="C1239" t="s">
        <v>1411</v>
      </c>
      <c r="D1239" s="86">
        <v>0</v>
      </c>
      <c r="E1239" s="86">
        <v>0</v>
      </c>
      <c r="F1239" s="86">
        <v>0</v>
      </c>
      <c r="G1239" s="86">
        <v>0</v>
      </c>
      <c r="H1239" s="86">
        <v>0</v>
      </c>
      <c r="I1239" s="86">
        <v>0</v>
      </c>
      <c r="J1239" s="86">
        <v>500000</v>
      </c>
      <c r="K1239" s="86">
        <v>0</v>
      </c>
      <c r="L1239" s="86">
        <v>0</v>
      </c>
      <c r="M1239" s="86">
        <v>0</v>
      </c>
      <c r="N1239" s="86">
        <v>0</v>
      </c>
      <c r="O1239" s="86">
        <v>0</v>
      </c>
      <c r="P1239" s="86">
        <v>0</v>
      </c>
      <c r="Q1239" s="86">
        <v>0</v>
      </c>
      <c r="R1239" s="86">
        <v>0</v>
      </c>
      <c r="S1239" s="86">
        <v>0</v>
      </c>
      <c r="T1239" s="86">
        <v>0</v>
      </c>
      <c r="U1239" s="86">
        <v>0</v>
      </c>
      <c r="V1239" s="86">
        <v>0</v>
      </c>
      <c r="W1239" s="86">
        <v>0</v>
      </c>
      <c r="X1239" s="86">
        <v>0</v>
      </c>
      <c r="Y1239" s="86">
        <v>500000</v>
      </c>
    </row>
    <row r="1240" spans="1:25" hidden="1" outlineLevel="4" x14ac:dyDescent="0.3">
      <c r="A1240" s="85" t="s">
        <v>204</v>
      </c>
      <c r="B1240" s="85" t="s">
        <v>226</v>
      </c>
      <c r="C1240" t="s">
        <v>1412</v>
      </c>
      <c r="D1240" s="86">
        <v>0</v>
      </c>
      <c r="E1240" s="86">
        <v>0</v>
      </c>
      <c r="F1240" s="86">
        <v>0</v>
      </c>
      <c r="G1240" s="86">
        <v>0</v>
      </c>
      <c r="H1240" s="86">
        <v>0</v>
      </c>
      <c r="I1240" s="86">
        <v>0</v>
      </c>
      <c r="J1240" s="86">
        <v>0</v>
      </c>
      <c r="K1240" s="86">
        <v>0</v>
      </c>
      <c r="L1240" s="86">
        <v>0</v>
      </c>
      <c r="M1240" s="86">
        <v>0</v>
      </c>
      <c r="N1240" s="86">
        <v>0</v>
      </c>
      <c r="O1240" s="86">
        <v>0</v>
      </c>
      <c r="P1240" s="86">
        <v>0</v>
      </c>
      <c r="Q1240" s="86">
        <v>0</v>
      </c>
      <c r="R1240" s="86">
        <v>0</v>
      </c>
      <c r="S1240" s="86">
        <v>0</v>
      </c>
      <c r="T1240" s="86">
        <v>0</v>
      </c>
      <c r="U1240" s="86">
        <v>0</v>
      </c>
      <c r="V1240" s="86">
        <v>0</v>
      </c>
      <c r="W1240" s="86">
        <v>0</v>
      </c>
      <c r="X1240" s="86">
        <v>150000</v>
      </c>
      <c r="Y1240" s="86">
        <v>150000</v>
      </c>
    </row>
    <row r="1241" spans="1:25" hidden="1" outlineLevel="4" x14ac:dyDescent="0.3">
      <c r="A1241" s="85" t="s">
        <v>204</v>
      </c>
      <c r="B1241" s="85" t="s">
        <v>226</v>
      </c>
      <c r="C1241" t="s">
        <v>1413</v>
      </c>
      <c r="D1241" s="86">
        <v>0</v>
      </c>
      <c r="E1241" s="86">
        <v>0</v>
      </c>
      <c r="F1241" s="86">
        <v>0</v>
      </c>
      <c r="G1241" s="86">
        <v>0</v>
      </c>
      <c r="H1241" s="86">
        <v>0</v>
      </c>
      <c r="I1241" s="86">
        <v>0</v>
      </c>
      <c r="J1241" s="86">
        <v>0</v>
      </c>
      <c r="K1241" s="86">
        <v>0</v>
      </c>
      <c r="L1241" s="86">
        <v>0</v>
      </c>
      <c r="M1241" s="86">
        <v>0</v>
      </c>
      <c r="N1241" s="86">
        <v>0</v>
      </c>
      <c r="O1241" s="86">
        <v>0</v>
      </c>
      <c r="P1241" s="86">
        <v>0</v>
      </c>
      <c r="Q1241" s="86">
        <v>0</v>
      </c>
      <c r="R1241" s="86">
        <v>0</v>
      </c>
      <c r="S1241" s="86">
        <v>0</v>
      </c>
      <c r="T1241" s="86">
        <v>0</v>
      </c>
      <c r="U1241" s="86">
        <v>0</v>
      </c>
      <c r="V1241" s="86">
        <v>70000</v>
      </c>
      <c r="W1241" s="86">
        <v>0</v>
      </c>
      <c r="X1241" s="86">
        <v>0</v>
      </c>
      <c r="Y1241" s="86">
        <v>70000</v>
      </c>
    </row>
    <row r="1242" spans="1:25" hidden="1" outlineLevel="4" x14ac:dyDescent="0.3">
      <c r="A1242" s="85" t="s">
        <v>204</v>
      </c>
      <c r="B1242" s="85" t="s">
        <v>226</v>
      </c>
      <c r="C1242" t="s">
        <v>1414</v>
      </c>
      <c r="D1242" s="86">
        <v>0</v>
      </c>
      <c r="E1242" s="86">
        <v>0</v>
      </c>
      <c r="F1242" s="86">
        <v>0</v>
      </c>
      <c r="G1242" s="86">
        <v>0</v>
      </c>
      <c r="H1242" s="86">
        <v>0</v>
      </c>
      <c r="I1242" s="86">
        <v>0</v>
      </c>
      <c r="J1242" s="86">
        <v>450000</v>
      </c>
      <c r="K1242" s="86">
        <v>500000</v>
      </c>
      <c r="L1242" s="86">
        <v>0</v>
      </c>
      <c r="M1242" s="86">
        <v>0</v>
      </c>
      <c r="N1242" s="86">
        <v>0</v>
      </c>
      <c r="O1242" s="86">
        <v>0</v>
      </c>
      <c r="P1242" s="86">
        <v>0</v>
      </c>
      <c r="Q1242" s="86">
        <v>0</v>
      </c>
      <c r="R1242" s="86">
        <v>0</v>
      </c>
      <c r="S1242" s="86">
        <v>0</v>
      </c>
      <c r="T1242" s="86">
        <v>0</v>
      </c>
      <c r="U1242" s="86">
        <v>0</v>
      </c>
      <c r="V1242" s="86">
        <v>0</v>
      </c>
      <c r="W1242" s="86">
        <v>0</v>
      </c>
      <c r="X1242" s="86">
        <v>0</v>
      </c>
      <c r="Y1242" s="86">
        <v>950000</v>
      </c>
    </row>
    <row r="1243" spans="1:25" s="284" customFormat="1" hidden="1" outlineLevel="3" collapsed="1" x14ac:dyDescent="0.3">
      <c r="A1243" s="85"/>
      <c r="B1243" s="290" t="s">
        <v>2824</v>
      </c>
      <c r="C1243" s="291"/>
      <c r="D1243" s="292"/>
      <c r="E1243" s="292">
        <f t="shared" ref="E1243:Y1243" si="54">SUBTOTAL(9,E1201:E1242)</f>
        <v>0</v>
      </c>
      <c r="F1243" s="292">
        <f t="shared" si="54"/>
        <v>0</v>
      </c>
      <c r="G1243" s="292">
        <f t="shared" si="54"/>
        <v>0</v>
      </c>
      <c r="H1243" s="292">
        <f t="shared" si="54"/>
        <v>0</v>
      </c>
      <c r="I1243" s="292">
        <f t="shared" si="54"/>
        <v>0</v>
      </c>
      <c r="J1243" s="292">
        <f t="shared" si="54"/>
        <v>9700000</v>
      </c>
      <c r="K1243" s="292">
        <f t="shared" si="54"/>
        <v>7410000</v>
      </c>
      <c r="L1243" s="292">
        <f t="shared" si="54"/>
        <v>0</v>
      </c>
      <c r="M1243" s="292">
        <f t="shared" si="54"/>
        <v>0</v>
      </c>
      <c r="N1243" s="292">
        <f t="shared" si="54"/>
        <v>0</v>
      </c>
      <c r="O1243" s="292">
        <f t="shared" si="54"/>
        <v>275000</v>
      </c>
      <c r="P1243" s="292">
        <f t="shared" si="54"/>
        <v>100000</v>
      </c>
      <c r="Q1243" s="292">
        <f t="shared" si="54"/>
        <v>130000</v>
      </c>
      <c r="R1243" s="292">
        <f t="shared" si="54"/>
        <v>0</v>
      </c>
      <c r="S1243" s="292">
        <f t="shared" si="54"/>
        <v>0</v>
      </c>
      <c r="T1243" s="292">
        <f t="shared" si="54"/>
        <v>3146900</v>
      </c>
      <c r="U1243" s="292">
        <f t="shared" si="54"/>
        <v>0</v>
      </c>
      <c r="V1243" s="292">
        <f t="shared" si="54"/>
        <v>4425000</v>
      </c>
      <c r="W1243" s="292">
        <f t="shared" si="54"/>
        <v>3935000</v>
      </c>
      <c r="X1243" s="292">
        <f t="shared" si="54"/>
        <v>1200000</v>
      </c>
      <c r="Y1243" s="292">
        <f t="shared" si="54"/>
        <v>30321900</v>
      </c>
    </row>
    <row r="1244" spans="1:25" hidden="1" outlineLevel="4" x14ac:dyDescent="0.3">
      <c r="A1244" s="85" t="s">
        <v>204</v>
      </c>
      <c r="B1244" s="85" t="s">
        <v>228</v>
      </c>
      <c r="C1244" t="s">
        <v>1415</v>
      </c>
      <c r="D1244" s="86">
        <v>0</v>
      </c>
      <c r="E1244" s="86">
        <v>0</v>
      </c>
      <c r="F1244" s="86">
        <v>0</v>
      </c>
      <c r="G1244" s="86">
        <v>0</v>
      </c>
      <c r="H1244" s="86">
        <v>0</v>
      </c>
      <c r="I1244" s="86">
        <v>0</v>
      </c>
      <c r="J1244" s="86">
        <v>0</v>
      </c>
      <c r="K1244" s="86">
        <v>250000</v>
      </c>
      <c r="L1244" s="86">
        <v>0</v>
      </c>
      <c r="M1244" s="86">
        <v>0</v>
      </c>
      <c r="N1244" s="86">
        <v>0</v>
      </c>
      <c r="O1244" s="86">
        <v>0</v>
      </c>
      <c r="P1244" s="86">
        <v>0</v>
      </c>
      <c r="Q1244" s="86">
        <v>0</v>
      </c>
      <c r="R1244" s="86">
        <v>0</v>
      </c>
      <c r="S1244" s="86">
        <v>0</v>
      </c>
      <c r="T1244" s="86">
        <v>0</v>
      </c>
      <c r="U1244" s="86">
        <v>0</v>
      </c>
      <c r="V1244" s="86">
        <v>0</v>
      </c>
      <c r="W1244" s="86">
        <v>0</v>
      </c>
      <c r="X1244" s="86">
        <v>0</v>
      </c>
      <c r="Y1244" s="86">
        <v>250000</v>
      </c>
    </row>
    <row r="1245" spans="1:25" hidden="1" outlineLevel="4" x14ac:dyDescent="0.3">
      <c r="A1245" s="85" t="s">
        <v>204</v>
      </c>
      <c r="B1245" s="85" t="s">
        <v>228</v>
      </c>
      <c r="C1245" t="s">
        <v>1416</v>
      </c>
      <c r="D1245" s="86">
        <v>0</v>
      </c>
      <c r="E1245" s="86">
        <v>0</v>
      </c>
      <c r="F1245" s="86">
        <v>0</v>
      </c>
      <c r="G1245" s="86">
        <v>0</v>
      </c>
      <c r="H1245" s="86">
        <v>0</v>
      </c>
      <c r="I1245" s="86">
        <v>0</v>
      </c>
      <c r="J1245" s="86">
        <v>0</v>
      </c>
      <c r="K1245" s="86">
        <v>0</v>
      </c>
      <c r="L1245" s="86">
        <v>0</v>
      </c>
      <c r="M1245" s="86">
        <v>0</v>
      </c>
      <c r="N1245" s="86">
        <v>0</v>
      </c>
      <c r="O1245" s="86">
        <v>0</v>
      </c>
      <c r="P1245" s="86">
        <v>300000</v>
      </c>
      <c r="Q1245" s="86">
        <v>0</v>
      </c>
      <c r="R1245" s="86">
        <v>0</v>
      </c>
      <c r="S1245" s="86">
        <v>0</v>
      </c>
      <c r="T1245" s="86">
        <v>0</v>
      </c>
      <c r="U1245" s="86">
        <v>0</v>
      </c>
      <c r="V1245" s="86">
        <v>0</v>
      </c>
      <c r="W1245" s="86">
        <v>0</v>
      </c>
      <c r="X1245" s="86">
        <v>0</v>
      </c>
      <c r="Y1245" s="86">
        <v>300000</v>
      </c>
    </row>
    <row r="1246" spans="1:25" hidden="1" outlineLevel="4" x14ac:dyDescent="0.3">
      <c r="A1246" s="85" t="s">
        <v>204</v>
      </c>
      <c r="B1246" s="85" t="s">
        <v>228</v>
      </c>
      <c r="C1246" t="s">
        <v>1417</v>
      </c>
      <c r="D1246" s="86">
        <v>0</v>
      </c>
      <c r="E1246" s="86">
        <v>0</v>
      </c>
      <c r="F1246" s="86">
        <v>0</v>
      </c>
      <c r="G1246" s="86">
        <v>0</v>
      </c>
      <c r="H1246" s="86">
        <v>0</v>
      </c>
      <c r="I1246" s="86">
        <v>0</v>
      </c>
      <c r="J1246" s="86">
        <v>0</v>
      </c>
      <c r="K1246" s="86">
        <v>0</v>
      </c>
      <c r="L1246" s="86">
        <v>0</v>
      </c>
      <c r="M1246" s="86">
        <v>0</v>
      </c>
      <c r="N1246" s="86">
        <v>0</v>
      </c>
      <c r="O1246" s="86">
        <v>0</v>
      </c>
      <c r="P1246" s="86">
        <v>0</v>
      </c>
      <c r="Q1246" s="86">
        <v>0</v>
      </c>
      <c r="R1246" s="86">
        <v>0</v>
      </c>
      <c r="S1246" s="86">
        <v>500000</v>
      </c>
      <c r="T1246" s="86">
        <v>0</v>
      </c>
      <c r="U1246" s="86">
        <v>0</v>
      </c>
      <c r="V1246" s="86">
        <v>0</v>
      </c>
      <c r="W1246" s="86">
        <v>0</v>
      </c>
      <c r="X1246" s="86">
        <v>0</v>
      </c>
      <c r="Y1246" s="86">
        <v>500000</v>
      </c>
    </row>
    <row r="1247" spans="1:25" hidden="1" outlineLevel="4" x14ac:dyDescent="0.3">
      <c r="A1247" s="85" t="s">
        <v>204</v>
      </c>
      <c r="B1247" s="85" t="s">
        <v>228</v>
      </c>
      <c r="C1247" t="s">
        <v>1418</v>
      </c>
      <c r="D1247" s="86">
        <v>0</v>
      </c>
      <c r="E1247" s="86">
        <v>0</v>
      </c>
      <c r="F1247" s="86">
        <v>0</v>
      </c>
      <c r="G1247" s="86">
        <v>0</v>
      </c>
      <c r="H1247" s="86">
        <v>0</v>
      </c>
      <c r="I1247" s="86">
        <v>0</v>
      </c>
      <c r="J1247" s="86">
        <v>0</v>
      </c>
      <c r="K1247" s="86">
        <v>0</v>
      </c>
      <c r="L1247" s="86">
        <v>0</v>
      </c>
      <c r="M1247" s="86">
        <v>0</v>
      </c>
      <c r="N1247" s="86">
        <v>0</v>
      </c>
      <c r="O1247" s="86">
        <v>0</v>
      </c>
      <c r="P1247" s="86">
        <v>0</v>
      </c>
      <c r="Q1247" s="86">
        <v>0</v>
      </c>
      <c r="R1247" s="86">
        <v>0</v>
      </c>
      <c r="S1247" s="86">
        <v>0</v>
      </c>
      <c r="T1247" s="86">
        <v>0</v>
      </c>
      <c r="U1247" s="86">
        <v>0</v>
      </c>
      <c r="V1247" s="86">
        <v>300000</v>
      </c>
      <c r="W1247" s="86">
        <v>0</v>
      </c>
      <c r="X1247" s="86">
        <v>0</v>
      </c>
      <c r="Y1247" s="86">
        <v>300000</v>
      </c>
    </row>
    <row r="1248" spans="1:25" hidden="1" outlineLevel="4" x14ac:dyDescent="0.3">
      <c r="A1248" s="85" t="s">
        <v>204</v>
      </c>
      <c r="B1248" s="85" t="s">
        <v>228</v>
      </c>
      <c r="C1248" t="s">
        <v>1419</v>
      </c>
      <c r="D1248" s="86">
        <v>0</v>
      </c>
      <c r="E1248" s="86">
        <v>0</v>
      </c>
      <c r="F1248" s="86">
        <v>0</v>
      </c>
      <c r="G1248" s="86">
        <v>0</v>
      </c>
      <c r="H1248" s="86">
        <v>0</v>
      </c>
      <c r="I1248" s="86">
        <v>0</v>
      </c>
      <c r="J1248" s="86">
        <v>0</v>
      </c>
      <c r="K1248" s="86">
        <v>62500</v>
      </c>
      <c r="L1248" s="86">
        <v>0</v>
      </c>
      <c r="M1248" s="86">
        <v>0</v>
      </c>
      <c r="N1248" s="86">
        <v>0</v>
      </c>
      <c r="O1248" s="86">
        <v>0</v>
      </c>
      <c r="P1248" s="86">
        <v>0</v>
      </c>
      <c r="Q1248" s="86">
        <v>0</v>
      </c>
      <c r="R1248" s="86">
        <v>0</v>
      </c>
      <c r="S1248" s="86">
        <v>0</v>
      </c>
      <c r="T1248" s="86">
        <v>0</v>
      </c>
      <c r="U1248" s="86">
        <v>0</v>
      </c>
      <c r="V1248" s="86">
        <v>0</v>
      </c>
      <c r="W1248" s="86">
        <v>0</v>
      </c>
      <c r="X1248" s="86">
        <v>0</v>
      </c>
      <c r="Y1248" s="86">
        <v>62500</v>
      </c>
    </row>
    <row r="1249" spans="1:25" hidden="1" outlineLevel="4" x14ac:dyDescent="0.3">
      <c r="A1249" s="85" t="s">
        <v>204</v>
      </c>
      <c r="B1249" s="85" t="s">
        <v>228</v>
      </c>
      <c r="C1249" t="s">
        <v>1420</v>
      </c>
      <c r="D1249" s="86">
        <v>0</v>
      </c>
      <c r="E1249" s="86">
        <v>0</v>
      </c>
      <c r="F1249" s="86">
        <v>0</v>
      </c>
      <c r="G1249" s="86">
        <v>0</v>
      </c>
      <c r="H1249" s="86">
        <v>0</v>
      </c>
      <c r="I1249" s="86">
        <v>0</v>
      </c>
      <c r="J1249" s="86">
        <v>0</v>
      </c>
      <c r="K1249" s="86">
        <v>0</v>
      </c>
      <c r="L1249" s="86">
        <v>0</v>
      </c>
      <c r="M1249" s="86">
        <v>0</v>
      </c>
      <c r="N1249" s="86">
        <v>0</v>
      </c>
      <c r="O1249" s="86">
        <v>0</v>
      </c>
      <c r="P1249" s="86">
        <v>0</v>
      </c>
      <c r="Q1249" s="86">
        <v>0</v>
      </c>
      <c r="R1249" s="86">
        <v>0</v>
      </c>
      <c r="S1249" s="86">
        <v>0</v>
      </c>
      <c r="T1249" s="86">
        <v>100000</v>
      </c>
      <c r="U1249" s="86">
        <v>0</v>
      </c>
      <c r="V1249" s="86">
        <v>0</v>
      </c>
      <c r="W1249" s="86">
        <v>0</v>
      </c>
      <c r="X1249" s="86">
        <v>0</v>
      </c>
      <c r="Y1249" s="86">
        <v>100000</v>
      </c>
    </row>
    <row r="1250" spans="1:25" hidden="1" outlineLevel="4" x14ac:dyDescent="0.3">
      <c r="A1250" s="85" t="s">
        <v>204</v>
      </c>
      <c r="B1250" s="85" t="s">
        <v>228</v>
      </c>
      <c r="C1250" t="s">
        <v>1421</v>
      </c>
      <c r="D1250" s="86">
        <v>0</v>
      </c>
      <c r="E1250" s="86">
        <v>0</v>
      </c>
      <c r="F1250" s="86">
        <v>0</v>
      </c>
      <c r="G1250" s="86">
        <v>0</v>
      </c>
      <c r="H1250" s="86">
        <v>0</v>
      </c>
      <c r="I1250" s="86">
        <v>0</v>
      </c>
      <c r="J1250" s="86">
        <v>0</v>
      </c>
      <c r="K1250" s="86">
        <v>0</v>
      </c>
      <c r="L1250" s="86">
        <v>0</v>
      </c>
      <c r="M1250" s="86">
        <v>0</v>
      </c>
      <c r="N1250" s="86">
        <v>0</v>
      </c>
      <c r="O1250" s="86">
        <v>0</v>
      </c>
      <c r="P1250" s="86">
        <v>0</v>
      </c>
      <c r="Q1250" s="86">
        <v>0</v>
      </c>
      <c r="R1250" s="86">
        <v>0</v>
      </c>
      <c r="S1250" s="86">
        <v>0</v>
      </c>
      <c r="T1250" s="86">
        <v>100000</v>
      </c>
      <c r="U1250" s="86">
        <v>0</v>
      </c>
      <c r="V1250" s="86">
        <v>0</v>
      </c>
      <c r="W1250" s="86">
        <v>0</v>
      </c>
      <c r="X1250" s="86">
        <v>0</v>
      </c>
      <c r="Y1250" s="86">
        <v>100000</v>
      </c>
    </row>
    <row r="1251" spans="1:25" hidden="1" outlineLevel="4" x14ac:dyDescent="0.3">
      <c r="A1251" s="85" t="s">
        <v>204</v>
      </c>
      <c r="B1251" s="85" t="s">
        <v>228</v>
      </c>
      <c r="C1251" t="s">
        <v>1422</v>
      </c>
      <c r="D1251" s="86">
        <v>0</v>
      </c>
      <c r="E1251" s="86">
        <v>0</v>
      </c>
      <c r="F1251" s="86">
        <v>0</v>
      </c>
      <c r="G1251" s="86">
        <v>0</v>
      </c>
      <c r="H1251" s="86">
        <v>0</v>
      </c>
      <c r="I1251" s="86">
        <v>0</v>
      </c>
      <c r="J1251" s="86">
        <v>275000</v>
      </c>
      <c r="K1251" s="86">
        <v>0</v>
      </c>
      <c r="L1251" s="86">
        <v>0</v>
      </c>
      <c r="M1251" s="86">
        <v>0</v>
      </c>
      <c r="N1251" s="86">
        <v>0</v>
      </c>
      <c r="O1251" s="86">
        <v>0</v>
      </c>
      <c r="P1251" s="86">
        <v>0</v>
      </c>
      <c r="Q1251" s="86">
        <v>0</v>
      </c>
      <c r="R1251" s="86">
        <v>0</v>
      </c>
      <c r="S1251" s="86">
        <v>0</v>
      </c>
      <c r="T1251" s="86">
        <v>0</v>
      </c>
      <c r="U1251" s="86">
        <v>0</v>
      </c>
      <c r="V1251" s="86">
        <v>0</v>
      </c>
      <c r="W1251" s="86">
        <v>0</v>
      </c>
      <c r="X1251" s="86">
        <v>0</v>
      </c>
      <c r="Y1251" s="86">
        <v>275000</v>
      </c>
    </row>
    <row r="1252" spans="1:25" hidden="1" outlineLevel="4" x14ac:dyDescent="0.3">
      <c r="A1252" s="85" t="s">
        <v>204</v>
      </c>
      <c r="B1252" s="85" t="s">
        <v>228</v>
      </c>
      <c r="C1252" t="s">
        <v>1423</v>
      </c>
      <c r="D1252" s="86">
        <v>0</v>
      </c>
      <c r="E1252" s="86">
        <v>0</v>
      </c>
      <c r="F1252" s="86">
        <v>0</v>
      </c>
      <c r="G1252" s="86">
        <v>0</v>
      </c>
      <c r="H1252" s="86">
        <v>0</v>
      </c>
      <c r="I1252" s="86">
        <v>0</v>
      </c>
      <c r="J1252" s="86">
        <v>0</v>
      </c>
      <c r="K1252" s="86">
        <v>0</v>
      </c>
      <c r="L1252" s="86">
        <v>0</v>
      </c>
      <c r="M1252" s="86">
        <v>0</v>
      </c>
      <c r="N1252" s="86">
        <v>0</v>
      </c>
      <c r="O1252" s="86">
        <v>350000</v>
      </c>
      <c r="P1252" s="86">
        <v>0</v>
      </c>
      <c r="Q1252" s="86">
        <v>0</v>
      </c>
      <c r="R1252" s="86">
        <v>0</v>
      </c>
      <c r="S1252" s="86">
        <v>0</v>
      </c>
      <c r="T1252" s="86">
        <v>0</v>
      </c>
      <c r="U1252" s="86">
        <v>0</v>
      </c>
      <c r="V1252" s="86">
        <v>0</v>
      </c>
      <c r="W1252" s="86">
        <v>0</v>
      </c>
      <c r="X1252" s="86">
        <v>0</v>
      </c>
      <c r="Y1252" s="86">
        <v>350000</v>
      </c>
    </row>
    <row r="1253" spans="1:25" hidden="1" outlineLevel="4" x14ac:dyDescent="0.3">
      <c r="A1253" s="85" t="s">
        <v>204</v>
      </c>
      <c r="B1253" s="85" t="s">
        <v>228</v>
      </c>
      <c r="C1253" t="s">
        <v>1424</v>
      </c>
      <c r="D1253" s="86">
        <v>0</v>
      </c>
      <c r="E1253" s="86">
        <v>0</v>
      </c>
      <c r="F1253" s="86">
        <v>0</v>
      </c>
      <c r="G1253" s="86">
        <v>0</v>
      </c>
      <c r="H1253" s="86">
        <v>0</v>
      </c>
      <c r="I1253" s="86">
        <v>0</v>
      </c>
      <c r="J1253" s="86">
        <v>0</v>
      </c>
      <c r="K1253" s="86">
        <v>50000</v>
      </c>
      <c r="L1253" s="86">
        <v>0</v>
      </c>
      <c r="M1253" s="86">
        <v>0</v>
      </c>
      <c r="N1253" s="86">
        <v>0</v>
      </c>
      <c r="O1253" s="86">
        <v>0</v>
      </c>
      <c r="P1253" s="86">
        <v>0</v>
      </c>
      <c r="Q1253" s="86">
        <v>0</v>
      </c>
      <c r="R1253" s="86">
        <v>0</v>
      </c>
      <c r="S1253" s="86">
        <v>0</v>
      </c>
      <c r="T1253" s="86">
        <v>0</v>
      </c>
      <c r="U1253" s="86">
        <v>0</v>
      </c>
      <c r="V1253" s="86">
        <v>0</v>
      </c>
      <c r="W1253" s="86">
        <v>0</v>
      </c>
      <c r="X1253" s="86">
        <v>0</v>
      </c>
      <c r="Y1253" s="86">
        <v>50000</v>
      </c>
    </row>
    <row r="1254" spans="1:25" hidden="1" outlineLevel="4" x14ac:dyDescent="0.3">
      <c r="A1254" s="85" t="s">
        <v>204</v>
      </c>
      <c r="B1254" s="85" t="s">
        <v>228</v>
      </c>
      <c r="C1254" t="s">
        <v>1425</v>
      </c>
      <c r="D1254" s="86">
        <v>0</v>
      </c>
      <c r="E1254" s="86">
        <v>0</v>
      </c>
      <c r="F1254" s="86">
        <v>0</v>
      </c>
      <c r="G1254" s="86">
        <v>0</v>
      </c>
      <c r="H1254" s="86">
        <v>0</v>
      </c>
      <c r="I1254" s="86">
        <v>0</v>
      </c>
      <c r="J1254" s="86">
        <v>0</v>
      </c>
      <c r="K1254" s="86">
        <v>0</v>
      </c>
      <c r="L1254" s="86">
        <v>0</v>
      </c>
      <c r="M1254" s="86">
        <v>0</v>
      </c>
      <c r="N1254" s="86">
        <v>0</v>
      </c>
      <c r="O1254" s="86">
        <v>0</v>
      </c>
      <c r="P1254" s="86">
        <v>0</v>
      </c>
      <c r="Q1254" s="86">
        <v>0</v>
      </c>
      <c r="R1254" s="86">
        <v>0</v>
      </c>
      <c r="S1254" s="86">
        <v>0</v>
      </c>
      <c r="T1254" s="86">
        <v>0</v>
      </c>
      <c r="U1254" s="86">
        <v>0</v>
      </c>
      <c r="V1254" s="86">
        <v>0</v>
      </c>
      <c r="W1254" s="86">
        <v>200000</v>
      </c>
      <c r="X1254" s="86">
        <v>850000</v>
      </c>
      <c r="Y1254" s="86">
        <v>1050000</v>
      </c>
    </row>
    <row r="1255" spans="1:25" hidden="1" outlineLevel="4" x14ac:dyDescent="0.3">
      <c r="A1255" s="85" t="s">
        <v>204</v>
      </c>
      <c r="B1255" s="85" t="s">
        <v>228</v>
      </c>
      <c r="C1255" t="s">
        <v>1426</v>
      </c>
      <c r="D1255" s="86">
        <v>0</v>
      </c>
      <c r="E1255" s="86">
        <v>0</v>
      </c>
      <c r="F1255" s="86">
        <v>0</v>
      </c>
      <c r="G1255" s="86">
        <v>0</v>
      </c>
      <c r="H1255" s="86">
        <v>0</v>
      </c>
      <c r="I1255" s="86">
        <v>0</v>
      </c>
      <c r="J1255" s="86">
        <v>0</v>
      </c>
      <c r="K1255" s="86">
        <v>0</v>
      </c>
      <c r="L1255" s="86">
        <v>0</v>
      </c>
      <c r="M1255" s="86">
        <v>0</v>
      </c>
      <c r="N1255" s="86">
        <v>0</v>
      </c>
      <c r="O1255" s="86">
        <v>0</v>
      </c>
      <c r="P1255" s="86">
        <v>0</v>
      </c>
      <c r="Q1255" s="86">
        <v>0</v>
      </c>
      <c r="R1255" s="86">
        <v>0</v>
      </c>
      <c r="S1255" s="86">
        <v>0</v>
      </c>
      <c r="T1255" s="86">
        <v>0</v>
      </c>
      <c r="U1255" s="86">
        <v>0</v>
      </c>
      <c r="V1255" s="86">
        <v>200000</v>
      </c>
      <c r="W1255" s="86">
        <v>0</v>
      </c>
      <c r="X1255" s="86">
        <v>0</v>
      </c>
      <c r="Y1255" s="86">
        <v>200000</v>
      </c>
    </row>
    <row r="1256" spans="1:25" hidden="1" outlineLevel="4" x14ac:dyDescent="0.3">
      <c r="A1256" s="85" t="s">
        <v>204</v>
      </c>
      <c r="B1256" s="85" t="s">
        <v>228</v>
      </c>
      <c r="C1256" t="s">
        <v>1427</v>
      </c>
      <c r="D1256" s="86">
        <v>0</v>
      </c>
      <c r="E1256" s="86">
        <v>0</v>
      </c>
      <c r="F1256" s="86">
        <v>0</v>
      </c>
      <c r="G1256" s="86">
        <v>0</v>
      </c>
      <c r="H1256" s="86">
        <v>0</v>
      </c>
      <c r="I1256" s="86">
        <v>0</v>
      </c>
      <c r="J1256" s="86">
        <v>68000</v>
      </c>
      <c r="K1256" s="86">
        <v>0</v>
      </c>
      <c r="L1256" s="86">
        <v>0</v>
      </c>
      <c r="M1256" s="86">
        <v>0</v>
      </c>
      <c r="N1256" s="86">
        <v>0</v>
      </c>
      <c r="O1256" s="86">
        <v>0</v>
      </c>
      <c r="P1256" s="86">
        <v>0</v>
      </c>
      <c r="Q1256" s="86">
        <v>0</v>
      </c>
      <c r="R1256" s="86">
        <v>0</v>
      </c>
      <c r="S1256" s="86">
        <v>0</v>
      </c>
      <c r="T1256" s="86">
        <v>0</v>
      </c>
      <c r="U1256" s="86">
        <v>0</v>
      </c>
      <c r="V1256" s="86">
        <v>0</v>
      </c>
      <c r="W1256" s="86">
        <v>0</v>
      </c>
      <c r="X1256" s="86">
        <v>0</v>
      </c>
      <c r="Y1256" s="86">
        <v>68000</v>
      </c>
    </row>
    <row r="1257" spans="1:25" hidden="1" outlineLevel="4" x14ac:dyDescent="0.3">
      <c r="A1257" s="85" t="s">
        <v>204</v>
      </c>
      <c r="B1257" s="85" t="s">
        <v>228</v>
      </c>
      <c r="C1257" t="s">
        <v>1428</v>
      </c>
      <c r="D1257" s="86">
        <v>0</v>
      </c>
      <c r="E1257" s="86">
        <v>0</v>
      </c>
      <c r="F1257" s="86">
        <v>0</v>
      </c>
      <c r="G1257" s="86">
        <v>0</v>
      </c>
      <c r="H1257" s="86">
        <v>0</v>
      </c>
      <c r="I1257" s="86">
        <v>0</v>
      </c>
      <c r="J1257" s="86">
        <v>0</v>
      </c>
      <c r="K1257" s="86">
        <v>125000</v>
      </c>
      <c r="L1257" s="86">
        <v>0</v>
      </c>
      <c r="M1257" s="86">
        <v>0</v>
      </c>
      <c r="N1257" s="86">
        <v>0</v>
      </c>
      <c r="O1257" s="86">
        <v>0</v>
      </c>
      <c r="P1257" s="86">
        <v>0</v>
      </c>
      <c r="Q1257" s="86">
        <v>0</v>
      </c>
      <c r="R1257" s="86">
        <v>0</v>
      </c>
      <c r="S1257" s="86">
        <v>0</v>
      </c>
      <c r="T1257" s="86">
        <v>0</v>
      </c>
      <c r="U1257" s="86">
        <v>0</v>
      </c>
      <c r="V1257" s="86">
        <v>0</v>
      </c>
      <c r="W1257" s="86">
        <v>0</v>
      </c>
      <c r="X1257" s="86">
        <v>0</v>
      </c>
      <c r="Y1257" s="86">
        <v>125000</v>
      </c>
    </row>
    <row r="1258" spans="1:25" hidden="1" outlineLevel="4" x14ac:dyDescent="0.3">
      <c r="A1258" s="85" t="s">
        <v>204</v>
      </c>
      <c r="B1258" s="85" t="s">
        <v>228</v>
      </c>
      <c r="C1258" t="s">
        <v>1429</v>
      </c>
      <c r="D1258" s="86">
        <v>0</v>
      </c>
      <c r="E1258" s="86">
        <v>0</v>
      </c>
      <c r="F1258" s="86">
        <v>0</v>
      </c>
      <c r="G1258" s="86">
        <v>0</v>
      </c>
      <c r="H1258" s="86">
        <v>0</v>
      </c>
      <c r="I1258" s="86">
        <v>0</v>
      </c>
      <c r="J1258" s="86">
        <v>0</v>
      </c>
      <c r="K1258" s="86">
        <v>100000</v>
      </c>
      <c r="L1258" s="86">
        <v>0</v>
      </c>
      <c r="M1258" s="86">
        <v>0</v>
      </c>
      <c r="N1258" s="86">
        <v>0</v>
      </c>
      <c r="O1258" s="86">
        <v>0</v>
      </c>
      <c r="P1258" s="86">
        <v>0</v>
      </c>
      <c r="Q1258" s="86">
        <v>0</v>
      </c>
      <c r="R1258" s="86">
        <v>0</v>
      </c>
      <c r="S1258" s="86">
        <v>0</v>
      </c>
      <c r="T1258" s="86">
        <v>0</v>
      </c>
      <c r="U1258" s="86">
        <v>0</v>
      </c>
      <c r="V1258" s="86">
        <v>0</v>
      </c>
      <c r="W1258" s="86">
        <v>0</v>
      </c>
      <c r="X1258" s="86">
        <v>0</v>
      </c>
      <c r="Y1258" s="86">
        <v>100000</v>
      </c>
    </row>
    <row r="1259" spans="1:25" hidden="1" outlineLevel="4" x14ac:dyDescent="0.3">
      <c r="A1259" s="85" t="s">
        <v>204</v>
      </c>
      <c r="B1259" s="85" t="s">
        <v>228</v>
      </c>
      <c r="C1259" t="s">
        <v>1430</v>
      </c>
      <c r="D1259" s="86">
        <v>0</v>
      </c>
      <c r="E1259" s="86">
        <v>0</v>
      </c>
      <c r="F1259" s="86">
        <v>0</v>
      </c>
      <c r="G1259" s="86">
        <v>0</v>
      </c>
      <c r="H1259" s="86">
        <v>0</v>
      </c>
      <c r="I1259" s="86">
        <v>0</v>
      </c>
      <c r="J1259" s="86">
        <v>0</v>
      </c>
      <c r="K1259" s="86">
        <v>0</v>
      </c>
      <c r="L1259" s="86">
        <v>0</v>
      </c>
      <c r="M1259" s="86">
        <v>750000</v>
      </c>
      <c r="N1259" s="86">
        <v>0</v>
      </c>
      <c r="O1259" s="86">
        <v>0</v>
      </c>
      <c r="P1259" s="86">
        <v>0</v>
      </c>
      <c r="Q1259" s="86">
        <v>0</v>
      </c>
      <c r="R1259" s="86">
        <v>0</v>
      </c>
      <c r="S1259" s="86">
        <v>0</v>
      </c>
      <c r="T1259" s="86">
        <v>0</v>
      </c>
      <c r="U1259" s="86">
        <v>0</v>
      </c>
      <c r="V1259" s="86">
        <v>0</v>
      </c>
      <c r="W1259" s="86">
        <v>0</v>
      </c>
      <c r="X1259" s="86">
        <v>0</v>
      </c>
      <c r="Y1259" s="86">
        <v>750000</v>
      </c>
    </row>
    <row r="1260" spans="1:25" s="284" customFormat="1" hidden="1" outlineLevel="3" collapsed="1" x14ac:dyDescent="0.3">
      <c r="A1260" s="85"/>
      <c r="B1260" s="290" t="s">
        <v>2825</v>
      </c>
      <c r="C1260" s="291"/>
      <c r="D1260" s="292"/>
      <c r="E1260" s="292">
        <f t="shared" ref="E1260:Y1260" si="55">SUBTOTAL(9,E1244:E1259)</f>
        <v>0</v>
      </c>
      <c r="F1260" s="292">
        <f t="shared" si="55"/>
        <v>0</v>
      </c>
      <c r="G1260" s="292">
        <f t="shared" si="55"/>
        <v>0</v>
      </c>
      <c r="H1260" s="292">
        <f t="shared" si="55"/>
        <v>0</v>
      </c>
      <c r="I1260" s="292">
        <f t="shared" si="55"/>
        <v>0</v>
      </c>
      <c r="J1260" s="292">
        <f t="shared" si="55"/>
        <v>343000</v>
      </c>
      <c r="K1260" s="292">
        <f t="shared" si="55"/>
        <v>587500</v>
      </c>
      <c r="L1260" s="292">
        <f t="shared" si="55"/>
        <v>0</v>
      </c>
      <c r="M1260" s="292">
        <f t="shared" si="55"/>
        <v>750000</v>
      </c>
      <c r="N1260" s="292">
        <f t="shared" si="55"/>
        <v>0</v>
      </c>
      <c r="O1260" s="292">
        <f t="shared" si="55"/>
        <v>350000</v>
      </c>
      <c r="P1260" s="292">
        <f t="shared" si="55"/>
        <v>300000</v>
      </c>
      <c r="Q1260" s="292">
        <f t="shared" si="55"/>
        <v>0</v>
      </c>
      <c r="R1260" s="292">
        <f t="shared" si="55"/>
        <v>0</v>
      </c>
      <c r="S1260" s="292">
        <f t="shared" si="55"/>
        <v>500000</v>
      </c>
      <c r="T1260" s="292">
        <f t="shared" si="55"/>
        <v>200000</v>
      </c>
      <c r="U1260" s="292">
        <f t="shared" si="55"/>
        <v>0</v>
      </c>
      <c r="V1260" s="292">
        <f t="shared" si="55"/>
        <v>500000</v>
      </c>
      <c r="W1260" s="292">
        <f t="shared" si="55"/>
        <v>200000</v>
      </c>
      <c r="X1260" s="292">
        <f t="shared" si="55"/>
        <v>850000</v>
      </c>
      <c r="Y1260" s="292">
        <f t="shared" si="55"/>
        <v>4580500</v>
      </c>
    </row>
    <row r="1261" spans="1:25" s="286" customFormat="1" outlineLevel="2" collapsed="1" x14ac:dyDescent="0.3">
      <c r="A1261" s="285" t="s">
        <v>2768</v>
      </c>
      <c r="B1261" s="285"/>
      <c r="D1261" s="287">
        <f t="shared" ref="D1261:Y1261" si="56">SUBTOTAL(9,D909:D1259)</f>
        <v>6314155</v>
      </c>
      <c r="E1261" s="287">
        <f t="shared" si="56"/>
        <v>35294877</v>
      </c>
      <c r="F1261" s="287">
        <f t="shared" si="56"/>
        <v>4744458.6812052494</v>
      </c>
      <c r="G1261" s="287">
        <f t="shared" si="56"/>
        <v>2038126.9094631765</v>
      </c>
      <c r="H1261" s="287">
        <f t="shared" si="56"/>
        <v>0</v>
      </c>
      <c r="I1261" s="287">
        <f t="shared" si="56"/>
        <v>23794604</v>
      </c>
      <c r="J1261" s="287">
        <f t="shared" si="56"/>
        <v>50336880</v>
      </c>
      <c r="K1261" s="287">
        <f t="shared" si="56"/>
        <v>116890169</v>
      </c>
      <c r="L1261" s="287">
        <f t="shared" si="56"/>
        <v>59174107</v>
      </c>
      <c r="M1261" s="287">
        <f t="shared" si="56"/>
        <v>40280473</v>
      </c>
      <c r="N1261" s="287">
        <f t="shared" si="56"/>
        <v>36104518</v>
      </c>
      <c r="O1261" s="287">
        <f t="shared" si="56"/>
        <v>25644267</v>
      </c>
      <c r="P1261" s="287">
        <f t="shared" si="56"/>
        <v>21373476</v>
      </c>
      <c r="Q1261" s="287">
        <f t="shared" si="56"/>
        <v>35905305</v>
      </c>
      <c r="R1261" s="287">
        <f t="shared" si="56"/>
        <v>0</v>
      </c>
      <c r="S1261" s="287">
        <f t="shared" si="56"/>
        <v>5147812</v>
      </c>
      <c r="T1261" s="287">
        <f t="shared" si="56"/>
        <v>67208900</v>
      </c>
      <c r="U1261" s="287">
        <f t="shared" si="56"/>
        <v>0</v>
      </c>
      <c r="V1261" s="287">
        <f t="shared" si="56"/>
        <v>158566032</v>
      </c>
      <c r="W1261" s="287">
        <f t="shared" si="56"/>
        <v>206023850</v>
      </c>
      <c r="X1261" s="287">
        <f t="shared" si="56"/>
        <v>57841991</v>
      </c>
      <c r="Y1261" s="287">
        <f t="shared" si="56"/>
        <v>952684001.59066832</v>
      </c>
    </row>
    <row r="1262" spans="1:25" hidden="1" outlineLevel="4" x14ac:dyDescent="0.3">
      <c r="A1262" s="85" t="s">
        <v>231</v>
      </c>
      <c r="B1262" s="85" t="s">
        <v>233</v>
      </c>
      <c r="C1262" t="s">
        <v>1431</v>
      </c>
      <c r="D1262" s="86">
        <v>0</v>
      </c>
      <c r="E1262" s="86">
        <v>0</v>
      </c>
      <c r="F1262" s="86">
        <v>0</v>
      </c>
      <c r="G1262" s="86">
        <v>0</v>
      </c>
      <c r="H1262" s="86">
        <v>0</v>
      </c>
      <c r="I1262" s="86">
        <v>0</v>
      </c>
      <c r="J1262" s="86">
        <v>0</v>
      </c>
      <c r="K1262" s="86">
        <v>0</v>
      </c>
      <c r="L1262" s="86">
        <v>0</v>
      </c>
      <c r="M1262" s="86">
        <v>0</v>
      </c>
      <c r="N1262" s="86">
        <v>0</v>
      </c>
      <c r="O1262" s="86">
        <v>0</v>
      </c>
      <c r="P1262" s="86">
        <v>0</v>
      </c>
      <c r="Q1262" s="86">
        <v>0</v>
      </c>
      <c r="R1262" s="86">
        <v>0</v>
      </c>
      <c r="S1262" s="86">
        <v>0</v>
      </c>
      <c r="T1262" s="86">
        <v>0</v>
      </c>
      <c r="U1262" s="86">
        <v>0</v>
      </c>
      <c r="V1262" s="86">
        <v>0</v>
      </c>
      <c r="W1262" s="86">
        <v>37013067</v>
      </c>
      <c r="X1262" s="86">
        <v>0</v>
      </c>
      <c r="Y1262" s="86">
        <v>37013067</v>
      </c>
    </row>
    <row r="1263" spans="1:25" hidden="1" outlineLevel="4" x14ac:dyDescent="0.3">
      <c r="A1263" s="85" t="s">
        <v>231</v>
      </c>
      <c r="B1263" s="85" t="s">
        <v>233</v>
      </c>
      <c r="C1263" t="s">
        <v>1432</v>
      </c>
      <c r="D1263" s="86">
        <v>0</v>
      </c>
      <c r="E1263" s="86">
        <v>0</v>
      </c>
      <c r="F1263" s="86">
        <v>0</v>
      </c>
      <c r="G1263" s="86">
        <v>0</v>
      </c>
      <c r="H1263" s="86">
        <v>0</v>
      </c>
      <c r="I1263" s="86">
        <v>0</v>
      </c>
      <c r="J1263" s="86">
        <v>0</v>
      </c>
      <c r="K1263" s="86">
        <v>0</v>
      </c>
      <c r="L1263" s="86">
        <v>0</v>
      </c>
      <c r="M1263" s="86">
        <v>0</v>
      </c>
      <c r="N1263" s="86">
        <v>0</v>
      </c>
      <c r="O1263" s="86">
        <v>0</v>
      </c>
      <c r="P1263" s="86">
        <v>0</v>
      </c>
      <c r="Q1263" s="86">
        <v>2360580</v>
      </c>
      <c r="R1263" s="86">
        <v>0</v>
      </c>
      <c r="S1263" s="86">
        <v>0</v>
      </c>
      <c r="T1263" s="86">
        <v>0</v>
      </c>
      <c r="U1263" s="86">
        <v>0</v>
      </c>
      <c r="V1263" s="86">
        <v>0</v>
      </c>
      <c r="W1263" s="86">
        <v>0</v>
      </c>
      <c r="X1263" s="86">
        <v>0</v>
      </c>
      <c r="Y1263" s="86">
        <v>2360580</v>
      </c>
    </row>
    <row r="1264" spans="1:25" hidden="1" outlineLevel="4" x14ac:dyDescent="0.3">
      <c r="A1264" s="85" t="s">
        <v>231</v>
      </c>
      <c r="B1264" s="85" t="s">
        <v>233</v>
      </c>
      <c r="C1264" t="s">
        <v>1433</v>
      </c>
      <c r="D1264" s="86">
        <v>0</v>
      </c>
      <c r="E1264" s="86">
        <v>0</v>
      </c>
      <c r="F1264" s="86">
        <v>0</v>
      </c>
      <c r="G1264" s="86">
        <v>0</v>
      </c>
      <c r="H1264" s="86">
        <v>0</v>
      </c>
      <c r="I1264" s="86">
        <v>0</v>
      </c>
      <c r="J1264" s="86">
        <v>0</v>
      </c>
      <c r="K1264" s="86">
        <v>0</v>
      </c>
      <c r="L1264" s="86">
        <v>0</v>
      </c>
      <c r="M1264" s="86">
        <v>350000</v>
      </c>
      <c r="N1264" s="86">
        <v>0</v>
      </c>
      <c r="O1264" s="86">
        <v>0</v>
      </c>
      <c r="P1264" s="86">
        <v>0</v>
      </c>
      <c r="Q1264" s="86">
        <v>0</v>
      </c>
      <c r="R1264" s="86">
        <v>0</v>
      </c>
      <c r="S1264" s="86">
        <v>0</v>
      </c>
      <c r="T1264" s="86">
        <v>0</v>
      </c>
      <c r="U1264" s="86">
        <v>0</v>
      </c>
      <c r="V1264" s="86">
        <v>0</v>
      </c>
      <c r="W1264" s="86">
        <v>0</v>
      </c>
      <c r="X1264" s="86">
        <v>0</v>
      </c>
      <c r="Y1264" s="86">
        <v>350000</v>
      </c>
    </row>
    <row r="1265" spans="1:25" hidden="1" outlineLevel="4" x14ac:dyDescent="0.3">
      <c r="A1265" s="85" t="s">
        <v>231</v>
      </c>
      <c r="B1265" s="85" t="s">
        <v>233</v>
      </c>
      <c r="C1265" t="s">
        <v>1434</v>
      </c>
      <c r="D1265" s="86">
        <v>0</v>
      </c>
      <c r="E1265" s="86">
        <v>0</v>
      </c>
      <c r="F1265" s="86">
        <v>0</v>
      </c>
      <c r="G1265" s="86">
        <v>0</v>
      </c>
      <c r="H1265" s="86">
        <v>0</v>
      </c>
      <c r="I1265" s="86">
        <v>0</v>
      </c>
      <c r="J1265" s="86">
        <v>0</v>
      </c>
      <c r="K1265" s="86">
        <v>150000</v>
      </c>
      <c r="L1265" s="86">
        <v>0</v>
      </c>
      <c r="M1265" s="86">
        <v>0</v>
      </c>
      <c r="N1265" s="86">
        <v>0</v>
      </c>
      <c r="O1265" s="86">
        <v>0</v>
      </c>
      <c r="P1265" s="86">
        <v>0</v>
      </c>
      <c r="Q1265" s="86">
        <v>0</v>
      </c>
      <c r="R1265" s="86">
        <v>0</v>
      </c>
      <c r="S1265" s="86">
        <v>0</v>
      </c>
      <c r="T1265" s="86">
        <v>0</v>
      </c>
      <c r="U1265" s="86">
        <v>0</v>
      </c>
      <c r="V1265" s="86">
        <v>0</v>
      </c>
      <c r="W1265" s="86">
        <v>0</v>
      </c>
      <c r="X1265" s="86">
        <v>0</v>
      </c>
      <c r="Y1265" s="86">
        <v>150000</v>
      </c>
    </row>
    <row r="1266" spans="1:25" hidden="1" outlineLevel="4" x14ac:dyDescent="0.3">
      <c r="A1266" s="85" t="s">
        <v>231</v>
      </c>
      <c r="B1266" s="85" t="s">
        <v>233</v>
      </c>
      <c r="C1266" t="s">
        <v>1435</v>
      </c>
      <c r="D1266" s="86">
        <v>0</v>
      </c>
      <c r="E1266" s="86">
        <v>0</v>
      </c>
      <c r="F1266" s="86">
        <v>0</v>
      </c>
      <c r="G1266" s="86">
        <v>0</v>
      </c>
      <c r="H1266" s="86">
        <v>0</v>
      </c>
      <c r="I1266" s="86">
        <v>0</v>
      </c>
      <c r="J1266" s="86">
        <v>0</v>
      </c>
      <c r="K1266" s="86">
        <v>0</v>
      </c>
      <c r="L1266" s="86">
        <v>0</v>
      </c>
      <c r="M1266" s="86">
        <v>0</v>
      </c>
      <c r="N1266" s="86">
        <v>700000</v>
      </c>
      <c r="O1266" s="86">
        <v>0</v>
      </c>
      <c r="P1266" s="86">
        <v>0</v>
      </c>
      <c r="Q1266" s="86">
        <v>0</v>
      </c>
      <c r="R1266" s="86">
        <v>0</v>
      </c>
      <c r="S1266" s="86">
        <v>0</v>
      </c>
      <c r="T1266" s="86">
        <v>0</v>
      </c>
      <c r="U1266" s="86">
        <v>0</v>
      </c>
      <c r="V1266" s="86">
        <v>0</v>
      </c>
      <c r="W1266" s="86">
        <v>0</v>
      </c>
      <c r="X1266" s="86">
        <v>0</v>
      </c>
      <c r="Y1266" s="86">
        <v>700000</v>
      </c>
    </row>
    <row r="1267" spans="1:25" hidden="1" outlineLevel="4" x14ac:dyDescent="0.3">
      <c r="A1267" s="85" t="s">
        <v>231</v>
      </c>
      <c r="B1267" s="85" t="s">
        <v>233</v>
      </c>
      <c r="C1267" t="s">
        <v>1436</v>
      </c>
      <c r="D1267" s="86">
        <v>0</v>
      </c>
      <c r="E1267" s="86">
        <v>0</v>
      </c>
      <c r="F1267" s="86">
        <v>0</v>
      </c>
      <c r="G1267" s="86">
        <v>0</v>
      </c>
      <c r="H1267" s="86">
        <v>0</v>
      </c>
      <c r="I1267" s="86">
        <v>0</v>
      </c>
      <c r="J1267" s="86">
        <v>0</v>
      </c>
      <c r="K1267" s="86">
        <v>0</v>
      </c>
      <c r="L1267" s="86">
        <v>0</v>
      </c>
      <c r="M1267" s="86">
        <v>0</v>
      </c>
      <c r="N1267" s="86">
        <v>0</v>
      </c>
      <c r="O1267" s="86">
        <v>2262000</v>
      </c>
      <c r="P1267" s="86">
        <v>0</v>
      </c>
      <c r="Q1267" s="86">
        <v>0</v>
      </c>
      <c r="R1267" s="86">
        <v>0</v>
      </c>
      <c r="S1267" s="86">
        <v>0</v>
      </c>
      <c r="T1267" s="86">
        <v>0</v>
      </c>
      <c r="U1267" s="86">
        <v>0</v>
      </c>
      <c r="V1267" s="86">
        <v>0</v>
      </c>
      <c r="W1267" s="86">
        <v>0</v>
      </c>
      <c r="X1267" s="86">
        <v>0</v>
      </c>
      <c r="Y1267" s="86">
        <v>2262000</v>
      </c>
    </row>
    <row r="1268" spans="1:25" hidden="1" outlineLevel="4" x14ac:dyDescent="0.3">
      <c r="A1268" s="85" t="s">
        <v>231</v>
      </c>
      <c r="B1268" s="85" t="s">
        <v>233</v>
      </c>
      <c r="C1268" t="s">
        <v>1437</v>
      </c>
      <c r="D1268" s="86">
        <v>0</v>
      </c>
      <c r="E1268" s="86">
        <v>0</v>
      </c>
      <c r="F1268" s="86">
        <v>0</v>
      </c>
      <c r="G1268" s="86">
        <v>0</v>
      </c>
      <c r="H1268" s="86">
        <v>0</v>
      </c>
      <c r="I1268" s="86">
        <v>0</v>
      </c>
      <c r="J1268" s="86">
        <v>0</v>
      </c>
      <c r="K1268" s="86">
        <v>0</v>
      </c>
      <c r="L1268" s="86">
        <v>0</v>
      </c>
      <c r="M1268" s="86">
        <v>0</v>
      </c>
      <c r="N1268" s="86">
        <v>0</v>
      </c>
      <c r="O1268" s="86">
        <v>0</v>
      </c>
      <c r="P1268" s="86">
        <v>0</v>
      </c>
      <c r="Q1268" s="86">
        <v>0</v>
      </c>
      <c r="R1268" s="86">
        <v>0</v>
      </c>
      <c r="S1268" s="86">
        <v>0</v>
      </c>
      <c r="T1268" s="86">
        <v>0</v>
      </c>
      <c r="U1268" s="86">
        <v>0</v>
      </c>
      <c r="V1268" s="86">
        <v>0</v>
      </c>
      <c r="W1268" s="86">
        <v>192000</v>
      </c>
      <c r="X1268" s="86">
        <v>0</v>
      </c>
      <c r="Y1268" s="86">
        <v>192000</v>
      </c>
    </row>
    <row r="1269" spans="1:25" hidden="1" outlineLevel="4" x14ac:dyDescent="0.3">
      <c r="A1269" s="85" t="s">
        <v>231</v>
      </c>
      <c r="B1269" s="85" t="s">
        <v>233</v>
      </c>
      <c r="C1269" t="s">
        <v>1438</v>
      </c>
      <c r="D1269" s="86">
        <v>0</v>
      </c>
      <c r="E1269" s="86">
        <v>0</v>
      </c>
      <c r="F1269" s="86">
        <v>0</v>
      </c>
      <c r="G1269" s="86">
        <v>0</v>
      </c>
      <c r="H1269" s="86">
        <v>0</v>
      </c>
      <c r="I1269" s="86">
        <v>0</v>
      </c>
      <c r="J1269" s="86">
        <v>0</v>
      </c>
      <c r="K1269" s="86">
        <v>0</v>
      </c>
      <c r="L1269" s="86">
        <v>0</v>
      </c>
      <c r="M1269" s="86">
        <v>0</v>
      </c>
      <c r="N1269" s="86">
        <v>100000</v>
      </c>
      <c r="O1269" s="86">
        <v>0</v>
      </c>
      <c r="P1269" s="86">
        <v>0</v>
      </c>
      <c r="Q1269" s="86">
        <v>0</v>
      </c>
      <c r="R1269" s="86">
        <v>0</v>
      </c>
      <c r="S1269" s="86">
        <v>0</v>
      </c>
      <c r="T1269" s="86">
        <v>0</v>
      </c>
      <c r="U1269" s="86">
        <v>0</v>
      </c>
      <c r="V1269" s="86">
        <v>0</v>
      </c>
      <c r="W1269" s="86">
        <v>0</v>
      </c>
      <c r="X1269" s="86">
        <v>0</v>
      </c>
      <c r="Y1269" s="86">
        <v>100000</v>
      </c>
    </row>
    <row r="1270" spans="1:25" hidden="1" outlineLevel="4" x14ac:dyDescent="0.3">
      <c r="A1270" s="85" t="s">
        <v>231</v>
      </c>
      <c r="B1270" s="85" t="s">
        <v>233</v>
      </c>
      <c r="C1270" t="s">
        <v>1439</v>
      </c>
      <c r="D1270" s="86">
        <v>0</v>
      </c>
      <c r="E1270" s="86">
        <v>0</v>
      </c>
      <c r="F1270" s="86">
        <v>0</v>
      </c>
      <c r="G1270" s="86">
        <v>0</v>
      </c>
      <c r="H1270" s="86">
        <v>0</v>
      </c>
      <c r="I1270" s="86">
        <v>0</v>
      </c>
      <c r="J1270" s="86">
        <v>0</v>
      </c>
      <c r="K1270" s="86">
        <v>0</v>
      </c>
      <c r="L1270" s="86">
        <v>0</v>
      </c>
      <c r="M1270" s="86">
        <v>0</v>
      </c>
      <c r="N1270" s="86">
        <v>0</v>
      </c>
      <c r="O1270" s="86">
        <v>0</v>
      </c>
      <c r="P1270" s="86">
        <v>0</v>
      </c>
      <c r="Q1270" s="86">
        <v>0</v>
      </c>
      <c r="R1270" s="86">
        <v>0</v>
      </c>
      <c r="S1270" s="86">
        <v>0</v>
      </c>
      <c r="T1270" s="86">
        <v>0</v>
      </c>
      <c r="U1270" s="86">
        <v>0</v>
      </c>
      <c r="V1270" s="86">
        <v>0</v>
      </c>
      <c r="W1270" s="86">
        <v>263710</v>
      </c>
      <c r="X1270" s="86">
        <v>0</v>
      </c>
      <c r="Y1270" s="86">
        <v>263710</v>
      </c>
    </row>
    <row r="1271" spans="1:25" hidden="1" outlineLevel="4" x14ac:dyDescent="0.3">
      <c r="A1271" s="85" t="s">
        <v>231</v>
      </c>
      <c r="B1271" s="85" t="s">
        <v>233</v>
      </c>
      <c r="C1271" t="s">
        <v>1440</v>
      </c>
      <c r="D1271" s="86">
        <v>0</v>
      </c>
      <c r="E1271" s="86">
        <v>0</v>
      </c>
      <c r="F1271" s="86">
        <v>0</v>
      </c>
      <c r="G1271" s="86">
        <v>0</v>
      </c>
      <c r="H1271" s="86">
        <v>0</v>
      </c>
      <c r="I1271" s="86">
        <v>0</v>
      </c>
      <c r="J1271" s="86">
        <v>0</v>
      </c>
      <c r="K1271" s="86">
        <v>0</v>
      </c>
      <c r="L1271" s="86">
        <v>0</v>
      </c>
      <c r="M1271" s="86">
        <v>0</v>
      </c>
      <c r="N1271" s="86">
        <v>0</v>
      </c>
      <c r="O1271" s="86">
        <v>450000</v>
      </c>
      <c r="P1271" s="86">
        <v>0</v>
      </c>
      <c r="Q1271" s="86">
        <v>0</v>
      </c>
      <c r="R1271" s="86">
        <v>0</v>
      </c>
      <c r="S1271" s="86">
        <v>0</v>
      </c>
      <c r="T1271" s="86">
        <v>0</v>
      </c>
      <c r="U1271" s="86">
        <v>0</v>
      </c>
      <c r="V1271" s="86">
        <v>0</v>
      </c>
      <c r="W1271" s="86">
        <v>0</v>
      </c>
      <c r="X1271" s="86">
        <v>0</v>
      </c>
      <c r="Y1271" s="86">
        <v>450000</v>
      </c>
    </row>
    <row r="1272" spans="1:25" hidden="1" outlineLevel="4" x14ac:dyDescent="0.3">
      <c r="A1272" s="85" t="s">
        <v>231</v>
      </c>
      <c r="B1272" s="85" t="s">
        <v>233</v>
      </c>
      <c r="C1272" t="s">
        <v>1441</v>
      </c>
      <c r="D1272" s="86">
        <v>0</v>
      </c>
      <c r="E1272" s="86">
        <v>0</v>
      </c>
      <c r="F1272" s="86">
        <v>0</v>
      </c>
      <c r="G1272" s="86">
        <v>0</v>
      </c>
      <c r="H1272" s="86">
        <v>0</v>
      </c>
      <c r="I1272" s="86">
        <v>0</v>
      </c>
      <c r="J1272" s="86">
        <v>0</v>
      </c>
      <c r="K1272" s="86">
        <v>0</v>
      </c>
      <c r="L1272" s="86">
        <v>0</v>
      </c>
      <c r="M1272" s="86">
        <v>0</v>
      </c>
      <c r="N1272" s="86">
        <v>0</v>
      </c>
      <c r="O1272" s="86">
        <v>0</v>
      </c>
      <c r="P1272" s="86">
        <v>0</v>
      </c>
      <c r="Q1272" s="86">
        <v>0</v>
      </c>
      <c r="R1272" s="86">
        <v>0</v>
      </c>
      <c r="S1272" s="86">
        <v>0</v>
      </c>
      <c r="T1272" s="86">
        <v>0</v>
      </c>
      <c r="U1272" s="86">
        <v>0</v>
      </c>
      <c r="V1272" s="86">
        <v>4550984</v>
      </c>
      <c r="W1272" s="86">
        <v>0</v>
      </c>
      <c r="X1272" s="86">
        <v>0</v>
      </c>
      <c r="Y1272" s="86">
        <v>4550984</v>
      </c>
    </row>
    <row r="1273" spans="1:25" hidden="1" outlineLevel="4" x14ac:dyDescent="0.3">
      <c r="A1273" s="85" t="s">
        <v>231</v>
      </c>
      <c r="B1273" s="85" t="s">
        <v>233</v>
      </c>
      <c r="C1273" t="s">
        <v>1442</v>
      </c>
      <c r="D1273" s="86">
        <v>0</v>
      </c>
      <c r="E1273" s="86">
        <v>0</v>
      </c>
      <c r="F1273" s="86">
        <v>0</v>
      </c>
      <c r="G1273" s="86">
        <v>0</v>
      </c>
      <c r="H1273" s="86">
        <v>0</v>
      </c>
      <c r="I1273" s="86">
        <v>0</v>
      </c>
      <c r="J1273" s="86">
        <v>0</v>
      </c>
      <c r="K1273" s="86">
        <v>0</v>
      </c>
      <c r="L1273" s="86">
        <v>0</v>
      </c>
      <c r="M1273" s="86">
        <v>0</v>
      </c>
      <c r="N1273" s="86">
        <v>0</v>
      </c>
      <c r="O1273" s="86">
        <v>0</v>
      </c>
      <c r="P1273" s="86">
        <v>0</v>
      </c>
      <c r="Q1273" s="86">
        <v>0</v>
      </c>
      <c r="R1273" s="86">
        <v>0</v>
      </c>
      <c r="S1273" s="86">
        <v>0</v>
      </c>
      <c r="T1273" s="86">
        <v>0</v>
      </c>
      <c r="U1273" s="86">
        <v>0</v>
      </c>
      <c r="V1273" s="86">
        <v>0</v>
      </c>
      <c r="W1273" s="86">
        <v>10000000</v>
      </c>
      <c r="X1273" s="86">
        <v>0</v>
      </c>
      <c r="Y1273" s="86">
        <v>10000000</v>
      </c>
    </row>
    <row r="1274" spans="1:25" hidden="1" outlineLevel="4" x14ac:dyDescent="0.3">
      <c r="A1274" s="85" t="s">
        <v>231</v>
      </c>
      <c r="B1274" s="85" t="s">
        <v>233</v>
      </c>
      <c r="C1274" t="s">
        <v>1443</v>
      </c>
      <c r="D1274" s="86">
        <v>0</v>
      </c>
      <c r="E1274" s="86">
        <v>0</v>
      </c>
      <c r="F1274" s="86">
        <v>0</v>
      </c>
      <c r="G1274" s="86">
        <v>0</v>
      </c>
      <c r="H1274" s="86">
        <v>0</v>
      </c>
      <c r="I1274" s="86">
        <v>0</v>
      </c>
      <c r="J1274" s="86">
        <v>0</v>
      </c>
      <c r="K1274" s="86">
        <v>0</v>
      </c>
      <c r="L1274" s="86">
        <v>0</v>
      </c>
      <c r="M1274" s="86">
        <v>0</v>
      </c>
      <c r="N1274" s="86">
        <v>0</v>
      </c>
      <c r="O1274" s="86">
        <v>0</v>
      </c>
      <c r="P1274" s="86">
        <v>0</v>
      </c>
      <c r="Q1274" s="86">
        <v>0</v>
      </c>
      <c r="R1274" s="86">
        <v>0</v>
      </c>
      <c r="S1274" s="86">
        <v>0</v>
      </c>
      <c r="T1274" s="86">
        <v>10000000</v>
      </c>
      <c r="U1274" s="86">
        <v>0</v>
      </c>
      <c r="V1274" s="86">
        <v>0</v>
      </c>
      <c r="W1274" s="86">
        <v>0</v>
      </c>
      <c r="X1274" s="86">
        <v>0</v>
      </c>
      <c r="Y1274" s="86">
        <v>10000000</v>
      </c>
    </row>
    <row r="1275" spans="1:25" hidden="1" outlineLevel="4" x14ac:dyDescent="0.3">
      <c r="A1275" s="85" t="s">
        <v>231</v>
      </c>
      <c r="B1275" s="85" t="s">
        <v>233</v>
      </c>
      <c r="C1275" t="s">
        <v>1444</v>
      </c>
      <c r="D1275" s="86">
        <v>0</v>
      </c>
      <c r="E1275" s="86">
        <v>0</v>
      </c>
      <c r="F1275" s="86">
        <v>0</v>
      </c>
      <c r="G1275" s="86">
        <v>0</v>
      </c>
      <c r="H1275" s="86">
        <v>0</v>
      </c>
      <c r="I1275" s="86">
        <v>0</v>
      </c>
      <c r="J1275" s="86">
        <v>0</v>
      </c>
      <c r="K1275" s="86">
        <v>0</v>
      </c>
      <c r="L1275" s="86">
        <v>0</v>
      </c>
      <c r="M1275" s="86">
        <v>0</v>
      </c>
      <c r="N1275" s="86">
        <v>0</v>
      </c>
      <c r="O1275" s="86">
        <v>0</v>
      </c>
      <c r="P1275" s="86">
        <v>440000</v>
      </c>
      <c r="Q1275" s="86">
        <v>0</v>
      </c>
      <c r="R1275" s="86">
        <v>0</v>
      </c>
      <c r="S1275" s="86">
        <v>0</v>
      </c>
      <c r="T1275" s="86">
        <v>0</v>
      </c>
      <c r="U1275" s="86">
        <v>0</v>
      </c>
      <c r="V1275" s="86">
        <v>0</v>
      </c>
      <c r="W1275" s="86">
        <v>0</v>
      </c>
      <c r="X1275" s="86">
        <v>0</v>
      </c>
      <c r="Y1275" s="86">
        <v>440000</v>
      </c>
    </row>
    <row r="1276" spans="1:25" hidden="1" outlineLevel="4" x14ac:dyDescent="0.3">
      <c r="A1276" s="85" t="s">
        <v>231</v>
      </c>
      <c r="B1276" s="85" t="s">
        <v>233</v>
      </c>
      <c r="C1276" t="s">
        <v>1445</v>
      </c>
      <c r="D1276" s="86">
        <v>0</v>
      </c>
      <c r="E1276" s="86">
        <v>0</v>
      </c>
      <c r="F1276" s="86">
        <v>0</v>
      </c>
      <c r="G1276" s="86">
        <v>0</v>
      </c>
      <c r="H1276" s="86">
        <v>0</v>
      </c>
      <c r="I1276" s="86">
        <v>0</v>
      </c>
      <c r="J1276" s="86">
        <v>0</v>
      </c>
      <c r="K1276" s="86">
        <v>0</v>
      </c>
      <c r="L1276" s="86">
        <v>0</v>
      </c>
      <c r="M1276" s="86">
        <v>0</v>
      </c>
      <c r="N1276" s="86">
        <v>0</v>
      </c>
      <c r="O1276" s="86">
        <v>0</v>
      </c>
      <c r="P1276" s="86">
        <v>0</v>
      </c>
      <c r="Q1276" s="86">
        <v>0</v>
      </c>
      <c r="R1276" s="86">
        <v>0</v>
      </c>
      <c r="S1276" s="86">
        <v>0</v>
      </c>
      <c r="T1276" s="86">
        <v>0</v>
      </c>
      <c r="U1276" s="86">
        <v>0</v>
      </c>
      <c r="V1276" s="86">
        <v>0</v>
      </c>
      <c r="W1276" s="86">
        <v>500000</v>
      </c>
      <c r="X1276" s="86">
        <v>0</v>
      </c>
      <c r="Y1276" s="86">
        <v>500000</v>
      </c>
    </row>
    <row r="1277" spans="1:25" hidden="1" outlineLevel="4" x14ac:dyDescent="0.3">
      <c r="A1277" s="85" t="s">
        <v>231</v>
      </c>
      <c r="B1277" s="85" t="s">
        <v>233</v>
      </c>
      <c r="C1277" t="s">
        <v>1446</v>
      </c>
      <c r="D1277" s="86">
        <v>0</v>
      </c>
      <c r="E1277" s="86">
        <v>0</v>
      </c>
      <c r="F1277" s="86">
        <v>0</v>
      </c>
      <c r="G1277" s="86">
        <v>0</v>
      </c>
      <c r="H1277" s="86">
        <v>0</v>
      </c>
      <c r="I1277" s="86">
        <v>0</v>
      </c>
      <c r="J1277" s="86">
        <v>0</v>
      </c>
      <c r="K1277" s="86">
        <v>0</v>
      </c>
      <c r="L1277" s="86">
        <v>0</v>
      </c>
      <c r="M1277" s="86">
        <v>0</v>
      </c>
      <c r="N1277" s="86">
        <v>0</v>
      </c>
      <c r="O1277" s="86">
        <v>0</v>
      </c>
      <c r="P1277" s="86">
        <v>0</v>
      </c>
      <c r="Q1277" s="86">
        <v>0</v>
      </c>
      <c r="R1277" s="86">
        <v>0</v>
      </c>
      <c r="S1277" s="86">
        <v>0</v>
      </c>
      <c r="T1277" s="86">
        <v>0</v>
      </c>
      <c r="U1277" s="86">
        <v>0</v>
      </c>
      <c r="V1277" s="86">
        <v>0</v>
      </c>
      <c r="W1277" s="86">
        <v>352500</v>
      </c>
      <c r="X1277" s="86">
        <v>0</v>
      </c>
      <c r="Y1277" s="86">
        <v>352500</v>
      </c>
    </row>
    <row r="1278" spans="1:25" hidden="1" outlineLevel="4" x14ac:dyDescent="0.3">
      <c r="A1278" s="85" t="s">
        <v>231</v>
      </c>
      <c r="B1278" s="85" t="s">
        <v>233</v>
      </c>
      <c r="C1278" t="s">
        <v>1447</v>
      </c>
      <c r="D1278" s="86">
        <v>0</v>
      </c>
      <c r="E1278" s="86">
        <v>0</v>
      </c>
      <c r="F1278" s="86">
        <v>0</v>
      </c>
      <c r="G1278" s="86">
        <v>0</v>
      </c>
      <c r="H1278" s="86">
        <v>0</v>
      </c>
      <c r="I1278" s="86">
        <v>0</v>
      </c>
      <c r="J1278" s="86">
        <v>0</v>
      </c>
      <c r="K1278" s="86">
        <v>2000000</v>
      </c>
      <c r="L1278" s="86">
        <v>0</v>
      </c>
      <c r="M1278" s="86">
        <v>0</v>
      </c>
      <c r="N1278" s="86">
        <v>0</v>
      </c>
      <c r="O1278" s="86">
        <v>0</v>
      </c>
      <c r="P1278" s="86">
        <v>0</v>
      </c>
      <c r="Q1278" s="86">
        <v>0</v>
      </c>
      <c r="R1278" s="86">
        <v>0</v>
      </c>
      <c r="S1278" s="86">
        <v>0</v>
      </c>
      <c r="T1278" s="86">
        <v>0</v>
      </c>
      <c r="U1278" s="86">
        <v>0</v>
      </c>
      <c r="V1278" s="86">
        <v>0</v>
      </c>
      <c r="W1278" s="86">
        <v>0</v>
      </c>
      <c r="X1278" s="86">
        <v>0</v>
      </c>
      <c r="Y1278" s="86">
        <v>2000000</v>
      </c>
    </row>
    <row r="1279" spans="1:25" hidden="1" outlineLevel="4" x14ac:dyDescent="0.3">
      <c r="A1279" s="85" t="s">
        <v>231</v>
      </c>
      <c r="B1279" s="85" t="s">
        <v>233</v>
      </c>
      <c r="C1279" t="s">
        <v>1448</v>
      </c>
      <c r="D1279" s="86">
        <v>0</v>
      </c>
      <c r="E1279" s="86">
        <v>0</v>
      </c>
      <c r="F1279" s="86">
        <v>0</v>
      </c>
      <c r="G1279" s="86">
        <v>0</v>
      </c>
      <c r="H1279" s="86">
        <v>0</v>
      </c>
      <c r="I1279" s="86">
        <v>0</v>
      </c>
      <c r="J1279" s="86">
        <v>0</v>
      </c>
      <c r="K1279" s="86">
        <v>0</v>
      </c>
      <c r="L1279" s="86">
        <v>0</v>
      </c>
      <c r="M1279" s="86">
        <v>100000</v>
      </c>
      <c r="N1279" s="86">
        <v>0</v>
      </c>
      <c r="O1279" s="86">
        <v>0</v>
      </c>
      <c r="P1279" s="86">
        <v>0</v>
      </c>
      <c r="Q1279" s="86">
        <v>0</v>
      </c>
      <c r="R1279" s="86">
        <v>0</v>
      </c>
      <c r="S1279" s="86">
        <v>0</v>
      </c>
      <c r="T1279" s="86">
        <v>0</v>
      </c>
      <c r="U1279" s="86">
        <v>0</v>
      </c>
      <c r="V1279" s="86">
        <v>0</v>
      </c>
      <c r="W1279" s="86">
        <v>0</v>
      </c>
      <c r="X1279" s="86">
        <v>0</v>
      </c>
      <c r="Y1279" s="86">
        <v>100000</v>
      </c>
    </row>
    <row r="1280" spans="1:25" hidden="1" outlineLevel="4" x14ac:dyDescent="0.3">
      <c r="A1280" s="85" t="s">
        <v>231</v>
      </c>
      <c r="B1280" s="85" t="s">
        <v>233</v>
      </c>
      <c r="C1280" t="s">
        <v>1449</v>
      </c>
      <c r="D1280" s="86">
        <v>0</v>
      </c>
      <c r="E1280" s="86">
        <v>0</v>
      </c>
      <c r="F1280" s="86">
        <v>0</v>
      </c>
      <c r="G1280" s="86">
        <v>0</v>
      </c>
      <c r="H1280" s="86">
        <v>0</v>
      </c>
      <c r="I1280" s="86">
        <v>0</v>
      </c>
      <c r="J1280" s="86">
        <v>0</v>
      </c>
      <c r="K1280" s="86">
        <v>0</v>
      </c>
      <c r="L1280" s="86">
        <v>0</v>
      </c>
      <c r="M1280" s="86">
        <v>0</v>
      </c>
      <c r="N1280" s="86">
        <v>489357</v>
      </c>
      <c r="O1280" s="86">
        <v>0</v>
      </c>
      <c r="P1280" s="86">
        <v>0</v>
      </c>
      <c r="Q1280" s="86">
        <v>0</v>
      </c>
      <c r="R1280" s="86">
        <v>0</v>
      </c>
      <c r="S1280" s="86">
        <v>0</v>
      </c>
      <c r="T1280" s="86">
        <v>0</v>
      </c>
      <c r="U1280" s="86">
        <v>0</v>
      </c>
      <c r="V1280" s="86">
        <v>0</v>
      </c>
      <c r="W1280" s="86">
        <v>0</v>
      </c>
      <c r="X1280" s="86">
        <v>0</v>
      </c>
      <c r="Y1280" s="86">
        <v>489357</v>
      </c>
    </row>
    <row r="1281" spans="1:25" hidden="1" outlineLevel="4" x14ac:dyDescent="0.3">
      <c r="A1281" s="85" t="s">
        <v>231</v>
      </c>
      <c r="B1281" s="85" t="s">
        <v>233</v>
      </c>
      <c r="C1281" t="s">
        <v>1450</v>
      </c>
      <c r="D1281" s="86">
        <v>0</v>
      </c>
      <c r="E1281" s="86">
        <v>0</v>
      </c>
      <c r="F1281" s="86">
        <v>0</v>
      </c>
      <c r="G1281" s="86">
        <v>0</v>
      </c>
      <c r="H1281" s="86">
        <v>0</v>
      </c>
      <c r="I1281" s="86">
        <v>0</v>
      </c>
      <c r="J1281" s="86">
        <v>0</v>
      </c>
      <c r="K1281" s="86">
        <v>0</v>
      </c>
      <c r="L1281" s="86">
        <v>0</v>
      </c>
      <c r="M1281" s="86">
        <v>0</v>
      </c>
      <c r="N1281" s="86">
        <v>0</v>
      </c>
      <c r="O1281" s="86">
        <v>0</v>
      </c>
      <c r="P1281" s="86">
        <v>0</v>
      </c>
      <c r="Q1281" s="86">
        <v>0</v>
      </c>
      <c r="R1281" s="86">
        <v>0</v>
      </c>
      <c r="S1281" s="86">
        <v>0</v>
      </c>
      <c r="T1281" s="86">
        <v>0</v>
      </c>
      <c r="U1281" s="86">
        <v>0</v>
      </c>
      <c r="V1281" s="86">
        <v>0</v>
      </c>
      <c r="W1281" s="86">
        <v>1350000</v>
      </c>
      <c r="X1281" s="86">
        <v>0</v>
      </c>
      <c r="Y1281" s="86">
        <v>1350000</v>
      </c>
    </row>
    <row r="1282" spans="1:25" hidden="1" outlineLevel="4" x14ac:dyDescent="0.3">
      <c r="A1282" s="85" t="s">
        <v>231</v>
      </c>
      <c r="B1282" s="85" t="s">
        <v>233</v>
      </c>
      <c r="C1282" t="s">
        <v>1451</v>
      </c>
      <c r="D1282" s="86">
        <v>0</v>
      </c>
      <c r="E1282" s="86">
        <v>0</v>
      </c>
      <c r="F1282" s="86">
        <v>0</v>
      </c>
      <c r="G1282" s="86">
        <v>0</v>
      </c>
      <c r="H1282" s="86">
        <v>0</v>
      </c>
      <c r="I1282" s="86">
        <v>0</v>
      </c>
      <c r="J1282" s="86">
        <v>0</v>
      </c>
      <c r="K1282" s="86">
        <v>0</v>
      </c>
      <c r="L1282" s="86">
        <v>0</v>
      </c>
      <c r="M1282" s="86">
        <v>0</v>
      </c>
      <c r="N1282" s="86">
        <v>1000000</v>
      </c>
      <c r="O1282" s="86">
        <v>0</v>
      </c>
      <c r="P1282" s="86">
        <v>0</v>
      </c>
      <c r="Q1282" s="86">
        <v>0</v>
      </c>
      <c r="R1282" s="86">
        <v>0</v>
      </c>
      <c r="S1282" s="86">
        <v>0</v>
      </c>
      <c r="T1282" s="86">
        <v>0</v>
      </c>
      <c r="U1282" s="86">
        <v>0</v>
      </c>
      <c r="V1282" s="86">
        <v>0</v>
      </c>
      <c r="W1282" s="86">
        <v>0</v>
      </c>
      <c r="X1282" s="86">
        <v>0</v>
      </c>
      <c r="Y1282" s="86">
        <v>1000000</v>
      </c>
    </row>
    <row r="1283" spans="1:25" hidden="1" outlineLevel="4" x14ac:dyDescent="0.3">
      <c r="A1283" s="85" t="s">
        <v>231</v>
      </c>
      <c r="B1283" s="85" t="s">
        <v>233</v>
      </c>
      <c r="C1283" t="s">
        <v>1452</v>
      </c>
      <c r="D1283" s="86">
        <v>0</v>
      </c>
      <c r="E1283" s="86">
        <v>0</v>
      </c>
      <c r="F1283" s="86">
        <v>0</v>
      </c>
      <c r="G1283" s="86">
        <v>0</v>
      </c>
      <c r="H1283" s="86">
        <v>0</v>
      </c>
      <c r="I1283" s="86">
        <v>0</v>
      </c>
      <c r="J1283" s="86">
        <v>0</v>
      </c>
      <c r="K1283" s="86">
        <v>0</v>
      </c>
      <c r="L1283" s="86">
        <v>0</v>
      </c>
      <c r="M1283" s="86">
        <v>0</v>
      </c>
      <c r="N1283" s="86">
        <v>0</v>
      </c>
      <c r="O1283" s="86">
        <v>0</v>
      </c>
      <c r="P1283" s="86">
        <v>0</v>
      </c>
      <c r="Q1283" s="86">
        <v>0</v>
      </c>
      <c r="R1283" s="86">
        <v>0</v>
      </c>
      <c r="S1283" s="86">
        <v>0</v>
      </c>
      <c r="T1283" s="86">
        <v>0</v>
      </c>
      <c r="U1283" s="86">
        <v>0</v>
      </c>
      <c r="V1283" s="86">
        <v>5984009</v>
      </c>
      <c r="W1283" s="86">
        <v>5984009</v>
      </c>
      <c r="X1283" s="86">
        <v>0</v>
      </c>
      <c r="Y1283" s="86">
        <v>11968018</v>
      </c>
    </row>
    <row r="1284" spans="1:25" hidden="1" outlineLevel="4" x14ac:dyDescent="0.3">
      <c r="A1284" s="85" t="s">
        <v>231</v>
      </c>
      <c r="B1284" s="85" t="s">
        <v>233</v>
      </c>
      <c r="C1284" t="s">
        <v>1453</v>
      </c>
      <c r="D1284" s="86">
        <v>0</v>
      </c>
      <c r="E1284" s="86">
        <v>0</v>
      </c>
      <c r="F1284" s="86">
        <v>0</v>
      </c>
      <c r="G1284" s="86">
        <v>0</v>
      </c>
      <c r="H1284" s="86">
        <v>0</v>
      </c>
      <c r="I1284" s="86">
        <v>0</v>
      </c>
      <c r="J1284" s="86">
        <v>0</v>
      </c>
      <c r="K1284" s="86">
        <v>0</v>
      </c>
      <c r="L1284" s="86">
        <v>0</v>
      </c>
      <c r="M1284" s="86">
        <v>0</v>
      </c>
      <c r="N1284" s="86">
        <v>0</v>
      </c>
      <c r="O1284" s="86">
        <v>0</v>
      </c>
      <c r="P1284" s="86">
        <v>0</v>
      </c>
      <c r="Q1284" s="86">
        <v>0</v>
      </c>
      <c r="R1284" s="86">
        <v>0</v>
      </c>
      <c r="S1284" s="86">
        <v>0</v>
      </c>
      <c r="T1284" s="86">
        <v>0</v>
      </c>
      <c r="U1284" s="86">
        <v>0</v>
      </c>
      <c r="V1284" s="86">
        <v>500000</v>
      </c>
      <c r="W1284" s="86">
        <v>0</v>
      </c>
      <c r="X1284" s="86">
        <v>0</v>
      </c>
      <c r="Y1284" s="86">
        <v>500000</v>
      </c>
    </row>
    <row r="1285" spans="1:25" hidden="1" outlineLevel="4" x14ac:dyDescent="0.3">
      <c r="A1285" s="85" t="s">
        <v>231</v>
      </c>
      <c r="B1285" s="85" t="s">
        <v>233</v>
      </c>
      <c r="C1285" t="s">
        <v>843</v>
      </c>
      <c r="D1285" s="86">
        <v>0</v>
      </c>
      <c r="E1285" s="86">
        <v>0</v>
      </c>
      <c r="F1285" s="86">
        <v>0</v>
      </c>
      <c r="G1285" s="86">
        <v>0</v>
      </c>
      <c r="H1285" s="86">
        <v>0</v>
      </c>
      <c r="I1285" s="86">
        <v>0</v>
      </c>
      <c r="J1285" s="86">
        <v>0</v>
      </c>
      <c r="K1285" s="86">
        <v>0</v>
      </c>
      <c r="L1285" s="86">
        <v>0</v>
      </c>
      <c r="M1285" s="86">
        <v>0</v>
      </c>
      <c r="N1285" s="86">
        <v>3635000</v>
      </c>
      <c r="O1285" s="86">
        <v>0</v>
      </c>
      <c r="P1285" s="86">
        <v>0</v>
      </c>
      <c r="Q1285" s="86">
        <v>0</v>
      </c>
      <c r="R1285" s="86">
        <v>0</v>
      </c>
      <c r="S1285" s="86">
        <v>0</v>
      </c>
      <c r="T1285" s="86">
        <v>0</v>
      </c>
      <c r="U1285" s="86">
        <v>0</v>
      </c>
      <c r="V1285" s="86">
        <v>0</v>
      </c>
      <c r="W1285" s="86">
        <v>0</v>
      </c>
      <c r="X1285" s="86">
        <v>0</v>
      </c>
      <c r="Y1285" s="86">
        <v>3635000</v>
      </c>
    </row>
    <row r="1286" spans="1:25" hidden="1" outlineLevel="4" x14ac:dyDescent="0.3">
      <c r="A1286" s="85" t="s">
        <v>231</v>
      </c>
      <c r="B1286" s="85" t="s">
        <v>233</v>
      </c>
      <c r="C1286" t="s">
        <v>1454</v>
      </c>
      <c r="D1286" s="86">
        <v>0</v>
      </c>
      <c r="E1286" s="86">
        <v>0</v>
      </c>
      <c r="F1286" s="86">
        <v>0</v>
      </c>
      <c r="G1286" s="86">
        <v>0</v>
      </c>
      <c r="H1286" s="86">
        <v>0</v>
      </c>
      <c r="I1286" s="86">
        <v>100000</v>
      </c>
      <c r="J1286" s="86">
        <v>0</v>
      </c>
      <c r="K1286" s="86">
        <v>0</v>
      </c>
      <c r="L1286" s="86">
        <v>0</v>
      </c>
      <c r="M1286" s="86">
        <v>0</v>
      </c>
      <c r="N1286" s="86">
        <v>0</v>
      </c>
      <c r="O1286" s="86">
        <v>0</v>
      </c>
      <c r="P1286" s="86">
        <v>0</v>
      </c>
      <c r="Q1286" s="86">
        <v>0</v>
      </c>
      <c r="R1286" s="86">
        <v>0</v>
      </c>
      <c r="S1286" s="86">
        <v>0</v>
      </c>
      <c r="T1286" s="86">
        <v>0</v>
      </c>
      <c r="U1286" s="86">
        <v>0</v>
      </c>
      <c r="V1286" s="86">
        <v>0</v>
      </c>
      <c r="W1286" s="86">
        <v>0</v>
      </c>
      <c r="X1286" s="86">
        <v>0</v>
      </c>
      <c r="Y1286" s="86">
        <v>100000</v>
      </c>
    </row>
    <row r="1287" spans="1:25" hidden="1" outlineLevel="4" x14ac:dyDescent="0.3">
      <c r="A1287" s="85" t="s">
        <v>231</v>
      </c>
      <c r="B1287" s="85" t="s">
        <v>233</v>
      </c>
      <c r="C1287" t="s">
        <v>1455</v>
      </c>
      <c r="D1287" s="86">
        <v>0</v>
      </c>
      <c r="E1287" s="86">
        <v>0</v>
      </c>
      <c r="F1287" s="86">
        <v>0</v>
      </c>
      <c r="G1287" s="86">
        <v>0</v>
      </c>
      <c r="H1287" s="86">
        <v>0</v>
      </c>
      <c r="I1287" s="86">
        <v>0</v>
      </c>
      <c r="J1287" s="86">
        <v>0</v>
      </c>
      <c r="K1287" s="86">
        <v>0</v>
      </c>
      <c r="L1287" s="86">
        <v>0</v>
      </c>
      <c r="M1287" s="86">
        <v>0</v>
      </c>
      <c r="N1287" s="86">
        <v>0</v>
      </c>
      <c r="O1287" s="86">
        <v>0</v>
      </c>
      <c r="P1287" s="86">
        <v>0</v>
      </c>
      <c r="Q1287" s="86">
        <v>0</v>
      </c>
      <c r="R1287" s="86">
        <v>0</v>
      </c>
      <c r="S1287" s="86">
        <v>0</v>
      </c>
      <c r="T1287" s="86">
        <v>0</v>
      </c>
      <c r="U1287" s="86">
        <v>0</v>
      </c>
      <c r="V1287" s="86">
        <v>4000000</v>
      </c>
      <c r="W1287" s="86">
        <v>0</v>
      </c>
      <c r="X1287" s="86">
        <v>0</v>
      </c>
      <c r="Y1287" s="86">
        <v>4000000</v>
      </c>
    </row>
    <row r="1288" spans="1:25" hidden="1" outlineLevel="4" x14ac:dyDescent="0.3">
      <c r="A1288" s="85" t="s">
        <v>231</v>
      </c>
      <c r="B1288" s="85" t="s">
        <v>233</v>
      </c>
      <c r="C1288" t="s">
        <v>1456</v>
      </c>
      <c r="D1288" s="86">
        <v>0</v>
      </c>
      <c r="E1288" s="86">
        <v>0</v>
      </c>
      <c r="F1288" s="86">
        <v>0</v>
      </c>
      <c r="G1288" s="86">
        <v>0</v>
      </c>
      <c r="H1288" s="86">
        <v>0</v>
      </c>
      <c r="I1288" s="86">
        <v>0</v>
      </c>
      <c r="J1288" s="86">
        <v>489850</v>
      </c>
      <c r="K1288" s="86">
        <v>0</v>
      </c>
      <c r="L1288" s="86">
        <v>0</v>
      </c>
      <c r="M1288" s="86">
        <v>0</v>
      </c>
      <c r="N1288" s="86">
        <v>0</v>
      </c>
      <c r="O1288" s="86">
        <v>0</v>
      </c>
      <c r="P1288" s="86">
        <v>0</v>
      </c>
      <c r="Q1288" s="86">
        <v>0</v>
      </c>
      <c r="R1288" s="86">
        <v>0</v>
      </c>
      <c r="S1288" s="86">
        <v>0</v>
      </c>
      <c r="T1288" s="86">
        <v>0</v>
      </c>
      <c r="U1288" s="86">
        <v>0</v>
      </c>
      <c r="V1288" s="86">
        <v>0</v>
      </c>
      <c r="W1288" s="86">
        <v>0</v>
      </c>
      <c r="X1288" s="86">
        <v>0</v>
      </c>
      <c r="Y1288" s="86">
        <v>489850</v>
      </c>
    </row>
    <row r="1289" spans="1:25" hidden="1" outlineLevel="4" x14ac:dyDescent="0.3">
      <c r="A1289" s="85" t="s">
        <v>231</v>
      </c>
      <c r="B1289" s="85" t="s">
        <v>233</v>
      </c>
      <c r="C1289" t="s">
        <v>1457</v>
      </c>
      <c r="D1289" s="86">
        <v>0</v>
      </c>
      <c r="E1289" s="86">
        <v>0</v>
      </c>
      <c r="F1289" s="86">
        <v>0</v>
      </c>
      <c r="G1289" s="86">
        <v>0</v>
      </c>
      <c r="H1289" s="86">
        <v>0</v>
      </c>
      <c r="I1289" s="86">
        <v>0</v>
      </c>
      <c r="J1289" s="86">
        <v>0</v>
      </c>
      <c r="K1289" s="86">
        <v>0</v>
      </c>
      <c r="L1289" s="86">
        <v>0</v>
      </c>
      <c r="M1289" s="86">
        <v>0</v>
      </c>
      <c r="N1289" s="86">
        <v>0</v>
      </c>
      <c r="O1289" s="86">
        <v>0</v>
      </c>
      <c r="P1289" s="86">
        <v>1499659</v>
      </c>
      <c r="Q1289" s="86">
        <v>0</v>
      </c>
      <c r="R1289" s="86">
        <v>0</v>
      </c>
      <c r="S1289" s="86">
        <v>0</v>
      </c>
      <c r="T1289" s="86">
        <v>0</v>
      </c>
      <c r="U1289" s="86">
        <v>0</v>
      </c>
      <c r="V1289" s="86">
        <v>0</v>
      </c>
      <c r="W1289" s="86">
        <v>0</v>
      </c>
      <c r="X1289" s="86">
        <v>0</v>
      </c>
      <c r="Y1289" s="86">
        <v>1499659</v>
      </c>
    </row>
    <row r="1290" spans="1:25" hidden="1" outlineLevel="4" x14ac:dyDescent="0.3">
      <c r="A1290" s="85" t="s">
        <v>231</v>
      </c>
      <c r="B1290" s="85" t="s">
        <v>233</v>
      </c>
      <c r="C1290" t="s">
        <v>1458</v>
      </c>
      <c r="D1290" s="86">
        <v>0</v>
      </c>
      <c r="E1290" s="86">
        <v>0</v>
      </c>
      <c r="F1290" s="86">
        <v>0</v>
      </c>
      <c r="G1290" s="86">
        <v>0</v>
      </c>
      <c r="H1290" s="86">
        <v>0</v>
      </c>
      <c r="I1290" s="86">
        <v>0</v>
      </c>
      <c r="J1290" s="86">
        <v>0</v>
      </c>
      <c r="K1290" s="86">
        <v>0</v>
      </c>
      <c r="L1290" s="86">
        <v>0</v>
      </c>
      <c r="M1290" s="86">
        <v>0</v>
      </c>
      <c r="N1290" s="86">
        <v>236900</v>
      </c>
      <c r="O1290" s="86">
        <v>0</v>
      </c>
      <c r="P1290" s="86">
        <v>0</v>
      </c>
      <c r="Q1290" s="86">
        <v>0</v>
      </c>
      <c r="R1290" s="86">
        <v>0</v>
      </c>
      <c r="S1290" s="86">
        <v>0</v>
      </c>
      <c r="T1290" s="86">
        <v>0</v>
      </c>
      <c r="U1290" s="86">
        <v>0</v>
      </c>
      <c r="V1290" s="86">
        <v>0</v>
      </c>
      <c r="W1290" s="86">
        <v>0</v>
      </c>
      <c r="X1290" s="86">
        <v>0</v>
      </c>
      <c r="Y1290" s="86">
        <v>236900</v>
      </c>
    </row>
    <row r="1291" spans="1:25" hidden="1" outlineLevel="4" x14ac:dyDescent="0.3">
      <c r="A1291" s="85" t="s">
        <v>231</v>
      </c>
      <c r="B1291" s="85" t="s">
        <v>233</v>
      </c>
      <c r="C1291" t="s">
        <v>1459</v>
      </c>
      <c r="D1291" s="86">
        <v>0</v>
      </c>
      <c r="E1291" s="86">
        <v>0</v>
      </c>
      <c r="F1291" s="86">
        <v>0</v>
      </c>
      <c r="G1291" s="86">
        <v>0</v>
      </c>
      <c r="H1291" s="86">
        <v>0</v>
      </c>
      <c r="I1291" s="86">
        <v>0</v>
      </c>
      <c r="J1291" s="86">
        <v>0</v>
      </c>
      <c r="K1291" s="86">
        <v>20000</v>
      </c>
      <c r="L1291" s="86">
        <v>0</v>
      </c>
      <c r="M1291" s="86">
        <v>0</v>
      </c>
      <c r="N1291" s="86">
        <v>0</v>
      </c>
      <c r="O1291" s="86">
        <v>0</v>
      </c>
      <c r="P1291" s="86">
        <v>0</v>
      </c>
      <c r="Q1291" s="86">
        <v>0</v>
      </c>
      <c r="R1291" s="86">
        <v>0</v>
      </c>
      <c r="S1291" s="86">
        <v>0</v>
      </c>
      <c r="T1291" s="86">
        <v>0</v>
      </c>
      <c r="U1291" s="86">
        <v>0</v>
      </c>
      <c r="V1291" s="86">
        <v>0</v>
      </c>
      <c r="W1291" s="86">
        <v>0</v>
      </c>
      <c r="X1291" s="86">
        <v>0</v>
      </c>
      <c r="Y1291" s="86">
        <v>20000</v>
      </c>
    </row>
    <row r="1292" spans="1:25" hidden="1" outlineLevel="4" x14ac:dyDescent="0.3">
      <c r="A1292" s="85" t="s">
        <v>231</v>
      </c>
      <c r="B1292" s="85" t="s">
        <v>233</v>
      </c>
      <c r="C1292" t="s">
        <v>1460</v>
      </c>
      <c r="D1292" s="86">
        <v>0</v>
      </c>
      <c r="E1292" s="86">
        <v>0</v>
      </c>
      <c r="F1292" s="86">
        <v>0</v>
      </c>
      <c r="G1292" s="86">
        <v>0</v>
      </c>
      <c r="H1292" s="86">
        <v>0</v>
      </c>
      <c r="I1292" s="86">
        <v>0</v>
      </c>
      <c r="J1292" s="86">
        <v>0</v>
      </c>
      <c r="K1292" s="86">
        <v>0</v>
      </c>
      <c r="L1292" s="86">
        <v>0</v>
      </c>
      <c r="M1292" s="86">
        <v>0</v>
      </c>
      <c r="N1292" s="86">
        <v>0</v>
      </c>
      <c r="O1292" s="86">
        <v>0</v>
      </c>
      <c r="P1292" s="86">
        <v>0</v>
      </c>
      <c r="Q1292" s="86">
        <v>0</v>
      </c>
      <c r="R1292" s="86">
        <v>0</v>
      </c>
      <c r="S1292" s="86">
        <v>0</v>
      </c>
      <c r="T1292" s="86">
        <v>0</v>
      </c>
      <c r="U1292" s="86">
        <v>0</v>
      </c>
      <c r="V1292" s="86">
        <v>1500000</v>
      </c>
      <c r="W1292" s="86">
        <v>0</v>
      </c>
      <c r="X1292" s="86">
        <v>0</v>
      </c>
      <c r="Y1292" s="86">
        <v>1500000</v>
      </c>
    </row>
    <row r="1293" spans="1:25" hidden="1" outlineLevel="4" x14ac:dyDescent="0.3">
      <c r="A1293" s="85" t="s">
        <v>231</v>
      </c>
      <c r="B1293" s="85" t="s">
        <v>233</v>
      </c>
      <c r="C1293" t="s">
        <v>1461</v>
      </c>
      <c r="D1293" s="86">
        <v>0</v>
      </c>
      <c r="E1293" s="86">
        <v>0</v>
      </c>
      <c r="F1293" s="86">
        <v>0</v>
      </c>
      <c r="G1293" s="86">
        <v>0</v>
      </c>
      <c r="H1293" s="86">
        <v>0</v>
      </c>
      <c r="I1293" s="86">
        <v>0</v>
      </c>
      <c r="J1293" s="86">
        <v>0</v>
      </c>
      <c r="K1293" s="86">
        <v>0</v>
      </c>
      <c r="L1293" s="86">
        <v>0</v>
      </c>
      <c r="M1293" s="86">
        <v>500000</v>
      </c>
      <c r="N1293" s="86">
        <v>0</v>
      </c>
      <c r="O1293" s="86">
        <v>0</v>
      </c>
      <c r="P1293" s="86">
        <v>0</v>
      </c>
      <c r="Q1293" s="86">
        <v>0</v>
      </c>
      <c r="R1293" s="86">
        <v>0</v>
      </c>
      <c r="S1293" s="86">
        <v>0</v>
      </c>
      <c r="T1293" s="86">
        <v>0</v>
      </c>
      <c r="U1293" s="86">
        <v>0</v>
      </c>
      <c r="V1293" s="86">
        <v>0</v>
      </c>
      <c r="W1293" s="86">
        <v>0</v>
      </c>
      <c r="X1293" s="86">
        <v>0</v>
      </c>
      <c r="Y1293" s="86">
        <v>500000</v>
      </c>
    </row>
    <row r="1294" spans="1:25" hidden="1" outlineLevel="4" x14ac:dyDescent="0.3">
      <c r="A1294" s="85" t="s">
        <v>231</v>
      </c>
      <c r="B1294" s="85" t="s">
        <v>233</v>
      </c>
      <c r="C1294" t="s">
        <v>1462</v>
      </c>
      <c r="D1294" s="86">
        <v>0</v>
      </c>
      <c r="E1294" s="86">
        <v>0</v>
      </c>
      <c r="F1294" s="86">
        <v>0</v>
      </c>
      <c r="G1294" s="86">
        <v>0</v>
      </c>
      <c r="H1294" s="86">
        <v>0</v>
      </c>
      <c r="I1294" s="86">
        <v>0</v>
      </c>
      <c r="J1294" s="86">
        <v>50000</v>
      </c>
      <c r="K1294" s="86">
        <v>0</v>
      </c>
      <c r="L1294" s="86">
        <v>0</v>
      </c>
      <c r="M1294" s="86">
        <v>0</v>
      </c>
      <c r="N1294" s="86">
        <v>0</v>
      </c>
      <c r="O1294" s="86">
        <v>0</v>
      </c>
      <c r="P1294" s="86">
        <v>0</v>
      </c>
      <c r="Q1294" s="86">
        <v>0</v>
      </c>
      <c r="R1294" s="86">
        <v>0</v>
      </c>
      <c r="S1294" s="86">
        <v>0</v>
      </c>
      <c r="T1294" s="86">
        <v>0</v>
      </c>
      <c r="U1294" s="86">
        <v>0</v>
      </c>
      <c r="V1294" s="86">
        <v>0</v>
      </c>
      <c r="W1294" s="86">
        <v>0</v>
      </c>
      <c r="X1294" s="86">
        <v>0</v>
      </c>
      <c r="Y1294" s="86">
        <v>50000</v>
      </c>
    </row>
    <row r="1295" spans="1:25" hidden="1" outlineLevel="4" x14ac:dyDescent="0.3">
      <c r="A1295" s="85" t="s">
        <v>231</v>
      </c>
      <c r="B1295" s="85" t="s">
        <v>233</v>
      </c>
      <c r="C1295" t="s">
        <v>1463</v>
      </c>
      <c r="D1295" s="86">
        <v>0</v>
      </c>
      <c r="E1295" s="86">
        <v>0</v>
      </c>
      <c r="F1295" s="86">
        <v>0</v>
      </c>
      <c r="G1295" s="86">
        <v>0</v>
      </c>
      <c r="H1295" s="86">
        <v>0</v>
      </c>
      <c r="I1295" s="86">
        <v>0</v>
      </c>
      <c r="J1295" s="86">
        <v>0</v>
      </c>
      <c r="K1295" s="86">
        <v>0</v>
      </c>
      <c r="L1295" s="86">
        <v>0</v>
      </c>
      <c r="M1295" s="86">
        <v>0</v>
      </c>
      <c r="N1295" s="86">
        <v>0</v>
      </c>
      <c r="O1295" s="86">
        <v>0</v>
      </c>
      <c r="P1295" s="86">
        <v>0</v>
      </c>
      <c r="Q1295" s="86">
        <v>0</v>
      </c>
      <c r="R1295" s="86">
        <v>0</v>
      </c>
      <c r="S1295" s="86">
        <v>3050590</v>
      </c>
      <c r="T1295" s="86">
        <v>0</v>
      </c>
      <c r="U1295" s="86">
        <v>0</v>
      </c>
      <c r="V1295" s="86">
        <v>0</v>
      </c>
      <c r="W1295" s="86">
        <v>0</v>
      </c>
      <c r="X1295" s="86">
        <v>0</v>
      </c>
      <c r="Y1295" s="86">
        <v>3050590</v>
      </c>
    </row>
    <row r="1296" spans="1:25" hidden="1" outlineLevel="4" x14ac:dyDescent="0.3">
      <c r="A1296" s="85" t="s">
        <v>231</v>
      </c>
      <c r="B1296" s="85" t="s">
        <v>233</v>
      </c>
      <c r="C1296" t="s">
        <v>1464</v>
      </c>
      <c r="D1296" s="86">
        <v>0</v>
      </c>
      <c r="E1296" s="86">
        <v>0</v>
      </c>
      <c r="F1296" s="86">
        <v>0</v>
      </c>
      <c r="G1296" s="86">
        <v>0</v>
      </c>
      <c r="H1296" s="86">
        <v>0</v>
      </c>
      <c r="I1296" s="86">
        <v>0</v>
      </c>
      <c r="J1296" s="86">
        <v>0</v>
      </c>
      <c r="K1296" s="86">
        <v>0</v>
      </c>
      <c r="L1296" s="86">
        <v>0</v>
      </c>
      <c r="M1296" s="86">
        <v>0</v>
      </c>
      <c r="N1296" s="86">
        <v>2542000</v>
      </c>
      <c r="O1296" s="86">
        <v>0</v>
      </c>
      <c r="P1296" s="86">
        <v>0</v>
      </c>
      <c r="Q1296" s="86">
        <v>0</v>
      </c>
      <c r="R1296" s="86">
        <v>0</v>
      </c>
      <c r="S1296" s="86">
        <v>0</v>
      </c>
      <c r="T1296" s="86">
        <v>0</v>
      </c>
      <c r="U1296" s="86">
        <v>0</v>
      </c>
      <c r="V1296" s="86">
        <v>0</v>
      </c>
      <c r="W1296" s="86">
        <v>0</v>
      </c>
      <c r="X1296" s="86">
        <v>0</v>
      </c>
      <c r="Y1296" s="86">
        <v>2542000</v>
      </c>
    </row>
    <row r="1297" spans="1:25" hidden="1" outlineLevel="4" x14ac:dyDescent="0.3">
      <c r="A1297" s="85" t="s">
        <v>231</v>
      </c>
      <c r="B1297" s="85" t="s">
        <v>233</v>
      </c>
      <c r="C1297" t="s">
        <v>1465</v>
      </c>
      <c r="D1297" s="86">
        <v>0</v>
      </c>
      <c r="E1297" s="86">
        <v>0</v>
      </c>
      <c r="F1297" s="86">
        <v>0</v>
      </c>
      <c r="G1297" s="86">
        <v>0</v>
      </c>
      <c r="H1297" s="86">
        <v>0</v>
      </c>
      <c r="I1297" s="86">
        <v>0</v>
      </c>
      <c r="J1297" s="86">
        <v>0</v>
      </c>
      <c r="K1297" s="86">
        <v>0</v>
      </c>
      <c r="L1297" s="86">
        <v>0</v>
      </c>
      <c r="M1297" s="86">
        <v>300000</v>
      </c>
      <c r="N1297" s="86">
        <v>0</v>
      </c>
      <c r="O1297" s="86">
        <v>0</v>
      </c>
      <c r="P1297" s="86">
        <v>0</v>
      </c>
      <c r="Q1297" s="86">
        <v>0</v>
      </c>
      <c r="R1297" s="86">
        <v>0</v>
      </c>
      <c r="S1297" s="86">
        <v>0</v>
      </c>
      <c r="T1297" s="86">
        <v>0</v>
      </c>
      <c r="U1297" s="86">
        <v>0</v>
      </c>
      <c r="V1297" s="86">
        <v>0</v>
      </c>
      <c r="W1297" s="86">
        <v>0</v>
      </c>
      <c r="X1297" s="86">
        <v>0</v>
      </c>
      <c r="Y1297" s="86">
        <v>300000</v>
      </c>
    </row>
    <row r="1298" spans="1:25" hidden="1" outlineLevel="4" x14ac:dyDescent="0.3">
      <c r="A1298" s="85" t="s">
        <v>231</v>
      </c>
      <c r="B1298" s="85" t="s">
        <v>233</v>
      </c>
      <c r="C1298" t="s">
        <v>1466</v>
      </c>
      <c r="D1298" s="86">
        <v>0</v>
      </c>
      <c r="E1298" s="86">
        <v>0</v>
      </c>
      <c r="F1298" s="86">
        <v>0</v>
      </c>
      <c r="G1298" s="86">
        <v>0</v>
      </c>
      <c r="H1298" s="86">
        <v>0</v>
      </c>
      <c r="I1298" s="86">
        <v>0</v>
      </c>
      <c r="J1298" s="86">
        <v>0</v>
      </c>
      <c r="K1298" s="86">
        <v>0</v>
      </c>
      <c r="L1298" s="86">
        <v>0</v>
      </c>
      <c r="M1298" s="86">
        <v>2500000</v>
      </c>
      <c r="N1298" s="86">
        <v>0</v>
      </c>
      <c r="O1298" s="86">
        <v>0</v>
      </c>
      <c r="P1298" s="86">
        <v>0</v>
      </c>
      <c r="Q1298" s="86">
        <v>0</v>
      </c>
      <c r="R1298" s="86">
        <v>0</v>
      </c>
      <c r="S1298" s="86">
        <v>0</v>
      </c>
      <c r="T1298" s="86">
        <v>0</v>
      </c>
      <c r="U1298" s="86">
        <v>0</v>
      </c>
      <c r="V1298" s="86">
        <v>0</v>
      </c>
      <c r="W1298" s="86">
        <v>0</v>
      </c>
      <c r="X1298" s="86">
        <v>0</v>
      </c>
      <c r="Y1298" s="86">
        <v>2500000</v>
      </c>
    </row>
    <row r="1299" spans="1:25" hidden="1" outlineLevel="4" x14ac:dyDescent="0.3">
      <c r="A1299" s="85" t="s">
        <v>231</v>
      </c>
      <c r="B1299" s="85" t="s">
        <v>233</v>
      </c>
      <c r="C1299" t="s">
        <v>1467</v>
      </c>
      <c r="D1299" s="86">
        <v>0</v>
      </c>
      <c r="E1299" s="86">
        <v>0</v>
      </c>
      <c r="F1299" s="86">
        <v>0</v>
      </c>
      <c r="G1299" s="86">
        <v>0</v>
      </c>
      <c r="H1299" s="86">
        <v>0</v>
      </c>
      <c r="I1299" s="86">
        <v>0</v>
      </c>
      <c r="J1299" s="86">
        <v>0</v>
      </c>
      <c r="K1299" s="86">
        <v>0</v>
      </c>
      <c r="L1299" s="86">
        <v>0</v>
      </c>
      <c r="M1299" s="86">
        <v>0</v>
      </c>
      <c r="N1299" s="86">
        <v>1000000</v>
      </c>
      <c r="O1299" s="86">
        <v>0</v>
      </c>
      <c r="P1299" s="86">
        <v>0</v>
      </c>
      <c r="Q1299" s="86">
        <v>0</v>
      </c>
      <c r="R1299" s="86">
        <v>0</v>
      </c>
      <c r="S1299" s="86">
        <v>0</v>
      </c>
      <c r="T1299" s="86">
        <v>0</v>
      </c>
      <c r="U1299" s="86">
        <v>0</v>
      </c>
      <c r="V1299" s="86">
        <v>0</v>
      </c>
      <c r="W1299" s="86">
        <v>0</v>
      </c>
      <c r="X1299" s="86">
        <v>0</v>
      </c>
      <c r="Y1299" s="86">
        <v>1000000</v>
      </c>
    </row>
    <row r="1300" spans="1:25" hidden="1" outlineLevel="4" x14ac:dyDescent="0.3">
      <c r="A1300" s="85" t="s">
        <v>231</v>
      </c>
      <c r="B1300" s="85" t="s">
        <v>233</v>
      </c>
      <c r="C1300" t="s">
        <v>1468</v>
      </c>
      <c r="D1300" s="86">
        <v>0</v>
      </c>
      <c r="E1300" s="86">
        <v>0</v>
      </c>
      <c r="F1300" s="86">
        <v>0</v>
      </c>
      <c r="G1300" s="86">
        <v>0</v>
      </c>
      <c r="H1300" s="86">
        <v>0</v>
      </c>
      <c r="I1300" s="86">
        <v>0</v>
      </c>
      <c r="J1300" s="86">
        <v>0</v>
      </c>
      <c r="K1300" s="86">
        <v>0</v>
      </c>
      <c r="L1300" s="86">
        <v>0</v>
      </c>
      <c r="M1300" s="86">
        <v>2500000</v>
      </c>
      <c r="N1300" s="86">
        <v>0</v>
      </c>
      <c r="O1300" s="86">
        <v>0</v>
      </c>
      <c r="P1300" s="86">
        <v>0</v>
      </c>
      <c r="Q1300" s="86">
        <v>0</v>
      </c>
      <c r="R1300" s="86">
        <v>0</v>
      </c>
      <c r="S1300" s="86">
        <v>0</v>
      </c>
      <c r="T1300" s="86">
        <v>0</v>
      </c>
      <c r="U1300" s="86">
        <v>0</v>
      </c>
      <c r="V1300" s="86">
        <v>0</v>
      </c>
      <c r="W1300" s="86">
        <v>0</v>
      </c>
      <c r="X1300" s="86">
        <v>0</v>
      </c>
      <c r="Y1300" s="86">
        <v>2500000</v>
      </c>
    </row>
    <row r="1301" spans="1:25" hidden="1" outlineLevel="4" x14ac:dyDescent="0.3">
      <c r="A1301" s="85" t="s">
        <v>231</v>
      </c>
      <c r="B1301" s="85" t="s">
        <v>233</v>
      </c>
      <c r="C1301" t="s">
        <v>1469</v>
      </c>
      <c r="D1301" s="86">
        <v>0</v>
      </c>
      <c r="E1301" s="86">
        <v>0</v>
      </c>
      <c r="F1301" s="86">
        <v>0</v>
      </c>
      <c r="G1301" s="86">
        <v>0</v>
      </c>
      <c r="H1301" s="86">
        <v>0</v>
      </c>
      <c r="I1301" s="86">
        <v>1802000</v>
      </c>
      <c r="J1301" s="86">
        <v>0</v>
      </c>
      <c r="K1301" s="86">
        <v>0</v>
      </c>
      <c r="L1301" s="86">
        <v>0</v>
      </c>
      <c r="M1301" s="86">
        <v>0</v>
      </c>
      <c r="N1301" s="86">
        <v>0</v>
      </c>
      <c r="O1301" s="86">
        <v>0</v>
      </c>
      <c r="P1301" s="86">
        <v>0</v>
      </c>
      <c r="Q1301" s="86">
        <v>0</v>
      </c>
      <c r="R1301" s="86">
        <v>0</v>
      </c>
      <c r="S1301" s="86">
        <v>0</v>
      </c>
      <c r="T1301" s="86">
        <v>0</v>
      </c>
      <c r="U1301" s="86">
        <v>0</v>
      </c>
      <c r="V1301" s="86">
        <v>0</v>
      </c>
      <c r="W1301" s="86">
        <v>0</v>
      </c>
      <c r="X1301" s="86">
        <v>0</v>
      </c>
      <c r="Y1301" s="86">
        <v>1802000</v>
      </c>
    </row>
    <row r="1302" spans="1:25" hidden="1" outlineLevel="4" x14ac:dyDescent="0.3">
      <c r="A1302" s="85" t="s">
        <v>231</v>
      </c>
      <c r="B1302" s="85" t="s">
        <v>233</v>
      </c>
      <c r="C1302" t="s">
        <v>1470</v>
      </c>
      <c r="D1302" s="86">
        <v>0</v>
      </c>
      <c r="E1302" s="86">
        <v>0</v>
      </c>
      <c r="F1302" s="86">
        <v>0</v>
      </c>
      <c r="G1302" s="86">
        <v>0</v>
      </c>
      <c r="H1302" s="86">
        <v>0</v>
      </c>
      <c r="I1302" s="86">
        <v>0</v>
      </c>
      <c r="J1302" s="86">
        <v>0</v>
      </c>
      <c r="K1302" s="86">
        <v>0</v>
      </c>
      <c r="L1302" s="86">
        <v>0</v>
      </c>
      <c r="M1302" s="86">
        <v>40000</v>
      </c>
      <c r="N1302" s="86">
        <v>0</v>
      </c>
      <c r="O1302" s="86">
        <v>0</v>
      </c>
      <c r="P1302" s="86">
        <v>0</v>
      </c>
      <c r="Q1302" s="86">
        <v>0</v>
      </c>
      <c r="R1302" s="86">
        <v>0</v>
      </c>
      <c r="S1302" s="86">
        <v>0</v>
      </c>
      <c r="T1302" s="86">
        <v>0</v>
      </c>
      <c r="U1302" s="86">
        <v>0</v>
      </c>
      <c r="V1302" s="86">
        <v>0</v>
      </c>
      <c r="W1302" s="86">
        <v>0</v>
      </c>
      <c r="X1302" s="86">
        <v>0</v>
      </c>
      <c r="Y1302" s="86">
        <v>40000</v>
      </c>
    </row>
    <row r="1303" spans="1:25" hidden="1" outlineLevel="4" x14ac:dyDescent="0.3">
      <c r="A1303" s="85" t="s">
        <v>231</v>
      </c>
      <c r="B1303" s="85" t="s">
        <v>233</v>
      </c>
      <c r="C1303" t="s">
        <v>1471</v>
      </c>
      <c r="D1303" s="86">
        <v>0</v>
      </c>
      <c r="E1303" s="86">
        <v>0</v>
      </c>
      <c r="F1303" s="86">
        <v>0</v>
      </c>
      <c r="G1303" s="86">
        <v>0</v>
      </c>
      <c r="H1303" s="86">
        <v>0</v>
      </c>
      <c r="I1303" s="86">
        <v>0</v>
      </c>
      <c r="J1303" s="86">
        <v>0</v>
      </c>
      <c r="K1303" s="86">
        <v>500000</v>
      </c>
      <c r="L1303" s="86">
        <v>0</v>
      </c>
      <c r="M1303" s="86">
        <v>0</v>
      </c>
      <c r="N1303" s="86">
        <v>0</v>
      </c>
      <c r="O1303" s="86">
        <v>0</v>
      </c>
      <c r="P1303" s="86">
        <v>0</v>
      </c>
      <c r="Q1303" s="86">
        <v>0</v>
      </c>
      <c r="R1303" s="86">
        <v>0</v>
      </c>
      <c r="S1303" s="86">
        <v>0</v>
      </c>
      <c r="T1303" s="86">
        <v>0</v>
      </c>
      <c r="U1303" s="86">
        <v>0</v>
      </c>
      <c r="V1303" s="86">
        <v>0</v>
      </c>
      <c r="W1303" s="86">
        <v>0</v>
      </c>
      <c r="X1303" s="86">
        <v>0</v>
      </c>
      <c r="Y1303" s="86">
        <v>500000</v>
      </c>
    </row>
    <row r="1304" spans="1:25" hidden="1" outlineLevel="4" x14ac:dyDescent="0.3">
      <c r="A1304" s="85" t="s">
        <v>231</v>
      </c>
      <c r="B1304" s="85" t="s">
        <v>233</v>
      </c>
      <c r="C1304" t="s">
        <v>1472</v>
      </c>
      <c r="D1304" s="86">
        <v>0</v>
      </c>
      <c r="E1304" s="86">
        <v>0</v>
      </c>
      <c r="F1304" s="86">
        <v>0</v>
      </c>
      <c r="G1304" s="86">
        <v>0</v>
      </c>
      <c r="H1304" s="86">
        <v>0</v>
      </c>
      <c r="I1304" s="86">
        <v>0</v>
      </c>
      <c r="J1304" s="86">
        <v>0</v>
      </c>
      <c r="K1304" s="86">
        <v>0</v>
      </c>
      <c r="L1304" s="86">
        <v>0</v>
      </c>
      <c r="M1304" s="86">
        <v>500000</v>
      </c>
      <c r="N1304" s="86">
        <v>0</v>
      </c>
      <c r="O1304" s="86">
        <v>0</v>
      </c>
      <c r="P1304" s="86">
        <v>0</v>
      </c>
      <c r="Q1304" s="86">
        <v>0</v>
      </c>
      <c r="R1304" s="86">
        <v>0</v>
      </c>
      <c r="S1304" s="86">
        <v>0</v>
      </c>
      <c r="T1304" s="86">
        <v>0</v>
      </c>
      <c r="U1304" s="86">
        <v>0</v>
      </c>
      <c r="V1304" s="86">
        <v>0</v>
      </c>
      <c r="W1304" s="86">
        <v>0</v>
      </c>
      <c r="X1304" s="86">
        <v>0</v>
      </c>
      <c r="Y1304" s="86">
        <v>500000</v>
      </c>
    </row>
    <row r="1305" spans="1:25" hidden="1" outlineLevel="4" x14ac:dyDescent="0.3">
      <c r="A1305" s="85" t="s">
        <v>231</v>
      </c>
      <c r="B1305" s="85" t="s">
        <v>233</v>
      </c>
      <c r="C1305" t="s">
        <v>1473</v>
      </c>
      <c r="D1305" s="86">
        <v>0</v>
      </c>
      <c r="E1305" s="86">
        <v>0</v>
      </c>
      <c r="F1305" s="86">
        <v>0</v>
      </c>
      <c r="G1305" s="86">
        <v>0</v>
      </c>
      <c r="H1305" s="86">
        <v>0</v>
      </c>
      <c r="I1305" s="86">
        <v>0</v>
      </c>
      <c r="J1305" s="86">
        <v>0</v>
      </c>
      <c r="K1305" s="86">
        <v>0</v>
      </c>
      <c r="L1305" s="86">
        <v>0</v>
      </c>
      <c r="M1305" s="86">
        <v>6000000</v>
      </c>
      <c r="N1305" s="86">
        <v>0</v>
      </c>
      <c r="O1305" s="86">
        <v>0</v>
      </c>
      <c r="P1305" s="86">
        <v>0</v>
      </c>
      <c r="Q1305" s="86">
        <v>0</v>
      </c>
      <c r="R1305" s="86">
        <v>0</v>
      </c>
      <c r="S1305" s="86">
        <v>0</v>
      </c>
      <c r="T1305" s="86">
        <v>0</v>
      </c>
      <c r="U1305" s="86">
        <v>0</v>
      </c>
      <c r="V1305" s="86">
        <v>0</v>
      </c>
      <c r="W1305" s="86">
        <v>0</v>
      </c>
      <c r="X1305" s="86">
        <v>0</v>
      </c>
      <c r="Y1305" s="86">
        <v>6000000</v>
      </c>
    </row>
    <row r="1306" spans="1:25" hidden="1" outlineLevel="4" x14ac:dyDescent="0.3">
      <c r="A1306" s="85" t="s">
        <v>231</v>
      </c>
      <c r="B1306" s="85" t="s">
        <v>233</v>
      </c>
      <c r="C1306" t="s">
        <v>1474</v>
      </c>
      <c r="D1306" s="86">
        <v>0</v>
      </c>
      <c r="E1306" s="86">
        <v>0</v>
      </c>
      <c r="F1306" s="86">
        <v>0</v>
      </c>
      <c r="G1306" s="86">
        <v>0</v>
      </c>
      <c r="H1306" s="86">
        <v>0</v>
      </c>
      <c r="I1306" s="86">
        <v>0</v>
      </c>
      <c r="J1306" s="86">
        <v>0</v>
      </c>
      <c r="K1306" s="86">
        <v>0</v>
      </c>
      <c r="L1306" s="86">
        <v>0</v>
      </c>
      <c r="M1306" s="86">
        <v>0</v>
      </c>
      <c r="N1306" s="86">
        <v>40000</v>
      </c>
      <c r="O1306" s="86">
        <v>40000</v>
      </c>
      <c r="P1306" s="86">
        <v>0</v>
      </c>
      <c r="Q1306" s="86">
        <v>0</v>
      </c>
      <c r="R1306" s="86">
        <v>0</v>
      </c>
      <c r="S1306" s="86">
        <v>0</v>
      </c>
      <c r="T1306" s="86">
        <v>0</v>
      </c>
      <c r="U1306" s="86">
        <v>0</v>
      </c>
      <c r="V1306" s="86">
        <v>0</v>
      </c>
      <c r="W1306" s="86">
        <v>0</v>
      </c>
      <c r="X1306" s="86">
        <v>0</v>
      </c>
      <c r="Y1306" s="86">
        <v>80000</v>
      </c>
    </row>
    <row r="1307" spans="1:25" s="284" customFormat="1" hidden="1" outlineLevel="3" collapsed="1" x14ac:dyDescent="0.3">
      <c r="A1307" s="85"/>
      <c r="B1307" s="290" t="s">
        <v>2826</v>
      </c>
      <c r="C1307" s="291"/>
      <c r="D1307" s="292"/>
      <c r="E1307" s="292">
        <f t="shared" ref="E1307:Y1307" si="57">SUBTOTAL(9,E1262:E1306)</f>
        <v>0</v>
      </c>
      <c r="F1307" s="292">
        <f t="shared" si="57"/>
        <v>0</v>
      </c>
      <c r="G1307" s="292">
        <f t="shared" si="57"/>
        <v>0</v>
      </c>
      <c r="H1307" s="292">
        <f t="shared" si="57"/>
        <v>0</v>
      </c>
      <c r="I1307" s="292">
        <f t="shared" si="57"/>
        <v>1902000</v>
      </c>
      <c r="J1307" s="292">
        <f t="shared" si="57"/>
        <v>539850</v>
      </c>
      <c r="K1307" s="292">
        <f t="shared" si="57"/>
        <v>2670000</v>
      </c>
      <c r="L1307" s="292">
        <f t="shared" si="57"/>
        <v>0</v>
      </c>
      <c r="M1307" s="292">
        <f t="shared" si="57"/>
        <v>12790000</v>
      </c>
      <c r="N1307" s="292">
        <f t="shared" si="57"/>
        <v>9743257</v>
      </c>
      <c r="O1307" s="292">
        <f t="shared" si="57"/>
        <v>2752000</v>
      </c>
      <c r="P1307" s="292">
        <f t="shared" si="57"/>
        <v>1939659</v>
      </c>
      <c r="Q1307" s="292">
        <f t="shared" si="57"/>
        <v>2360580</v>
      </c>
      <c r="R1307" s="292">
        <f t="shared" si="57"/>
        <v>0</v>
      </c>
      <c r="S1307" s="292">
        <f t="shared" si="57"/>
        <v>3050590</v>
      </c>
      <c r="T1307" s="292">
        <f t="shared" si="57"/>
        <v>10000000</v>
      </c>
      <c r="U1307" s="292">
        <f t="shared" si="57"/>
        <v>0</v>
      </c>
      <c r="V1307" s="292">
        <f t="shared" si="57"/>
        <v>16534993</v>
      </c>
      <c r="W1307" s="292">
        <f t="shared" si="57"/>
        <v>55655286</v>
      </c>
      <c r="X1307" s="292">
        <f t="shared" si="57"/>
        <v>0</v>
      </c>
      <c r="Y1307" s="292">
        <f t="shared" si="57"/>
        <v>119938215</v>
      </c>
    </row>
    <row r="1308" spans="1:25" hidden="1" outlineLevel="4" x14ac:dyDescent="0.3">
      <c r="A1308" s="85" t="s">
        <v>231</v>
      </c>
      <c r="B1308" s="85" t="s">
        <v>235</v>
      </c>
      <c r="C1308" t="s">
        <v>1475</v>
      </c>
      <c r="D1308" s="86">
        <v>0</v>
      </c>
      <c r="E1308" s="86">
        <v>0</v>
      </c>
      <c r="F1308" s="86">
        <v>0</v>
      </c>
      <c r="G1308" s="86">
        <v>0</v>
      </c>
      <c r="H1308" s="86">
        <v>0</v>
      </c>
      <c r="I1308" s="86">
        <v>0</v>
      </c>
      <c r="J1308" s="86">
        <v>0</v>
      </c>
      <c r="K1308" s="86">
        <v>440000</v>
      </c>
      <c r="L1308" s="86">
        <v>0</v>
      </c>
      <c r="M1308" s="86">
        <v>0</v>
      </c>
      <c r="N1308" s="86">
        <v>0</v>
      </c>
      <c r="O1308" s="86">
        <v>0</v>
      </c>
      <c r="P1308" s="86">
        <v>0</v>
      </c>
      <c r="Q1308" s="86">
        <v>0</v>
      </c>
      <c r="R1308" s="86">
        <v>0</v>
      </c>
      <c r="S1308" s="86">
        <v>0</v>
      </c>
      <c r="T1308" s="86">
        <v>0</v>
      </c>
      <c r="U1308" s="86">
        <v>0</v>
      </c>
      <c r="V1308" s="86">
        <v>0</v>
      </c>
      <c r="W1308" s="86">
        <v>0</v>
      </c>
      <c r="X1308" s="86">
        <v>0</v>
      </c>
      <c r="Y1308" s="86">
        <v>440000</v>
      </c>
    </row>
    <row r="1309" spans="1:25" hidden="1" outlineLevel="4" x14ac:dyDescent="0.3">
      <c r="A1309" s="85" t="s">
        <v>231</v>
      </c>
      <c r="B1309" s="85" t="s">
        <v>235</v>
      </c>
      <c r="C1309" t="s">
        <v>1476</v>
      </c>
      <c r="D1309" s="86">
        <v>0</v>
      </c>
      <c r="E1309" s="86">
        <v>0</v>
      </c>
      <c r="F1309" s="86">
        <v>0</v>
      </c>
      <c r="G1309" s="86">
        <v>0</v>
      </c>
      <c r="H1309" s="86">
        <v>0</v>
      </c>
      <c r="I1309" s="86">
        <v>0</v>
      </c>
      <c r="J1309" s="86">
        <v>0</v>
      </c>
      <c r="K1309" s="86">
        <v>250000</v>
      </c>
      <c r="L1309" s="86">
        <v>0</v>
      </c>
      <c r="M1309" s="86">
        <v>0</v>
      </c>
      <c r="N1309" s="86">
        <v>0</v>
      </c>
      <c r="O1309" s="86">
        <v>0</v>
      </c>
      <c r="P1309" s="86">
        <v>0</v>
      </c>
      <c r="Q1309" s="86">
        <v>0</v>
      </c>
      <c r="R1309" s="86">
        <v>0</v>
      </c>
      <c r="S1309" s="86">
        <v>0</v>
      </c>
      <c r="T1309" s="86">
        <v>0</v>
      </c>
      <c r="U1309" s="86">
        <v>0</v>
      </c>
      <c r="V1309" s="86">
        <v>0</v>
      </c>
      <c r="W1309" s="86">
        <v>0</v>
      </c>
      <c r="X1309" s="86">
        <v>0</v>
      </c>
      <c r="Y1309" s="86">
        <v>250000</v>
      </c>
    </row>
    <row r="1310" spans="1:25" hidden="1" outlineLevel="4" x14ac:dyDescent="0.3">
      <c r="A1310" s="85" t="s">
        <v>231</v>
      </c>
      <c r="B1310" s="85" t="s">
        <v>235</v>
      </c>
      <c r="C1310" t="s">
        <v>1477</v>
      </c>
      <c r="D1310" s="86">
        <v>0</v>
      </c>
      <c r="E1310" s="86">
        <v>0</v>
      </c>
      <c r="F1310" s="86">
        <v>0</v>
      </c>
      <c r="G1310" s="86">
        <v>0</v>
      </c>
      <c r="H1310" s="86">
        <v>0</v>
      </c>
      <c r="I1310" s="86">
        <v>0</v>
      </c>
      <c r="J1310" s="86">
        <v>0</v>
      </c>
      <c r="K1310" s="86">
        <v>0</v>
      </c>
      <c r="L1310" s="86">
        <v>0</v>
      </c>
      <c r="M1310" s="86">
        <v>0</v>
      </c>
      <c r="N1310" s="86">
        <v>0</v>
      </c>
      <c r="O1310" s="86">
        <v>0</v>
      </c>
      <c r="P1310" s="86">
        <v>110000</v>
      </c>
      <c r="Q1310" s="86">
        <v>200000</v>
      </c>
      <c r="R1310" s="86">
        <v>0</v>
      </c>
      <c r="S1310" s="86">
        <v>0</v>
      </c>
      <c r="T1310" s="86">
        <v>0</v>
      </c>
      <c r="U1310" s="86">
        <v>0</v>
      </c>
      <c r="V1310" s="86">
        <v>0</v>
      </c>
      <c r="W1310" s="86">
        <v>0</v>
      </c>
      <c r="X1310" s="86">
        <v>0</v>
      </c>
      <c r="Y1310" s="86">
        <v>310000</v>
      </c>
    </row>
    <row r="1311" spans="1:25" hidden="1" outlineLevel="4" x14ac:dyDescent="0.3">
      <c r="A1311" s="85" t="s">
        <v>231</v>
      </c>
      <c r="B1311" s="85" t="s">
        <v>235</v>
      </c>
      <c r="C1311" t="s">
        <v>1478</v>
      </c>
      <c r="D1311" s="86">
        <v>0</v>
      </c>
      <c r="E1311" s="86">
        <v>0</v>
      </c>
      <c r="F1311" s="86">
        <v>0</v>
      </c>
      <c r="G1311" s="86">
        <v>179220.57213948961</v>
      </c>
      <c r="H1311" s="86">
        <v>0</v>
      </c>
      <c r="I1311" s="86">
        <v>0</v>
      </c>
      <c r="J1311" s="86">
        <v>0</v>
      </c>
      <c r="K1311" s="86">
        <v>0</v>
      </c>
      <c r="L1311" s="86">
        <v>0</v>
      </c>
      <c r="M1311" s="86">
        <v>0</v>
      </c>
      <c r="N1311" s="86">
        <v>0</v>
      </c>
      <c r="O1311" s="86">
        <v>0</v>
      </c>
      <c r="P1311" s="86">
        <v>0</v>
      </c>
      <c r="Q1311" s="86">
        <v>0</v>
      </c>
      <c r="R1311" s="86">
        <v>0</v>
      </c>
      <c r="S1311" s="86">
        <v>0</v>
      </c>
      <c r="T1311" s="86">
        <v>0</v>
      </c>
      <c r="U1311" s="86">
        <v>0</v>
      </c>
      <c r="V1311" s="86">
        <v>0</v>
      </c>
      <c r="W1311" s="86">
        <v>0</v>
      </c>
      <c r="X1311" s="86">
        <v>0</v>
      </c>
      <c r="Y1311" s="86">
        <v>179220.57213948961</v>
      </c>
    </row>
    <row r="1312" spans="1:25" hidden="1" outlineLevel="4" x14ac:dyDescent="0.3">
      <c r="A1312" s="85" t="s">
        <v>231</v>
      </c>
      <c r="B1312" s="85" t="s">
        <v>235</v>
      </c>
      <c r="C1312" t="s">
        <v>1479</v>
      </c>
      <c r="D1312" s="86">
        <v>0</v>
      </c>
      <c r="E1312" s="86">
        <v>0</v>
      </c>
      <c r="F1312" s="86">
        <v>0</v>
      </c>
      <c r="G1312" s="86">
        <v>0</v>
      </c>
      <c r="H1312" s="86">
        <v>0</v>
      </c>
      <c r="I1312" s="86">
        <v>0</v>
      </c>
      <c r="J1312" s="86">
        <v>0</v>
      </c>
      <c r="K1312" s="86">
        <v>0</v>
      </c>
      <c r="L1312" s="86">
        <v>0</v>
      </c>
      <c r="M1312" s="86">
        <v>0</v>
      </c>
      <c r="N1312" s="86">
        <v>0</v>
      </c>
      <c r="O1312" s="86">
        <v>0</v>
      </c>
      <c r="P1312" s="86">
        <v>0</v>
      </c>
      <c r="Q1312" s="86">
        <v>0</v>
      </c>
      <c r="R1312" s="86">
        <v>0</v>
      </c>
      <c r="S1312" s="86">
        <v>0</v>
      </c>
      <c r="T1312" s="86">
        <v>0</v>
      </c>
      <c r="U1312" s="86">
        <v>0</v>
      </c>
      <c r="V1312" s="86">
        <v>0</v>
      </c>
      <c r="W1312" s="86">
        <v>0</v>
      </c>
      <c r="X1312" s="86">
        <v>17000000</v>
      </c>
      <c r="Y1312" s="86">
        <v>17000000</v>
      </c>
    </row>
    <row r="1313" spans="1:25" hidden="1" outlineLevel="4" x14ac:dyDescent="0.3">
      <c r="A1313" s="85" t="s">
        <v>231</v>
      </c>
      <c r="B1313" s="85" t="s">
        <v>235</v>
      </c>
      <c r="C1313" t="s">
        <v>406</v>
      </c>
      <c r="D1313" s="86">
        <v>0</v>
      </c>
      <c r="E1313" s="86">
        <v>0</v>
      </c>
      <c r="F1313" s="86">
        <v>0</v>
      </c>
      <c r="G1313" s="86">
        <v>0</v>
      </c>
      <c r="H1313" s="86">
        <v>0</v>
      </c>
      <c r="I1313" s="86">
        <v>0</v>
      </c>
      <c r="J1313" s="86">
        <v>0</v>
      </c>
      <c r="K1313" s="86">
        <v>0</v>
      </c>
      <c r="L1313" s="86">
        <v>0</v>
      </c>
      <c r="M1313" s="86">
        <v>0</v>
      </c>
      <c r="N1313" s="86">
        <v>0</v>
      </c>
      <c r="O1313" s="86">
        <v>0</v>
      </c>
      <c r="P1313" s="86">
        <v>0</v>
      </c>
      <c r="Q1313" s="86">
        <v>0</v>
      </c>
      <c r="R1313" s="86">
        <v>0</v>
      </c>
      <c r="S1313" s="86">
        <v>170000</v>
      </c>
      <c r="T1313" s="86">
        <v>170000</v>
      </c>
      <c r="U1313" s="86">
        <v>0</v>
      </c>
      <c r="V1313" s="86">
        <v>0</v>
      </c>
      <c r="W1313" s="86">
        <v>0</v>
      </c>
      <c r="X1313" s="86">
        <v>0</v>
      </c>
      <c r="Y1313" s="86">
        <v>340000</v>
      </c>
    </row>
    <row r="1314" spans="1:25" hidden="1" outlineLevel="4" x14ac:dyDescent="0.3">
      <c r="A1314" s="85" t="s">
        <v>231</v>
      </c>
      <c r="B1314" s="85" t="s">
        <v>235</v>
      </c>
      <c r="C1314" t="s">
        <v>1480</v>
      </c>
      <c r="D1314" s="86">
        <v>0</v>
      </c>
      <c r="E1314" s="86">
        <v>0</v>
      </c>
      <c r="F1314" s="86">
        <v>0</v>
      </c>
      <c r="G1314" s="86">
        <v>0</v>
      </c>
      <c r="H1314" s="86">
        <v>0</v>
      </c>
      <c r="I1314" s="86">
        <v>0</v>
      </c>
      <c r="J1314" s="86">
        <v>500000</v>
      </c>
      <c r="K1314" s="86">
        <v>0</v>
      </c>
      <c r="L1314" s="86">
        <v>0</v>
      </c>
      <c r="M1314" s="86">
        <v>0</v>
      </c>
      <c r="N1314" s="86">
        <v>0</v>
      </c>
      <c r="O1314" s="86">
        <v>0</v>
      </c>
      <c r="P1314" s="86">
        <v>0</v>
      </c>
      <c r="Q1314" s="86">
        <v>0</v>
      </c>
      <c r="R1314" s="86">
        <v>0</v>
      </c>
      <c r="S1314" s="86">
        <v>0</v>
      </c>
      <c r="T1314" s="86">
        <v>0</v>
      </c>
      <c r="U1314" s="86">
        <v>0</v>
      </c>
      <c r="V1314" s="86">
        <v>0</v>
      </c>
      <c r="W1314" s="86">
        <v>0</v>
      </c>
      <c r="X1314" s="86">
        <v>0</v>
      </c>
      <c r="Y1314" s="86">
        <v>500000</v>
      </c>
    </row>
    <row r="1315" spans="1:25" hidden="1" outlineLevel="4" x14ac:dyDescent="0.3">
      <c r="A1315" s="85" t="s">
        <v>231</v>
      </c>
      <c r="B1315" s="85" t="s">
        <v>235</v>
      </c>
      <c r="C1315" t="s">
        <v>1481</v>
      </c>
      <c r="D1315" s="86">
        <v>0</v>
      </c>
      <c r="E1315" s="86">
        <v>0</v>
      </c>
      <c r="F1315" s="86">
        <v>0</v>
      </c>
      <c r="G1315" s="86">
        <v>0</v>
      </c>
      <c r="H1315" s="86">
        <v>0</v>
      </c>
      <c r="I1315" s="86">
        <v>0</v>
      </c>
      <c r="J1315" s="86">
        <v>0</v>
      </c>
      <c r="K1315" s="86">
        <v>0</v>
      </c>
      <c r="L1315" s="86">
        <v>0</v>
      </c>
      <c r="M1315" s="86">
        <v>0</v>
      </c>
      <c r="N1315" s="86">
        <v>0</v>
      </c>
      <c r="O1315" s="86">
        <v>0</v>
      </c>
      <c r="P1315" s="86">
        <v>0</v>
      </c>
      <c r="Q1315" s="86">
        <v>0</v>
      </c>
      <c r="R1315" s="86">
        <v>0</v>
      </c>
      <c r="S1315" s="86">
        <v>0</v>
      </c>
      <c r="T1315" s="86">
        <v>0</v>
      </c>
      <c r="U1315" s="86">
        <v>0</v>
      </c>
      <c r="V1315" s="86">
        <v>0</v>
      </c>
      <c r="W1315" s="86">
        <v>0</v>
      </c>
      <c r="X1315" s="86">
        <v>15000000</v>
      </c>
      <c r="Y1315" s="86">
        <v>15000000</v>
      </c>
    </row>
    <row r="1316" spans="1:25" hidden="1" outlineLevel="4" x14ac:dyDescent="0.3">
      <c r="A1316" s="85" t="s">
        <v>231</v>
      </c>
      <c r="B1316" s="85" t="s">
        <v>235</v>
      </c>
      <c r="C1316" t="s">
        <v>1482</v>
      </c>
      <c r="D1316" s="86">
        <v>0</v>
      </c>
      <c r="E1316" s="86">
        <v>0</v>
      </c>
      <c r="F1316" s="86">
        <v>0</v>
      </c>
      <c r="G1316" s="86">
        <v>0</v>
      </c>
      <c r="H1316" s="86">
        <v>0</v>
      </c>
      <c r="I1316" s="86">
        <v>0</v>
      </c>
      <c r="J1316" s="86">
        <v>0</v>
      </c>
      <c r="K1316" s="86">
        <v>123142</v>
      </c>
      <c r="L1316" s="86">
        <v>0</v>
      </c>
      <c r="M1316" s="86">
        <v>0</v>
      </c>
      <c r="N1316" s="86">
        <v>0</v>
      </c>
      <c r="O1316" s="86">
        <v>0</v>
      </c>
      <c r="P1316" s="86">
        <v>0</v>
      </c>
      <c r="Q1316" s="86">
        <v>0</v>
      </c>
      <c r="R1316" s="86">
        <v>0</v>
      </c>
      <c r="S1316" s="86">
        <v>0</v>
      </c>
      <c r="T1316" s="86">
        <v>0</v>
      </c>
      <c r="U1316" s="86">
        <v>0</v>
      </c>
      <c r="V1316" s="86">
        <v>0</v>
      </c>
      <c r="W1316" s="86">
        <v>0</v>
      </c>
      <c r="X1316" s="86">
        <v>0</v>
      </c>
      <c r="Y1316" s="86">
        <v>123142</v>
      </c>
    </row>
    <row r="1317" spans="1:25" hidden="1" outlineLevel="4" x14ac:dyDescent="0.3">
      <c r="A1317" s="85" t="s">
        <v>231</v>
      </c>
      <c r="B1317" s="85" t="s">
        <v>235</v>
      </c>
      <c r="C1317" t="s">
        <v>1483</v>
      </c>
      <c r="D1317" s="86">
        <v>0</v>
      </c>
      <c r="E1317" s="86">
        <v>0</v>
      </c>
      <c r="F1317" s="86">
        <v>0</v>
      </c>
      <c r="G1317" s="86">
        <v>0</v>
      </c>
      <c r="H1317" s="86">
        <v>0</v>
      </c>
      <c r="I1317" s="86">
        <v>0</v>
      </c>
      <c r="J1317" s="86">
        <v>0</v>
      </c>
      <c r="K1317" s="86">
        <v>0</v>
      </c>
      <c r="L1317" s="86">
        <v>0</v>
      </c>
      <c r="M1317" s="86">
        <v>0</v>
      </c>
      <c r="N1317" s="86">
        <v>0</v>
      </c>
      <c r="O1317" s="86">
        <v>0</v>
      </c>
      <c r="P1317" s="86">
        <v>0</v>
      </c>
      <c r="Q1317" s="86">
        <v>0</v>
      </c>
      <c r="R1317" s="86">
        <v>0</v>
      </c>
      <c r="S1317" s="86">
        <v>0</v>
      </c>
      <c r="T1317" s="86">
        <v>1120000</v>
      </c>
      <c r="U1317" s="86">
        <v>0</v>
      </c>
      <c r="V1317" s="86">
        <v>0</v>
      </c>
      <c r="W1317" s="86">
        <v>0</v>
      </c>
      <c r="X1317" s="86">
        <v>0</v>
      </c>
      <c r="Y1317" s="86">
        <v>1120000</v>
      </c>
    </row>
    <row r="1318" spans="1:25" hidden="1" outlineLevel="4" x14ac:dyDescent="0.3">
      <c r="A1318" s="85" t="s">
        <v>231</v>
      </c>
      <c r="B1318" s="85" t="s">
        <v>235</v>
      </c>
      <c r="C1318" t="s">
        <v>1445</v>
      </c>
      <c r="D1318" s="86">
        <v>0</v>
      </c>
      <c r="E1318" s="86">
        <v>0</v>
      </c>
      <c r="F1318" s="86">
        <v>0</v>
      </c>
      <c r="G1318" s="86">
        <v>0</v>
      </c>
      <c r="H1318" s="86">
        <v>0</v>
      </c>
      <c r="I1318" s="86">
        <v>0</v>
      </c>
      <c r="J1318" s="86">
        <v>0</v>
      </c>
      <c r="K1318" s="86">
        <v>0</v>
      </c>
      <c r="L1318" s="86">
        <v>0</v>
      </c>
      <c r="M1318" s="86">
        <v>0</v>
      </c>
      <c r="N1318" s="86">
        <v>0</v>
      </c>
      <c r="O1318" s="86">
        <v>0</v>
      </c>
      <c r="P1318" s="86">
        <v>0</v>
      </c>
      <c r="Q1318" s="86">
        <v>0</v>
      </c>
      <c r="R1318" s="86">
        <v>0</v>
      </c>
      <c r="S1318" s="86">
        <v>0</v>
      </c>
      <c r="T1318" s="86">
        <v>0</v>
      </c>
      <c r="U1318" s="86">
        <v>0</v>
      </c>
      <c r="V1318" s="86">
        <v>0</v>
      </c>
      <c r="W1318" s="86">
        <v>500000</v>
      </c>
      <c r="X1318" s="86">
        <v>0</v>
      </c>
      <c r="Y1318" s="86">
        <v>500000</v>
      </c>
    </row>
    <row r="1319" spans="1:25" hidden="1" outlineLevel="4" x14ac:dyDescent="0.3">
      <c r="A1319" s="85" t="s">
        <v>231</v>
      </c>
      <c r="B1319" s="85" t="s">
        <v>235</v>
      </c>
      <c r="C1319" t="s">
        <v>1484</v>
      </c>
      <c r="D1319" s="86">
        <v>0</v>
      </c>
      <c r="E1319" s="86">
        <v>0</v>
      </c>
      <c r="F1319" s="86">
        <v>0</v>
      </c>
      <c r="G1319" s="86">
        <v>0</v>
      </c>
      <c r="H1319" s="86">
        <v>0</v>
      </c>
      <c r="I1319" s="86">
        <v>0</v>
      </c>
      <c r="J1319" s="86">
        <v>0</v>
      </c>
      <c r="K1319" s="86">
        <v>0</v>
      </c>
      <c r="L1319" s="86">
        <v>0</v>
      </c>
      <c r="M1319" s="86">
        <v>0</v>
      </c>
      <c r="N1319" s="86">
        <v>0</v>
      </c>
      <c r="O1319" s="86">
        <v>0</v>
      </c>
      <c r="P1319" s="86">
        <v>0</v>
      </c>
      <c r="Q1319" s="86">
        <v>0</v>
      </c>
      <c r="R1319" s="86">
        <v>0</v>
      </c>
      <c r="S1319" s="86">
        <v>0</v>
      </c>
      <c r="T1319" s="86">
        <v>0</v>
      </c>
      <c r="U1319" s="86">
        <v>0</v>
      </c>
      <c r="V1319" s="86">
        <v>0</v>
      </c>
      <c r="W1319" s="86">
        <v>0</v>
      </c>
      <c r="X1319" s="86">
        <v>16000000</v>
      </c>
      <c r="Y1319" s="86">
        <v>16000000</v>
      </c>
    </row>
    <row r="1320" spans="1:25" hidden="1" outlineLevel="4" x14ac:dyDescent="0.3">
      <c r="A1320" s="85" t="s">
        <v>231</v>
      </c>
      <c r="B1320" s="85" t="s">
        <v>235</v>
      </c>
      <c r="C1320" t="s">
        <v>1485</v>
      </c>
      <c r="D1320" s="86">
        <v>0</v>
      </c>
      <c r="E1320" s="86">
        <v>0</v>
      </c>
      <c r="F1320" s="86">
        <v>0</v>
      </c>
      <c r="G1320" s="86">
        <v>0</v>
      </c>
      <c r="H1320" s="86">
        <v>0</v>
      </c>
      <c r="I1320" s="86">
        <v>0</v>
      </c>
      <c r="J1320" s="86">
        <v>0</v>
      </c>
      <c r="K1320" s="86">
        <v>0</v>
      </c>
      <c r="L1320" s="86">
        <v>0</v>
      </c>
      <c r="M1320" s="86">
        <v>0</v>
      </c>
      <c r="N1320" s="86">
        <v>0</v>
      </c>
      <c r="O1320" s="86">
        <v>0</v>
      </c>
      <c r="P1320" s="86">
        <v>0</v>
      </c>
      <c r="Q1320" s="86">
        <v>0</v>
      </c>
      <c r="R1320" s="86">
        <v>0</v>
      </c>
      <c r="S1320" s="86">
        <v>0</v>
      </c>
      <c r="T1320" s="86">
        <v>0</v>
      </c>
      <c r="U1320" s="86">
        <v>0</v>
      </c>
      <c r="V1320" s="86">
        <v>0</v>
      </c>
      <c r="W1320" s="86">
        <v>8000000</v>
      </c>
      <c r="X1320" s="86">
        <v>9999998</v>
      </c>
      <c r="Y1320" s="86">
        <v>17999998</v>
      </c>
    </row>
    <row r="1321" spans="1:25" hidden="1" outlineLevel="4" x14ac:dyDescent="0.3">
      <c r="A1321" s="85" t="s">
        <v>231</v>
      </c>
      <c r="B1321" s="85" t="s">
        <v>235</v>
      </c>
      <c r="C1321" t="s">
        <v>1486</v>
      </c>
      <c r="D1321" s="86">
        <v>0</v>
      </c>
      <c r="E1321" s="86">
        <v>0</v>
      </c>
      <c r="F1321" s="86">
        <v>0</v>
      </c>
      <c r="G1321" s="86">
        <v>0</v>
      </c>
      <c r="H1321" s="86">
        <v>0</v>
      </c>
      <c r="I1321" s="86">
        <v>0</v>
      </c>
      <c r="J1321" s="86">
        <v>0</v>
      </c>
      <c r="K1321" s="86">
        <v>0</v>
      </c>
      <c r="L1321" s="86">
        <v>0</v>
      </c>
      <c r="M1321" s="86">
        <v>0</v>
      </c>
      <c r="N1321" s="86">
        <v>0</v>
      </c>
      <c r="O1321" s="86">
        <v>0</v>
      </c>
      <c r="P1321" s="86">
        <v>0</v>
      </c>
      <c r="Q1321" s="86">
        <v>0</v>
      </c>
      <c r="R1321" s="86">
        <v>0</v>
      </c>
      <c r="S1321" s="86">
        <v>0</v>
      </c>
      <c r="T1321" s="86">
        <v>0</v>
      </c>
      <c r="U1321" s="86">
        <v>0</v>
      </c>
      <c r="V1321" s="86">
        <v>1500000</v>
      </c>
      <c r="W1321" s="86">
        <v>0</v>
      </c>
      <c r="X1321" s="86">
        <v>0</v>
      </c>
      <c r="Y1321" s="86">
        <v>1500000</v>
      </c>
    </row>
    <row r="1322" spans="1:25" hidden="1" outlineLevel="4" x14ac:dyDescent="0.3">
      <c r="A1322" s="85" t="s">
        <v>231</v>
      </c>
      <c r="B1322" s="85" t="s">
        <v>235</v>
      </c>
      <c r="C1322" t="s">
        <v>1487</v>
      </c>
      <c r="D1322" s="86">
        <v>0</v>
      </c>
      <c r="E1322" s="86">
        <v>0</v>
      </c>
      <c r="F1322" s="86">
        <v>0</v>
      </c>
      <c r="G1322" s="86">
        <v>0</v>
      </c>
      <c r="H1322" s="86">
        <v>0</v>
      </c>
      <c r="I1322" s="86">
        <v>0</v>
      </c>
      <c r="J1322" s="86">
        <v>0</v>
      </c>
      <c r="K1322" s="86">
        <v>6000</v>
      </c>
      <c r="L1322" s="86">
        <v>0</v>
      </c>
      <c r="M1322" s="86">
        <v>0</v>
      </c>
      <c r="N1322" s="86">
        <v>0</v>
      </c>
      <c r="O1322" s="86">
        <v>0</v>
      </c>
      <c r="P1322" s="86">
        <v>0</v>
      </c>
      <c r="Q1322" s="86">
        <v>0</v>
      </c>
      <c r="R1322" s="86">
        <v>0</v>
      </c>
      <c r="S1322" s="86">
        <v>0</v>
      </c>
      <c r="T1322" s="86">
        <v>0</v>
      </c>
      <c r="U1322" s="86">
        <v>0</v>
      </c>
      <c r="V1322" s="86">
        <v>0</v>
      </c>
      <c r="W1322" s="86">
        <v>0</v>
      </c>
      <c r="X1322" s="86">
        <v>0</v>
      </c>
      <c r="Y1322" s="86">
        <v>6000</v>
      </c>
    </row>
    <row r="1323" spans="1:25" hidden="1" outlineLevel="4" x14ac:dyDescent="0.3">
      <c r="A1323" s="85" t="s">
        <v>231</v>
      </c>
      <c r="B1323" s="85" t="s">
        <v>235</v>
      </c>
      <c r="C1323" t="s">
        <v>1488</v>
      </c>
      <c r="D1323" s="86">
        <v>0</v>
      </c>
      <c r="E1323" s="86">
        <v>0</v>
      </c>
      <c r="F1323" s="86">
        <v>0</v>
      </c>
      <c r="G1323" s="86">
        <v>0</v>
      </c>
      <c r="H1323" s="86">
        <v>0</v>
      </c>
      <c r="I1323" s="86">
        <v>0</v>
      </c>
      <c r="J1323" s="86">
        <v>0</v>
      </c>
      <c r="K1323" s="86">
        <v>0</v>
      </c>
      <c r="L1323" s="86">
        <v>0</v>
      </c>
      <c r="M1323" s="86">
        <v>0</v>
      </c>
      <c r="N1323" s="86">
        <v>0</v>
      </c>
      <c r="O1323" s="86">
        <v>0</v>
      </c>
      <c r="P1323" s="86">
        <v>0</v>
      </c>
      <c r="Q1323" s="86">
        <v>0</v>
      </c>
      <c r="R1323" s="86">
        <v>0</v>
      </c>
      <c r="S1323" s="86">
        <v>0</v>
      </c>
      <c r="T1323" s="86">
        <v>0</v>
      </c>
      <c r="U1323" s="86">
        <v>0</v>
      </c>
      <c r="V1323" s="86">
        <v>2000000</v>
      </c>
      <c r="W1323" s="86">
        <v>0</v>
      </c>
      <c r="X1323" s="86">
        <v>0</v>
      </c>
      <c r="Y1323" s="86">
        <v>2000000</v>
      </c>
    </row>
    <row r="1324" spans="1:25" hidden="1" outlineLevel="4" x14ac:dyDescent="0.3">
      <c r="A1324" s="85" t="s">
        <v>231</v>
      </c>
      <c r="B1324" s="85" t="s">
        <v>235</v>
      </c>
      <c r="C1324" t="s">
        <v>1452</v>
      </c>
      <c r="D1324" s="86">
        <v>0</v>
      </c>
      <c r="E1324" s="86">
        <v>0</v>
      </c>
      <c r="F1324" s="86">
        <v>0</v>
      </c>
      <c r="G1324" s="86">
        <v>0</v>
      </c>
      <c r="H1324" s="86">
        <v>0</v>
      </c>
      <c r="I1324" s="86">
        <v>0</v>
      </c>
      <c r="J1324" s="86">
        <v>0</v>
      </c>
      <c r="K1324" s="86">
        <v>0</v>
      </c>
      <c r="L1324" s="86">
        <v>0</v>
      </c>
      <c r="M1324" s="86">
        <v>0</v>
      </c>
      <c r="N1324" s="86">
        <v>0</v>
      </c>
      <c r="O1324" s="86">
        <v>0</v>
      </c>
      <c r="P1324" s="86">
        <v>0</v>
      </c>
      <c r="Q1324" s="86">
        <v>0</v>
      </c>
      <c r="R1324" s="86">
        <v>0</v>
      </c>
      <c r="S1324" s="86">
        <v>0</v>
      </c>
      <c r="T1324" s="86">
        <v>0</v>
      </c>
      <c r="U1324" s="86">
        <v>0</v>
      </c>
      <c r="V1324" s="86">
        <v>520000</v>
      </c>
      <c r="W1324" s="86">
        <v>0</v>
      </c>
      <c r="X1324" s="86">
        <v>0</v>
      </c>
      <c r="Y1324" s="86">
        <v>520000</v>
      </c>
    </row>
    <row r="1325" spans="1:25" hidden="1" outlineLevel="4" x14ac:dyDescent="0.3">
      <c r="A1325" s="85" t="s">
        <v>231</v>
      </c>
      <c r="B1325" s="85" t="s">
        <v>235</v>
      </c>
      <c r="C1325" t="s">
        <v>1489</v>
      </c>
      <c r="D1325" s="86">
        <v>0</v>
      </c>
      <c r="E1325" s="86">
        <v>0</v>
      </c>
      <c r="F1325" s="86">
        <v>0</v>
      </c>
      <c r="G1325" s="86">
        <v>0</v>
      </c>
      <c r="H1325" s="86">
        <v>0</v>
      </c>
      <c r="I1325" s="86">
        <v>0</v>
      </c>
      <c r="J1325" s="86">
        <v>0</v>
      </c>
      <c r="K1325" s="86">
        <v>42671</v>
      </c>
      <c r="L1325" s="86">
        <v>0</v>
      </c>
      <c r="M1325" s="86">
        <v>0</v>
      </c>
      <c r="N1325" s="86">
        <v>0</v>
      </c>
      <c r="O1325" s="86">
        <v>0</v>
      </c>
      <c r="P1325" s="86">
        <v>0</v>
      </c>
      <c r="Q1325" s="86">
        <v>0</v>
      </c>
      <c r="R1325" s="86">
        <v>0</v>
      </c>
      <c r="S1325" s="86">
        <v>0</v>
      </c>
      <c r="T1325" s="86">
        <v>0</v>
      </c>
      <c r="U1325" s="86">
        <v>0</v>
      </c>
      <c r="V1325" s="86">
        <v>0</v>
      </c>
      <c r="W1325" s="86">
        <v>0</v>
      </c>
      <c r="X1325" s="86">
        <v>0</v>
      </c>
      <c r="Y1325" s="86">
        <v>42671</v>
      </c>
    </row>
    <row r="1326" spans="1:25" hidden="1" outlineLevel="4" x14ac:dyDescent="0.3">
      <c r="A1326" s="85" t="s">
        <v>231</v>
      </c>
      <c r="B1326" s="85" t="s">
        <v>235</v>
      </c>
      <c r="C1326" t="s">
        <v>342</v>
      </c>
      <c r="D1326" s="86">
        <v>0</v>
      </c>
      <c r="E1326" s="86">
        <v>0</v>
      </c>
      <c r="F1326" s="86">
        <v>0</v>
      </c>
      <c r="G1326" s="86">
        <v>0</v>
      </c>
      <c r="H1326" s="86">
        <v>0</v>
      </c>
      <c r="I1326" s="86">
        <v>0</v>
      </c>
      <c r="J1326" s="86">
        <v>0</v>
      </c>
      <c r="K1326" s="86">
        <v>0</v>
      </c>
      <c r="L1326" s="86">
        <v>0</v>
      </c>
      <c r="M1326" s="86">
        <v>0</v>
      </c>
      <c r="N1326" s="86">
        <v>0</v>
      </c>
      <c r="O1326" s="86">
        <v>0</v>
      </c>
      <c r="P1326" s="86">
        <v>0</v>
      </c>
      <c r="Q1326" s="86">
        <v>0</v>
      </c>
      <c r="R1326" s="86">
        <v>0</v>
      </c>
      <c r="S1326" s="86">
        <v>0</v>
      </c>
      <c r="T1326" s="86">
        <v>0</v>
      </c>
      <c r="U1326" s="86">
        <v>0</v>
      </c>
      <c r="V1326" s="86">
        <v>0</v>
      </c>
      <c r="W1326" s="86">
        <v>0</v>
      </c>
      <c r="X1326" s="86">
        <v>50000</v>
      </c>
      <c r="Y1326" s="86">
        <v>50000</v>
      </c>
    </row>
    <row r="1327" spans="1:25" hidden="1" outlineLevel="4" x14ac:dyDescent="0.3">
      <c r="A1327" s="85" t="s">
        <v>231</v>
      </c>
      <c r="B1327" s="85" t="s">
        <v>235</v>
      </c>
      <c r="C1327" t="s">
        <v>1490</v>
      </c>
      <c r="D1327" s="86">
        <v>0</v>
      </c>
      <c r="E1327" s="86">
        <v>0</v>
      </c>
      <c r="F1327" s="86">
        <v>0</v>
      </c>
      <c r="G1327" s="86">
        <v>0</v>
      </c>
      <c r="H1327" s="86">
        <v>0</v>
      </c>
      <c r="I1327" s="86">
        <v>0</v>
      </c>
      <c r="J1327" s="86">
        <v>0</v>
      </c>
      <c r="K1327" s="86">
        <v>120000</v>
      </c>
      <c r="L1327" s="86">
        <v>0</v>
      </c>
      <c r="M1327" s="86">
        <v>0</v>
      </c>
      <c r="N1327" s="86">
        <v>0</v>
      </c>
      <c r="O1327" s="86">
        <v>0</v>
      </c>
      <c r="P1327" s="86">
        <v>0</v>
      </c>
      <c r="Q1327" s="86">
        <v>0</v>
      </c>
      <c r="R1327" s="86">
        <v>0</v>
      </c>
      <c r="S1327" s="86">
        <v>0</v>
      </c>
      <c r="T1327" s="86">
        <v>0</v>
      </c>
      <c r="U1327" s="86">
        <v>0</v>
      </c>
      <c r="V1327" s="86">
        <v>0</v>
      </c>
      <c r="W1327" s="86">
        <v>0</v>
      </c>
      <c r="X1327" s="86">
        <v>0</v>
      </c>
      <c r="Y1327" s="86">
        <v>120000</v>
      </c>
    </row>
    <row r="1328" spans="1:25" hidden="1" outlineLevel="4" x14ac:dyDescent="0.3">
      <c r="A1328" s="85" t="s">
        <v>231</v>
      </c>
      <c r="B1328" s="85" t="s">
        <v>235</v>
      </c>
      <c r="C1328" t="s">
        <v>1491</v>
      </c>
      <c r="D1328" s="86">
        <v>0</v>
      </c>
      <c r="E1328" s="86">
        <v>0</v>
      </c>
      <c r="F1328" s="86">
        <v>0</v>
      </c>
      <c r="G1328" s="86">
        <v>0</v>
      </c>
      <c r="H1328" s="86">
        <v>0</v>
      </c>
      <c r="I1328" s="86">
        <v>0</v>
      </c>
      <c r="J1328" s="86">
        <v>0</v>
      </c>
      <c r="K1328" s="86">
        <v>0</v>
      </c>
      <c r="L1328" s="86">
        <v>0</v>
      </c>
      <c r="M1328" s="86">
        <v>0</v>
      </c>
      <c r="N1328" s="86">
        <v>0</v>
      </c>
      <c r="O1328" s="86">
        <v>0</v>
      </c>
      <c r="P1328" s="86">
        <v>0</v>
      </c>
      <c r="Q1328" s="86">
        <v>0</v>
      </c>
      <c r="R1328" s="86">
        <v>0</v>
      </c>
      <c r="S1328" s="86">
        <v>0</v>
      </c>
      <c r="T1328" s="86">
        <v>0</v>
      </c>
      <c r="U1328" s="86">
        <v>0</v>
      </c>
      <c r="V1328" s="86">
        <v>1500000</v>
      </c>
      <c r="W1328" s="86">
        <v>0</v>
      </c>
      <c r="X1328" s="86">
        <v>0</v>
      </c>
      <c r="Y1328" s="86">
        <v>1500000</v>
      </c>
    </row>
    <row r="1329" spans="1:25" hidden="1" outlineLevel="4" x14ac:dyDescent="0.3">
      <c r="A1329" s="85" t="s">
        <v>231</v>
      </c>
      <c r="B1329" s="85" t="s">
        <v>235</v>
      </c>
      <c r="C1329" t="s">
        <v>1492</v>
      </c>
      <c r="D1329" s="86">
        <v>0</v>
      </c>
      <c r="E1329" s="86">
        <v>0</v>
      </c>
      <c r="F1329" s="86">
        <v>0</v>
      </c>
      <c r="G1329" s="86">
        <v>0</v>
      </c>
      <c r="H1329" s="86">
        <v>0</v>
      </c>
      <c r="I1329" s="86">
        <v>0</v>
      </c>
      <c r="J1329" s="86">
        <v>0</v>
      </c>
      <c r="K1329" s="86">
        <v>0</v>
      </c>
      <c r="L1329" s="86">
        <v>0</v>
      </c>
      <c r="M1329" s="86">
        <v>0</v>
      </c>
      <c r="N1329" s="86">
        <v>0</v>
      </c>
      <c r="O1329" s="86">
        <v>0</v>
      </c>
      <c r="P1329" s="86">
        <v>0</v>
      </c>
      <c r="Q1329" s="86">
        <v>0</v>
      </c>
      <c r="R1329" s="86">
        <v>0</v>
      </c>
      <c r="S1329" s="86">
        <v>0</v>
      </c>
      <c r="T1329" s="86">
        <v>0</v>
      </c>
      <c r="U1329" s="86">
        <v>0</v>
      </c>
      <c r="V1329" s="86">
        <v>0</v>
      </c>
      <c r="W1329" s="86">
        <v>0</v>
      </c>
      <c r="X1329" s="86">
        <v>1000000</v>
      </c>
      <c r="Y1329" s="86">
        <v>1000000</v>
      </c>
    </row>
    <row r="1330" spans="1:25" hidden="1" outlineLevel="4" x14ac:dyDescent="0.3">
      <c r="A1330" s="85" t="s">
        <v>231</v>
      </c>
      <c r="B1330" s="85" t="s">
        <v>235</v>
      </c>
      <c r="C1330" t="s">
        <v>1454</v>
      </c>
      <c r="D1330" s="86">
        <v>0</v>
      </c>
      <c r="E1330" s="86">
        <v>0</v>
      </c>
      <c r="F1330" s="86">
        <v>0</v>
      </c>
      <c r="G1330" s="86">
        <v>0</v>
      </c>
      <c r="H1330" s="86">
        <v>0</v>
      </c>
      <c r="I1330" s="86">
        <v>100000</v>
      </c>
      <c r="J1330" s="86">
        <v>0</v>
      </c>
      <c r="K1330" s="86">
        <v>0</v>
      </c>
      <c r="L1330" s="86">
        <v>0</v>
      </c>
      <c r="M1330" s="86">
        <v>0</v>
      </c>
      <c r="N1330" s="86">
        <v>0</v>
      </c>
      <c r="O1330" s="86">
        <v>0</v>
      </c>
      <c r="P1330" s="86">
        <v>0</v>
      </c>
      <c r="Q1330" s="86">
        <v>0</v>
      </c>
      <c r="R1330" s="86">
        <v>0</v>
      </c>
      <c r="S1330" s="86">
        <v>0</v>
      </c>
      <c r="T1330" s="86">
        <v>0</v>
      </c>
      <c r="U1330" s="86">
        <v>0</v>
      </c>
      <c r="V1330" s="86">
        <v>0</v>
      </c>
      <c r="W1330" s="86">
        <v>0</v>
      </c>
      <c r="X1330" s="86">
        <v>0</v>
      </c>
      <c r="Y1330" s="86">
        <v>100000</v>
      </c>
    </row>
    <row r="1331" spans="1:25" hidden="1" outlineLevel="4" x14ac:dyDescent="0.3">
      <c r="A1331" s="85" t="s">
        <v>231</v>
      </c>
      <c r="B1331" s="85" t="s">
        <v>235</v>
      </c>
      <c r="C1331" t="s">
        <v>1422</v>
      </c>
      <c r="D1331" s="86">
        <v>0</v>
      </c>
      <c r="E1331" s="86">
        <v>0</v>
      </c>
      <c r="F1331" s="86">
        <v>0</v>
      </c>
      <c r="G1331" s="86">
        <v>75745.714704515573</v>
      </c>
      <c r="H1331" s="86">
        <v>0</v>
      </c>
      <c r="I1331" s="86">
        <v>0</v>
      </c>
      <c r="J1331" s="86">
        <v>0</v>
      </c>
      <c r="K1331" s="86">
        <v>0</v>
      </c>
      <c r="L1331" s="86">
        <v>0</v>
      </c>
      <c r="M1331" s="86">
        <v>0</v>
      </c>
      <c r="N1331" s="86">
        <v>0</v>
      </c>
      <c r="O1331" s="86">
        <v>0</v>
      </c>
      <c r="P1331" s="86">
        <v>0</v>
      </c>
      <c r="Q1331" s="86">
        <v>0</v>
      </c>
      <c r="R1331" s="86">
        <v>0</v>
      </c>
      <c r="S1331" s="86">
        <v>0</v>
      </c>
      <c r="T1331" s="86">
        <v>0</v>
      </c>
      <c r="U1331" s="86">
        <v>0</v>
      </c>
      <c r="V1331" s="86">
        <v>0</v>
      </c>
      <c r="W1331" s="86">
        <v>0</v>
      </c>
      <c r="X1331" s="86">
        <v>0</v>
      </c>
      <c r="Y1331" s="86">
        <v>75745.714704515573</v>
      </c>
    </row>
    <row r="1332" spans="1:25" hidden="1" outlineLevel="4" x14ac:dyDescent="0.3">
      <c r="A1332" s="85" t="s">
        <v>231</v>
      </c>
      <c r="B1332" s="85" t="s">
        <v>235</v>
      </c>
      <c r="C1332" t="s">
        <v>1493</v>
      </c>
      <c r="D1332" s="86">
        <v>0</v>
      </c>
      <c r="E1332" s="86">
        <v>0</v>
      </c>
      <c r="F1332" s="86">
        <v>0</v>
      </c>
      <c r="G1332" s="86">
        <v>0</v>
      </c>
      <c r="H1332" s="86">
        <v>0</v>
      </c>
      <c r="I1332" s="86">
        <v>0</v>
      </c>
      <c r="J1332" s="86">
        <v>0</v>
      </c>
      <c r="K1332" s="86">
        <v>0</v>
      </c>
      <c r="L1332" s="86">
        <v>0</v>
      </c>
      <c r="M1332" s="86">
        <v>0</v>
      </c>
      <c r="N1332" s="86">
        <v>0</v>
      </c>
      <c r="O1332" s="86">
        <v>0</v>
      </c>
      <c r="P1332" s="86">
        <v>0</v>
      </c>
      <c r="Q1332" s="86">
        <v>0</v>
      </c>
      <c r="R1332" s="86">
        <v>0</v>
      </c>
      <c r="S1332" s="86">
        <v>0</v>
      </c>
      <c r="T1332" s="86">
        <v>0</v>
      </c>
      <c r="U1332" s="86">
        <v>0</v>
      </c>
      <c r="V1332" s="86">
        <v>350000</v>
      </c>
      <c r="W1332" s="86">
        <v>500000</v>
      </c>
      <c r="X1332" s="86">
        <v>550000</v>
      </c>
      <c r="Y1332" s="86">
        <v>1400000</v>
      </c>
    </row>
    <row r="1333" spans="1:25" hidden="1" outlineLevel="4" x14ac:dyDescent="0.3">
      <c r="A1333" s="85" t="s">
        <v>231</v>
      </c>
      <c r="B1333" s="85" t="s">
        <v>235</v>
      </c>
      <c r="C1333" t="s">
        <v>1494</v>
      </c>
      <c r="D1333" s="86">
        <v>0</v>
      </c>
      <c r="E1333" s="86">
        <v>0</v>
      </c>
      <c r="F1333" s="86">
        <v>0</v>
      </c>
      <c r="G1333" s="86">
        <v>0</v>
      </c>
      <c r="H1333" s="86">
        <v>0</v>
      </c>
      <c r="I1333" s="86">
        <v>0</v>
      </c>
      <c r="J1333" s="86">
        <v>0</v>
      </c>
      <c r="K1333" s="86">
        <v>0</v>
      </c>
      <c r="L1333" s="86">
        <v>0</v>
      </c>
      <c r="M1333" s="86">
        <v>0</v>
      </c>
      <c r="N1333" s="86">
        <v>0</v>
      </c>
      <c r="O1333" s="86">
        <v>0</v>
      </c>
      <c r="P1333" s="86">
        <v>0</v>
      </c>
      <c r="Q1333" s="86">
        <v>0</v>
      </c>
      <c r="R1333" s="86">
        <v>0</v>
      </c>
      <c r="S1333" s="86">
        <v>0</v>
      </c>
      <c r="T1333" s="86">
        <v>379583</v>
      </c>
      <c r="U1333" s="86">
        <v>0</v>
      </c>
      <c r="V1333" s="86">
        <v>0</v>
      </c>
      <c r="W1333" s="86">
        <v>0</v>
      </c>
      <c r="X1333" s="86">
        <v>0</v>
      </c>
      <c r="Y1333" s="86">
        <v>379583</v>
      </c>
    </row>
    <row r="1334" spans="1:25" hidden="1" outlineLevel="4" x14ac:dyDescent="0.3">
      <c r="A1334" s="85" t="s">
        <v>231</v>
      </c>
      <c r="B1334" s="85" t="s">
        <v>235</v>
      </c>
      <c r="C1334" t="s">
        <v>1495</v>
      </c>
      <c r="D1334" s="86">
        <v>0</v>
      </c>
      <c r="E1334" s="86">
        <v>0</v>
      </c>
      <c r="F1334" s="86">
        <v>0</v>
      </c>
      <c r="G1334" s="86">
        <v>0</v>
      </c>
      <c r="H1334" s="86">
        <v>0</v>
      </c>
      <c r="I1334" s="86">
        <v>0</v>
      </c>
      <c r="J1334" s="86">
        <v>0</v>
      </c>
      <c r="K1334" s="86">
        <v>0</v>
      </c>
      <c r="L1334" s="86">
        <v>0</v>
      </c>
      <c r="M1334" s="86">
        <v>0</v>
      </c>
      <c r="N1334" s="86">
        <v>0</v>
      </c>
      <c r="O1334" s="86">
        <v>0</v>
      </c>
      <c r="P1334" s="86">
        <v>0</v>
      </c>
      <c r="Q1334" s="86">
        <v>0</v>
      </c>
      <c r="R1334" s="86">
        <v>0</v>
      </c>
      <c r="S1334" s="86">
        <v>0</v>
      </c>
      <c r="T1334" s="86">
        <v>2300000</v>
      </c>
      <c r="U1334" s="86">
        <v>0</v>
      </c>
      <c r="V1334" s="86">
        <v>0</v>
      </c>
      <c r="W1334" s="86">
        <v>0</v>
      </c>
      <c r="X1334" s="86">
        <v>0</v>
      </c>
      <c r="Y1334" s="86">
        <v>2300000</v>
      </c>
    </row>
    <row r="1335" spans="1:25" hidden="1" outlineLevel="4" x14ac:dyDescent="0.3">
      <c r="A1335" s="85" t="s">
        <v>231</v>
      </c>
      <c r="B1335" s="85" t="s">
        <v>235</v>
      </c>
      <c r="C1335" t="s">
        <v>1496</v>
      </c>
      <c r="D1335" s="86">
        <v>0</v>
      </c>
      <c r="E1335" s="86">
        <v>0</v>
      </c>
      <c r="F1335" s="86">
        <v>0</v>
      </c>
      <c r="G1335" s="86">
        <v>0</v>
      </c>
      <c r="H1335" s="86">
        <v>0</v>
      </c>
      <c r="I1335" s="86">
        <v>0</v>
      </c>
      <c r="J1335" s="86">
        <v>0</v>
      </c>
      <c r="K1335" s="86">
        <v>0</v>
      </c>
      <c r="L1335" s="86">
        <v>0</v>
      </c>
      <c r="M1335" s="86">
        <v>0</v>
      </c>
      <c r="N1335" s="86">
        <v>0</v>
      </c>
      <c r="O1335" s="86">
        <v>0</v>
      </c>
      <c r="P1335" s="86">
        <v>0</v>
      </c>
      <c r="Q1335" s="86">
        <v>0</v>
      </c>
      <c r="R1335" s="86">
        <v>0</v>
      </c>
      <c r="S1335" s="86">
        <v>0</v>
      </c>
      <c r="T1335" s="86">
        <v>0</v>
      </c>
      <c r="U1335" s="86">
        <v>0</v>
      </c>
      <c r="V1335" s="86">
        <v>0</v>
      </c>
      <c r="W1335" s="86">
        <v>0</v>
      </c>
      <c r="X1335" s="86">
        <v>4000000</v>
      </c>
      <c r="Y1335" s="86">
        <v>4000000</v>
      </c>
    </row>
    <row r="1336" spans="1:25" hidden="1" outlineLevel="4" x14ac:dyDescent="0.3">
      <c r="A1336" s="85" t="s">
        <v>231</v>
      </c>
      <c r="B1336" s="85" t="s">
        <v>235</v>
      </c>
      <c r="C1336" t="s">
        <v>1497</v>
      </c>
      <c r="D1336" s="86">
        <v>0</v>
      </c>
      <c r="E1336" s="86">
        <v>0</v>
      </c>
      <c r="F1336" s="86">
        <v>0</v>
      </c>
      <c r="G1336" s="86">
        <v>0</v>
      </c>
      <c r="H1336" s="86">
        <v>0</v>
      </c>
      <c r="I1336" s="86">
        <v>0</v>
      </c>
      <c r="J1336" s="86">
        <v>0</v>
      </c>
      <c r="K1336" s="86">
        <v>7660374</v>
      </c>
      <c r="L1336" s="86">
        <v>0</v>
      </c>
      <c r="M1336" s="86">
        <v>0</v>
      </c>
      <c r="N1336" s="86">
        <v>0</v>
      </c>
      <c r="O1336" s="86">
        <v>0</v>
      </c>
      <c r="P1336" s="86">
        <v>0</v>
      </c>
      <c r="Q1336" s="86">
        <v>0</v>
      </c>
      <c r="R1336" s="86">
        <v>0</v>
      </c>
      <c r="S1336" s="86">
        <v>0</v>
      </c>
      <c r="T1336" s="86">
        <v>0</v>
      </c>
      <c r="U1336" s="86">
        <v>0</v>
      </c>
      <c r="V1336" s="86">
        <v>0</v>
      </c>
      <c r="W1336" s="86">
        <v>0</v>
      </c>
      <c r="X1336" s="86">
        <v>0</v>
      </c>
      <c r="Y1336" s="86">
        <v>7660374</v>
      </c>
    </row>
    <row r="1337" spans="1:25" hidden="1" outlineLevel="4" x14ac:dyDescent="0.3">
      <c r="A1337" s="85" t="s">
        <v>231</v>
      </c>
      <c r="B1337" s="85" t="s">
        <v>235</v>
      </c>
      <c r="C1337" t="s">
        <v>1498</v>
      </c>
      <c r="D1337" s="86">
        <v>0</v>
      </c>
      <c r="E1337" s="86">
        <v>0</v>
      </c>
      <c r="F1337" s="86">
        <v>0</v>
      </c>
      <c r="G1337" s="86">
        <v>0</v>
      </c>
      <c r="H1337" s="86">
        <v>0</v>
      </c>
      <c r="I1337" s="86">
        <v>0</v>
      </c>
      <c r="J1337" s="86">
        <v>0</v>
      </c>
      <c r="K1337" s="86">
        <v>0</v>
      </c>
      <c r="L1337" s="86">
        <v>0</v>
      </c>
      <c r="M1337" s="86">
        <v>0</v>
      </c>
      <c r="N1337" s="86">
        <v>0</v>
      </c>
      <c r="O1337" s="86">
        <v>0</v>
      </c>
      <c r="P1337" s="86">
        <v>0</v>
      </c>
      <c r="Q1337" s="86">
        <v>0</v>
      </c>
      <c r="R1337" s="86">
        <v>0</v>
      </c>
      <c r="S1337" s="86">
        <v>0</v>
      </c>
      <c r="T1337" s="86">
        <v>0</v>
      </c>
      <c r="U1337" s="86">
        <v>0</v>
      </c>
      <c r="V1337" s="86">
        <v>0</v>
      </c>
      <c r="W1337" s="86">
        <v>0</v>
      </c>
      <c r="X1337" s="86">
        <v>1500000</v>
      </c>
      <c r="Y1337" s="86">
        <v>1500000</v>
      </c>
    </row>
    <row r="1338" spans="1:25" hidden="1" outlineLevel="4" x14ac:dyDescent="0.3">
      <c r="A1338" s="85" t="s">
        <v>231</v>
      </c>
      <c r="B1338" s="85" t="s">
        <v>235</v>
      </c>
      <c r="C1338" t="s">
        <v>1499</v>
      </c>
      <c r="D1338" s="86">
        <v>0</v>
      </c>
      <c r="E1338" s="86">
        <v>0</v>
      </c>
      <c r="F1338" s="86">
        <v>0</v>
      </c>
      <c r="G1338" s="86">
        <v>0</v>
      </c>
      <c r="H1338" s="86">
        <v>0</v>
      </c>
      <c r="I1338" s="86">
        <v>0</v>
      </c>
      <c r="J1338" s="86">
        <v>0</v>
      </c>
      <c r="K1338" s="86">
        <v>0</v>
      </c>
      <c r="L1338" s="86">
        <v>0</v>
      </c>
      <c r="M1338" s="86">
        <v>0</v>
      </c>
      <c r="N1338" s="86">
        <v>0</v>
      </c>
      <c r="O1338" s="86">
        <v>0</v>
      </c>
      <c r="P1338" s="86">
        <v>0</v>
      </c>
      <c r="Q1338" s="86">
        <v>0</v>
      </c>
      <c r="R1338" s="86">
        <v>0</v>
      </c>
      <c r="S1338" s="86">
        <v>0</v>
      </c>
      <c r="T1338" s="86">
        <v>0</v>
      </c>
      <c r="U1338" s="86">
        <v>0</v>
      </c>
      <c r="V1338" s="86">
        <v>619000</v>
      </c>
      <c r="W1338" s="86">
        <v>0</v>
      </c>
      <c r="X1338" s="86">
        <v>0</v>
      </c>
      <c r="Y1338" s="86">
        <v>619000</v>
      </c>
    </row>
    <row r="1339" spans="1:25" hidden="1" outlineLevel="4" x14ac:dyDescent="0.3">
      <c r="A1339" s="85" t="s">
        <v>231</v>
      </c>
      <c r="B1339" s="85" t="s">
        <v>235</v>
      </c>
      <c r="C1339" t="s">
        <v>1500</v>
      </c>
      <c r="D1339" s="86">
        <v>0</v>
      </c>
      <c r="E1339" s="86">
        <v>0</v>
      </c>
      <c r="F1339" s="86">
        <v>0</v>
      </c>
      <c r="G1339" s="86">
        <v>0</v>
      </c>
      <c r="H1339" s="86">
        <v>0</v>
      </c>
      <c r="I1339" s="86">
        <v>0</v>
      </c>
      <c r="J1339" s="86">
        <v>0</v>
      </c>
      <c r="K1339" s="86">
        <v>0</v>
      </c>
      <c r="L1339" s="86">
        <v>0</v>
      </c>
      <c r="M1339" s="86">
        <v>0</v>
      </c>
      <c r="N1339" s="86">
        <v>0</v>
      </c>
      <c r="O1339" s="86">
        <v>0</v>
      </c>
      <c r="P1339" s="86">
        <v>0</v>
      </c>
      <c r="Q1339" s="86">
        <v>0</v>
      </c>
      <c r="R1339" s="86">
        <v>0</v>
      </c>
      <c r="S1339" s="86">
        <v>0</v>
      </c>
      <c r="T1339" s="86">
        <v>0</v>
      </c>
      <c r="U1339" s="86">
        <v>0</v>
      </c>
      <c r="V1339" s="86">
        <v>0</v>
      </c>
      <c r="W1339" s="86">
        <v>20000000</v>
      </c>
      <c r="X1339" s="86">
        <v>0</v>
      </c>
      <c r="Y1339" s="86">
        <v>20000000</v>
      </c>
    </row>
    <row r="1340" spans="1:25" hidden="1" outlineLevel="4" x14ac:dyDescent="0.3">
      <c r="A1340" s="85" t="s">
        <v>231</v>
      </c>
      <c r="B1340" s="85" t="s">
        <v>235</v>
      </c>
      <c r="C1340" t="s">
        <v>1501</v>
      </c>
      <c r="D1340" s="86">
        <v>0</v>
      </c>
      <c r="E1340" s="86">
        <v>0</v>
      </c>
      <c r="F1340" s="86">
        <v>0</v>
      </c>
      <c r="G1340" s="86">
        <v>0</v>
      </c>
      <c r="H1340" s="86">
        <v>0</v>
      </c>
      <c r="I1340" s="86">
        <v>0</v>
      </c>
      <c r="J1340" s="86">
        <v>0</v>
      </c>
      <c r="K1340" s="86">
        <v>0</v>
      </c>
      <c r="L1340" s="86">
        <v>0</v>
      </c>
      <c r="M1340" s="86">
        <v>0</v>
      </c>
      <c r="N1340" s="86">
        <v>0</v>
      </c>
      <c r="O1340" s="86">
        <v>0</v>
      </c>
      <c r="P1340" s="86">
        <v>0</v>
      </c>
      <c r="Q1340" s="86">
        <v>0</v>
      </c>
      <c r="R1340" s="86">
        <v>0</v>
      </c>
      <c r="S1340" s="86">
        <v>0</v>
      </c>
      <c r="T1340" s="86">
        <v>0</v>
      </c>
      <c r="U1340" s="86">
        <v>0</v>
      </c>
      <c r="V1340" s="86">
        <v>0</v>
      </c>
      <c r="W1340" s="86">
        <v>1500000</v>
      </c>
      <c r="X1340" s="86">
        <v>0</v>
      </c>
      <c r="Y1340" s="86">
        <v>1500000</v>
      </c>
    </row>
    <row r="1341" spans="1:25" s="284" customFormat="1" hidden="1" outlineLevel="3" collapsed="1" x14ac:dyDescent="0.3">
      <c r="A1341" s="85"/>
      <c r="B1341" s="290" t="s">
        <v>2827</v>
      </c>
      <c r="C1341" s="291"/>
      <c r="D1341" s="292"/>
      <c r="E1341" s="292">
        <f t="shared" ref="E1341:Y1341" si="58">SUBTOTAL(9,E1308:E1340)</f>
        <v>0</v>
      </c>
      <c r="F1341" s="292">
        <f t="shared" si="58"/>
        <v>0</v>
      </c>
      <c r="G1341" s="292">
        <f t="shared" si="58"/>
        <v>254966.28684400517</v>
      </c>
      <c r="H1341" s="292">
        <f t="shared" si="58"/>
        <v>0</v>
      </c>
      <c r="I1341" s="292">
        <f t="shared" si="58"/>
        <v>100000</v>
      </c>
      <c r="J1341" s="292">
        <f t="shared" si="58"/>
        <v>500000</v>
      </c>
      <c r="K1341" s="292">
        <f t="shared" si="58"/>
        <v>8642187</v>
      </c>
      <c r="L1341" s="292">
        <f t="shared" si="58"/>
        <v>0</v>
      </c>
      <c r="M1341" s="292">
        <f t="shared" si="58"/>
        <v>0</v>
      </c>
      <c r="N1341" s="292">
        <f t="shared" si="58"/>
        <v>0</v>
      </c>
      <c r="O1341" s="292">
        <f t="shared" si="58"/>
        <v>0</v>
      </c>
      <c r="P1341" s="292">
        <f t="shared" si="58"/>
        <v>110000</v>
      </c>
      <c r="Q1341" s="292">
        <f t="shared" si="58"/>
        <v>200000</v>
      </c>
      <c r="R1341" s="292">
        <f t="shared" si="58"/>
        <v>0</v>
      </c>
      <c r="S1341" s="292">
        <f t="shared" si="58"/>
        <v>170000</v>
      </c>
      <c r="T1341" s="292">
        <f t="shared" si="58"/>
        <v>3969583</v>
      </c>
      <c r="U1341" s="292">
        <f t="shared" si="58"/>
        <v>0</v>
      </c>
      <c r="V1341" s="292">
        <f t="shared" si="58"/>
        <v>6489000</v>
      </c>
      <c r="W1341" s="292">
        <f t="shared" si="58"/>
        <v>30500000</v>
      </c>
      <c r="X1341" s="292">
        <f t="shared" si="58"/>
        <v>65099998</v>
      </c>
      <c r="Y1341" s="292">
        <f t="shared" si="58"/>
        <v>116035734.286844</v>
      </c>
    </row>
    <row r="1342" spans="1:25" hidden="1" outlineLevel="4" x14ac:dyDescent="0.3">
      <c r="A1342" s="85" t="s">
        <v>231</v>
      </c>
      <c r="B1342" s="85" t="s">
        <v>237</v>
      </c>
      <c r="C1342" t="s">
        <v>1502</v>
      </c>
      <c r="D1342" s="86">
        <v>0</v>
      </c>
      <c r="E1342" s="86">
        <v>0</v>
      </c>
      <c r="F1342" s="86">
        <v>0</v>
      </c>
      <c r="G1342" s="86">
        <v>0</v>
      </c>
      <c r="H1342" s="86">
        <v>0</v>
      </c>
      <c r="I1342" s="86">
        <v>0</v>
      </c>
      <c r="J1342" s="86">
        <v>0</v>
      </c>
      <c r="K1342" s="86">
        <v>0</v>
      </c>
      <c r="L1342" s="86">
        <v>0</v>
      </c>
      <c r="M1342" s="86">
        <v>0</v>
      </c>
      <c r="N1342" s="86">
        <v>0</v>
      </c>
      <c r="O1342" s="86">
        <v>0</v>
      </c>
      <c r="P1342" s="86">
        <v>0</v>
      </c>
      <c r="Q1342" s="86">
        <v>0</v>
      </c>
      <c r="R1342" s="86">
        <v>0</v>
      </c>
      <c r="S1342" s="86">
        <v>0</v>
      </c>
      <c r="T1342" s="86">
        <v>0</v>
      </c>
      <c r="U1342" s="86">
        <v>0</v>
      </c>
      <c r="V1342" s="86">
        <v>0</v>
      </c>
      <c r="W1342" s="86">
        <v>3910683</v>
      </c>
      <c r="X1342" s="86">
        <v>0</v>
      </c>
      <c r="Y1342" s="86">
        <v>3910683</v>
      </c>
    </row>
    <row r="1343" spans="1:25" hidden="1" outlineLevel="4" x14ac:dyDescent="0.3">
      <c r="A1343" s="85" t="s">
        <v>231</v>
      </c>
      <c r="B1343" s="85" t="s">
        <v>237</v>
      </c>
      <c r="C1343" t="s">
        <v>1503</v>
      </c>
      <c r="D1343" s="86">
        <v>0</v>
      </c>
      <c r="E1343" s="86">
        <v>0</v>
      </c>
      <c r="F1343" s="86">
        <v>0</v>
      </c>
      <c r="G1343" s="86">
        <v>0</v>
      </c>
      <c r="H1343" s="86">
        <v>0</v>
      </c>
      <c r="I1343" s="86">
        <v>0</v>
      </c>
      <c r="J1343" s="86">
        <v>0</v>
      </c>
      <c r="K1343" s="86">
        <v>0</v>
      </c>
      <c r="L1343" s="86">
        <v>0</v>
      </c>
      <c r="M1343" s="86">
        <v>0</v>
      </c>
      <c r="N1343" s="86">
        <v>0</v>
      </c>
      <c r="O1343" s="86">
        <v>0</v>
      </c>
      <c r="P1343" s="86">
        <v>0</v>
      </c>
      <c r="Q1343" s="86">
        <v>0</v>
      </c>
      <c r="R1343" s="86">
        <v>0</v>
      </c>
      <c r="S1343" s="86">
        <v>0</v>
      </c>
      <c r="T1343" s="86">
        <v>0</v>
      </c>
      <c r="U1343" s="86">
        <v>0</v>
      </c>
      <c r="V1343" s="86">
        <v>625672</v>
      </c>
      <c r="W1343" s="86">
        <v>0</v>
      </c>
      <c r="X1343" s="86">
        <v>0</v>
      </c>
      <c r="Y1343" s="86">
        <v>625672</v>
      </c>
    </row>
    <row r="1344" spans="1:25" hidden="1" outlineLevel="4" x14ac:dyDescent="0.3">
      <c r="A1344" s="85" t="s">
        <v>231</v>
      </c>
      <c r="B1344" s="85" t="s">
        <v>237</v>
      </c>
      <c r="C1344" t="s">
        <v>1504</v>
      </c>
      <c r="D1344" s="86">
        <v>0</v>
      </c>
      <c r="E1344" s="86">
        <v>0</v>
      </c>
      <c r="F1344" s="86">
        <v>0</v>
      </c>
      <c r="G1344" s="86">
        <v>0</v>
      </c>
      <c r="H1344" s="86">
        <v>0</v>
      </c>
      <c r="I1344" s="86">
        <v>0</v>
      </c>
      <c r="J1344" s="86">
        <v>0</v>
      </c>
      <c r="K1344" s="86">
        <v>0</v>
      </c>
      <c r="L1344" s="86">
        <v>0</v>
      </c>
      <c r="M1344" s="86">
        <v>0</v>
      </c>
      <c r="N1344" s="86">
        <v>0</v>
      </c>
      <c r="O1344" s="86">
        <v>0</v>
      </c>
      <c r="P1344" s="86">
        <v>29656</v>
      </c>
      <c r="Q1344" s="86">
        <v>0</v>
      </c>
      <c r="R1344" s="86">
        <v>0</v>
      </c>
      <c r="S1344" s="86">
        <v>0</v>
      </c>
      <c r="T1344" s="86">
        <v>0</v>
      </c>
      <c r="U1344" s="86">
        <v>0</v>
      </c>
      <c r="V1344" s="86">
        <v>0</v>
      </c>
      <c r="W1344" s="86">
        <v>0</v>
      </c>
      <c r="X1344" s="86">
        <v>0</v>
      </c>
      <c r="Y1344" s="86">
        <v>29656</v>
      </c>
    </row>
    <row r="1345" spans="1:25" hidden="1" outlineLevel="4" x14ac:dyDescent="0.3">
      <c r="A1345" s="85" t="s">
        <v>231</v>
      </c>
      <c r="B1345" s="85" t="s">
        <v>237</v>
      </c>
      <c r="C1345" t="s">
        <v>1445</v>
      </c>
      <c r="D1345" s="86">
        <v>0</v>
      </c>
      <c r="E1345" s="86">
        <v>0</v>
      </c>
      <c r="F1345" s="86">
        <v>0</v>
      </c>
      <c r="G1345" s="86">
        <v>0</v>
      </c>
      <c r="H1345" s="86">
        <v>0</v>
      </c>
      <c r="I1345" s="86">
        <v>0</v>
      </c>
      <c r="J1345" s="86">
        <v>0</v>
      </c>
      <c r="K1345" s="86">
        <v>0</v>
      </c>
      <c r="L1345" s="86">
        <v>0</v>
      </c>
      <c r="M1345" s="86">
        <v>0</v>
      </c>
      <c r="N1345" s="86">
        <v>0</v>
      </c>
      <c r="O1345" s="86">
        <v>0</v>
      </c>
      <c r="P1345" s="86">
        <v>0</v>
      </c>
      <c r="Q1345" s="86">
        <v>0</v>
      </c>
      <c r="R1345" s="86">
        <v>0</v>
      </c>
      <c r="S1345" s="86">
        <v>0</v>
      </c>
      <c r="T1345" s="86">
        <v>0</v>
      </c>
      <c r="U1345" s="86">
        <v>0</v>
      </c>
      <c r="V1345" s="86">
        <v>0</v>
      </c>
      <c r="W1345" s="86">
        <v>500000</v>
      </c>
      <c r="X1345" s="86">
        <v>0</v>
      </c>
      <c r="Y1345" s="86">
        <v>500000</v>
      </c>
    </row>
    <row r="1346" spans="1:25" hidden="1" outlineLevel="4" x14ac:dyDescent="0.3">
      <c r="A1346" s="85" t="s">
        <v>231</v>
      </c>
      <c r="B1346" s="85" t="s">
        <v>237</v>
      </c>
      <c r="C1346" t="s">
        <v>615</v>
      </c>
      <c r="D1346" s="86">
        <v>0</v>
      </c>
      <c r="E1346" s="86">
        <v>0</v>
      </c>
      <c r="F1346" s="86">
        <v>0</v>
      </c>
      <c r="G1346" s="86">
        <v>0</v>
      </c>
      <c r="H1346" s="86">
        <v>0</v>
      </c>
      <c r="I1346" s="86">
        <v>0</v>
      </c>
      <c r="J1346" s="86">
        <v>0</v>
      </c>
      <c r="K1346" s="86">
        <v>0</v>
      </c>
      <c r="L1346" s="86">
        <v>0</v>
      </c>
      <c r="M1346" s="86">
        <v>0</v>
      </c>
      <c r="N1346" s="86">
        <v>0</v>
      </c>
      <c r="O1346" s="86">
        <v>0</v>
      </c>
      <c r="P1346" s="86">
        <v>0</v>
      </c>
      <c r="Q1346" s="86">
        <v>0</v>
      </c>
      <c r="R1346" s="86">
        <v>0</v>
      </c>
      <c r="S1346" s="86">
        <v>0</v>
      </c>
      <c r="T1346" s="86">
        <v>0</v>
      </c>
      <c r="U1346" s="86">
        <v>0</v>
      </c>
      <c r="V1346" s="86">
        <v>250000</v>
      </c>
      <c r="W1346" s="86">
        <v>0</v>
      </c>
      <c r="X1346" s="86">
        <v>250000</v>
      </c>
      <c r="Y1346" s="86">
        <v>500000</v>
      </c>
    </row>
    <row r="1347" spans="1:25" hidden="1" outlineLevel="4" x14ac:dyDescent="0.3">
      <c r="A1347" s="85" t="s">
        <v>231</v>
      </c>
      <c r="B1347" s="85" t="s">
        <v>237</v>
      </c>
      <c r="C1347" t="s">
        <v>1392</v>
      </c>
      <c r="D1347" s="86">
        <v>0</v>
      </c>
      <c r="E1347" s="86">
        <v>0</v>
      </c>
      <c r="F1347" s="86">
        <v>0</v>
      </c>
      <c r="G1347" s="86">
        <v>0</v>
      </c>
      <c r="H1347" s="86">
        <v>0</v>
      </c>
      <c r="I1347" s="86">
        <v>0</v>
      </c>
      <c r="J1347" s="86">
        <v>0</v>
      </c>
      <c r="K1347" s="86">
        <v>0</v>
      </c>
      <c r="L1347" s="86">
        <v>0</v>
      </c>
      <c r="M1347" s="86">
        <v>0</v>
      </c>
      <c r="N1347" s="86">
        <v>0</v>
      </c>
      <c r="O1347" s="86">
        <v>0</v>
      </c>
      <c r="P1347" s="86">
        <v>0</v>
      </c>
      <c r="Q1347" s="86">
        <v>0</v>
      </c>
      <c r="R1347" s="86">
        <v>0</v>
      </c>
      <c r="S1347" s="86">
        <v>0</v>
      </c>
      <c r="T1347" s="86">
        <v>0</v>
      </c>
      <c r="U1347" s="86">
        <v>0</v>
      </c>
      <c r="V1347" s="86">
        <v>0</v>
      </c>
      <c r="W1347" s="86">
        <v>0</v>
      </c>
      <c r="X1347" s="86">
        <v>2000000</v>
      </c>
      <c r="Y1347" s="86">
        <v>2000000</v>
      </c>
    </row>
    <row r="1348" spans="1:25" hidden="1" outlineLevel="4" x14ac:dyDescent="0.3">
      <c r="A1348" s="85" t="s">
        <v>231</v>
      </c>
      <c r="B1348" s="85" t="s">
        <v>237</v>
      </c>
      <c r="C1348" t="s">
        <v>1505</v>
      </c>
      <c r="D1348" s="86">
        <v>0</v>
      </c>
      <c r="E1348" s="86">
        <v>0</v>
      </c>
      <c r="F1348" s="86">
        <v>0</v>
      </c>
      <c r="G1348" s="86">
        <v>0</v>
      </c>
      <c r="H1348" s="86">
        <v>0</v>
      </c>
      <c r="I1348" s="86">
        <v>0</v>
      </c>
      <c r="J1348" s="86">
        <v>0</v>
      </c>
      <c r="K1348" s="86">
        <v>0</v>
      </c>
      <c r="L1348" s="86">
        <v>0</v>
      </c>
      <c r="M1348" s="86">
        <v>0</v>
      </c>
      <c r="N1348" s="86">
        <v>0</v>
      </c>
      <c r="O1348" s="86">
        <v>0</v>
      </c>
      <c r="P1348" s="86">
        <v>0</v>
      </c>
      <c r="Q1348" s="86">
        <v>0</v>
      </c>
      <c r="R1348" s="86">
        <v>0</v>
      </c>
      <c r="S1348" s="86">
        <v>0</v>
      </c>
      <c r="T1348" s="86">
        <v>0</v>
      </c>
      <c r="U1348" s="86">
        <v>0</v>
      </c>
      <c r="V1348" s="86">
        <v>0</v>
      </c>
      <c r="W1348" s="86">
        <v>1236051</v>
      </c>
      <c r="X1348" s="86">
        <v>0</v>
      </c>
      <c r="Y1348" s="86">
        <v>1236051</v>
      </c>
    </row>
    <row r="1349" spans="1:25" hidden="1" outlineLevel="4" x14ac:dyDescent="0.3">
      <c r="A1349" s="85" t="s">
        <v>231</v>
      </c>
      <c r="B1349" s="85" t="s">
        <v>237</v>
      </c>
      <c r="C1349" t="s">
        <v>1452</v>
      </c>
      <c r="D1349" s="86">
        <v>0</v>
      </c>
      <c r="E1349" s="86">
        <v>0</v>
      </c>
      <c r="F1349" s="86">
        <v>0</v>
      </c>
      <c r="G1349" s="86">
        <v>0</v>
      </c>
      <c r="H1349" s="86">
        <v>0</v>
      </c>
      <c r="I1349" s="86">
        <v>0</v>
      </c>
      <c r="J1349" s="86">
        <v>0</v>
      </c>
      <c r="K1349" s="86">
        <v>0</v>
      </c>
      <c r="L1349" s="86">
        <v>0</v>
      </c>
      <c r="M1349" s="86">
        <v>0</v>
      </c>
      <c r="N1349" s="86">
        <v>0</v>
      </c>
      <c r="O1349" s="86">
        <v>0</v>
      </c>
      <c r="P1349" s="86">
        <v>0</v>
      </c>
      <c r="Q1349" s="86">
        <v>0</v>
      </c>
      <c r="R1349" s="86">
        <v>0</v>
      </c>
      <c r="S1349" s="86">
        <v>0</v>
      </c>
      <c r="T1349" s="86">
        <v>0</v>
      </c>
      <c r="U1349" s="86">
        <v>0</v>
      </c>
      <c r="V1349" s="86">
        <v>562692</v>
      </c>
      <c r="W1349" s="86">
        <v>0</v>
      </c>
      <c r="X1349" s="86">
        <v>0</v>
      </c>
      <c r="Y1349" s="86">
        <v>562692</v>
      </c>
    </row>
    <row r="1350" spans="1:25" hidden="1" outlineLevel="4" x14ac:dyDescent="0.3">
      <c r="A1350" s="85" t="s">
        <v>231</v>
      </c>
      <c r="B1350" s="85" t="s">
        <v>237</v>
      </c>
      <c r="C1350" t="s">
        <v>1506</v>
      </c>
      <c r="D1350" s="86">
        <v>0</v>
      </c>
      <c r="E1350" s="86">
        <v>0</v>
      </c>
      <c r="F1350" s="86">
        <v>0</v>
      </c>
      <c r="G1350" s="86">
        <v>0</v>
      </c>
      <c r="H1350" s="86">
        <v>0</v>
      </c>
      <c r="I1350" s="86">
        <v>0</v>
      </c>
      <c r="J1350" s="86">
        <v>0</v>
      </c>
      <c r="K1350" s="86">
        <v>0</v>
      </c>
      <c r="L1350" s="86">
        <v>0</v>
      </c>
      <c r="M1350" s="86">
        <v>0</v>
      </c>
      <c r="N1350" s="86">
        <v>0</v>
      </c>
      <c r="O1350" s="86">
        <v>0</v>
      </c>
      <c r="P1350" s="86">
        <v>0</v>
      </c>
      <c r="Q1350" s="86">
        <v>105000</v>
      </c>
      <c r="R1350" s="86">
        <v>0</v>
      </c>
      <c r="S1350" s="86">
        <v>0</v>
      </c>
      <c r="T1350" s="86">
        <v>0</v>
      </c>
      <c r="U1350" s="86">
        <v>0</v>
      </c>
      <c r="V1350" s="86">
        <v>0</v>
      </c>
      <c r="W1350" s="86">
        <v>0</v>
      </c>
      <c r="X1350" s="86">
        <v>0</v>
      </c>
      <c r="Y1350" s="86">
        <v>105000</v>
      </c>
    </row>
    <row r="1351" spans="1:25" hidden="1" outlineLevel="4" x14ac:dyDescent="0.3">
      <c r="A1351" s="85" t="s">
        <v>231</v>
      </c>
      <c r="B1351" s="85" t="s">
        <v>237</v>
      </c>
      <c r="C1351" t="s">
        <v>1507</v>
      </c>
      <c r="D1351" s="86">
        <v>0</v>
      </c>
      <c r="E1351" s="86">
        <v>0</v>
      </c>
      <c r="F1351" s="86">
        <v>0</v>
      </c>
      <c r="G1351" s="86">
        <v>0</v>
      </c>
      <c r="H1351" s="86">
        <v>0</v>
      </c>
      <c r="I1351" s="86">
        <v>0</v>
      </c>
      <c r="J1351" s="86">
        <v>0</v>
      </c>
      <c r="K1351" s="86">
        <v>0</v>
      </c>
      <c r="L1351" s="86">
        <v>0</v>
      </c>
      <c r="M1351" s="86">
        <v>0</v>
      </c>
      <c r="N1351" s="86">
        <v>0</v>
      </c>
      <c r="O1351" s="86">
        <v>0</v>
      </c>
      <c r="P1351" s="86">
        <v>0</v>
      </c>
      <c r="Q1351" s="86">
        <v>0</v>
      </c>
      <c r="R1351" s="86">
        <v>0</v>
      </c>
      <c r="S1351" s="86">
        <v>0</v>
      </c>
      <c r="T1351" s="86">
        <v>0</v>
      </c>
      <c r="U1351" s="86">
        <v>0</v>
      </c>
      <c r="V1351" s="86">
        <v>238000</v>
      </c>
      <c r="W1351" s="86">
        <v>0</v>
      </c>
      <c r="X1351" s="86">
        <v>0</v>
      </c>
      <c r="Y1351" s="86">
        <v>238000</v>
      </c>
    </row>
    <row r="1352" spans="1:25" hidden="1" outlineLevel="4" x14ac:dyDescent="0.3">
      <c r="A1352" s="85" t="s">
        <v>231</v>
      </c>
      <c r="B1352" s="85" t="s">
        <v>237</v>
      </c>
      <c r="C1352" t="s">
        <v>1490</v>
      </c>
      <c r="D1352" s="86">
        <v>0</v>
      </c>
      <c r="E1352" s="86">
        <v>0</v>
      </c>
      <c r="F1352" s="86">
        <v>0</v>
      </c>
      <c r="G1352" s="86">
        <v>0</v>
      </c>
      <c r="H1352" s="86">
        <v>0</v>
      </c>
      <c r="I1352" s="86">
        <v>0</v>
      </c>
      <c r="J1352" s="86">
        <v>0</v>
      </c>
      <c r="K1352" s="86">
        <v>0</v>
      </c>
      <c r="L1352" s="86">
        <v>0</v>
      </c>
      <c r="M1352" s="86">
        <v>0</v>
      </c>
      <c r="N1352" s="86">
        <v>0</v>
      </c>
      <c r="O1352" s="86">
        <v>0</v>
      </c>
      <c r="P1352" s="86">
        <v>0</v>
      </c>
      <c r="Q1352" s="86">
        <v>0</v>
      </c>
      <c r="R1352" s="86">
        <v>0</v>
      </c>
      <c r="S1352" s="86">
        <v>0</v>
      </c>
      <c r="T1352" s="86">
        <v>0</v>
      </c>
      <c r="U1352" s="86">
        <v>0</v>
      </c>
      <c r="V1352" s="86">
        <v>0</v>
      </c>
      <c r="W1352" s="86">
        <v>998921</v>
      </c>
      <c r="X1352" s="86">
        <v>0</v>
      </c>
      <c r="Y1352" s="86">
        <v>998921</v>
      </c>
    </row>
    <row r="1353" spans="1:25" hidden="1" outlineLevel="4" x14ac:dyDescent="0.3">
      <c r="A1353" s="85" t="s">
        <v>231</v>
      </c>
      <c r="B1353" s="85" t="s">
        <v>237</v>
      </c>
      <c r="C1353" t="s">
        <v>1508</v>
      </c>
      <c r="D1353" s="86">
        <v>0</v>
      </c>
      <c r="E1353" s="86">
        <v>0</v>
      </c>
      <c r="F1353" s="86">
        <v>0</v>
      </c>
      <c r="G1353" s="86">
        <v>0</v>
      </c>
      <c r="H1353" s="86">
        <v>0</v>
      </c>
      <c r="I1353" s="86">
        <v>0</v>
      </c>
      <c r="J1353" s="86">
        <v>0</v>
      </c>
      <c r="K1353" s="86">
        <v>0</v>
      </c>
      <c r="L1353" s="86">
        <v>0</v>
      </c>
      <c r="M1353" s="86">
        <v>0</v>
      </c>
      <c r="N1353" s="86">
        <v>0</v>
      </c>
      <c r="O1353" s="86">
        <v>0</v>
      </c>
      <c r="P1353" s="86">
        <v>0</v>
      </c>
      <c r="Q1353" s="86">
        <v>150000</v>
      </c>
      <c r="R1353" s="86">
        <v>0</v>
      </c>
      <c r="S1353" s="86">
        <v>0</v>
      </c>
      <c r="T1353" s="86">
        <v>0</v>
      </c>
      <c r="U1353" s="86">
        <v>0</v>
      </c>
      <c r="V1353" s="86">
        <v>0</v>
      </c>
      <c r="W1353" s="86">
        <v>0</v>
      </c>
      <c r="X1353" s="86">
        <v>0</v>
      </c>
      <c r="Y1353" s="86">
        <v>150000</v>
      </c>
    </row>
    <row r="1354" spans="1:25" hidden="1" outlineLevel="4" x14ac:dyDescent="0.3">
      <c r="A1354" s="85" t="s">
        <v>231</v>
      </c>
      <c r="B1354" s="85" t="s">
        <v>237</v>
      </c>
      <c r="C1354" t="s">
        <v>1509</v>
      </c>
      <c r="D1354" s="86">
        <v>0</v>
      </c>
      <c r="E1354" s="86">
        <v>0</v>
      </c>
      <c r="F1354" s="86">
        <v>0</v>
      </c>
      <c r="G1354" s="86">
        <v>0</v>
      </c>
      <c r="H1354" s="86">
        <v>0</v>
      </c>
      <c r="I1354" s="86">
        <v>0</v>
      </c>
      <c r="J1354" s="86">
        <v>0</v>
      </c>
      <c r="K1354" s="86">
        <v>0</v>
      </c>
      <c r="L1354" s="86">
        <v>0</v>
      </c>
      <c r="M1354" s="86">
        <v>0</v>
      </c>
      <c r="N1354" s="86">
        <v>0</v>
      </c>
      <c r="O1354" s="86">
        <v>0</v>
      </c>
      <c r="P1354" s="86">
        <v>0</v>
      </c>
      <c r="Q1354" s="86">
        <v>0</v>
      </c>
      <c r="R1354" s="86">
        <v>0</v>
      </c>
      <c r="S1354" s="86">
        <v>0</v>
      </c>
      <c r="T1354" s="86">
        <v>0</v>
      </c>
      <c r="U1354" s="86">
        <v>0</v>
      </c>
      <c r="V1354" s="86">
        <v>100000</v>
      </c>
      <c r="W1354" s="86">
        <v>0</v>
      </c>
      <c r="X1354" s="86">
        <v>100000</v>
      </c>
      <c r="Y1354" s="86">
        <v>200000</v>
      </c>
    </row>
    <row r="1355" spans="1:25" hidden="1" outlineLevel="4" x14ac:dyDescent="0.3">
      <c r="A1355" s="85" t="s">
        <v>231</v>
      </c>
      <c r="B1355" s="85" t="s">
        <v>237</v>
      </c>
      <c r="C1355" t="s">
        <v>1510</v>
      </c>
      <c r="D1355" s="86">
        <v>0</v>
      </c>
      <c r="E1355" s="86">
        <v>0</v>
      </c>
      <c r="F1355" s="86">
        <v>0</v>
      </c>
      <c r="G1355" s="86">
        <v>0</v>
      </c>
      <c r="H1355" s="86">
        <v>0</v>
      </c>
      <c r="I1355" s="86">
        <v>0</v>
      </c>
      <c r="J1355" s="86">
        <v>0</v>
      </c>
      <c r="K1355" s="86">
        <v>0</v>
      </c>
      <c r="L1355" s="86">
        <v>0</v>
      </c>
      <c r="M1355" s="86">
        <v>0</v>
      </c>
      <c r="N1355" s="86">
        <v>0</v>
      </c>
      <c r="O1355" s="86">
        <v>0</v>
      </c>
      <c r="P1355" s="86">
        <v>0</v>
      </c>
      <c r="Q1355" s="86">
        <v>0</v>
      </c>
      <c r="R1355" s="86">
        <v>0</v>
      </c>
      <c r="S1355" s="86">
        <v>0</v>
      </c>
      <c r="T1355" s="86">
        <v>0</v>
      </c>
      <c r="U1355" s="86">
        <v>0</v>
      </c>
      <c r="V1355" s="86">
        <v>0</v>
      </c>
      <c r="W1355" s="86">
        <v>0</v>
      </c>
      <c r="X1355" s="86">
        <v>667000</v>
      </c>
      <c r="Y1355" s="86">
        <v>667000</v>
      </c>
    </row>
    <row r="1356" spans="1:25" hidden="1" outlineLevel="4" x14ac:dyDescent="0.3">
      <c r="A1356" s="85" t="s">
        <v>231</v>
      </c>
      <c r="B1356" s="85" t="s">
        <v>237</v>
      </c>
      <c r="C1356" t="s">
        <v>1511</v>
      </c>
      <c r="D1356" s="86">
        <v>0</v>
      </c>
      <c r="E1356" s="86">
        <v>0</v>
      </c>
      <c r="F1356" s="86">
        <v>0</v>
      </c>
      <c r="G1356" s="86">
        <v>0</v>
      </c>
      <c r="H1356" s="86">
        <v>0</v>
      </c>
      <c r="I1356" s="86">
        <v>0</v>
      </c>
      <c r="J1356" s="86">
        <v>0</v>
      </c>
      <c r="K1356" s="86">
        <v>0</v>
      </c>
      <c r="L1356" s="86">
        <v>0</v>
      </c>
      <c r="M1356" s="86">
        <v>0</v>
      </c>
      <c r="N1356" s="86">
        <v>0</v>
      </c>
      <c r="O1356" s="86">
        <v>0</v>
      </c>
      <c r="P1356" s="86">
        <v>0</v>
      </c>
      <c r="Q1356" s="86">
        <v>0</v>
      </c>
      <c r="R1356" s="86">
        <v>0</v>
      </c>
      <c r="S1356" s="86">
        <v>0</v>
      </c>
      <c r="T1356" s="86">
        <v>0</v>
      </c>
      <c r="U1356" s="86">
        <v>0</v>
      </c>
      <c r="V1356" s="86">
        <v>667000</v>
      </c>
      <c r="W1356" s="86">
        <v>0</v>
      </c>
      <c r="X1356" s="86">
        <v>0</v>
      </c>
      <c r="Y1356" s="86">
        <v>667000</v>
      </c>
    </row>
    <row r="1357" spans="1:25" s="284" customFormat="1" hidden="1" outlineLevel="3" collapsed="1" x14ac:dyDescent="0.3">
      <c r="A1357" s="85"/>
      <c r="B1357" s="290" t="s">
        <v>2828</v>
      </c>
      <c r="C1357" s="291"/>
      <c r="D1357" s="292"/>
      <c r="E1357" s="292">
        <f t="shared" ref="E1357:Y1357" si="59">SUBTOTAL(9,E1342:E1356)</f>
        <v>0</v>
      </c>
      <c r="F1357" s="292">
        <f t="shared" si="59"/>
        <v>0</v>
      </c>
      <c r="G1357" s="292">
        <f t="shared" si="59"/>
        <v>0</v>
      </c>
      <c r="H1357" s="292">
        <f t="shared" si="59"/>
        <v>0</v>
      </c>
      <c r="I1357" s="292">
        <f t="shared" si="59"/>
        <v>0</v>
      </c>
      <c r="J1357" s="292">
        <f t="shared" si="59"/>
        <v>0</v>
      </c>
      <c r="K1357" s="292">
        <f t="shared" si="59"/>
        <v>0</v>
      </c>
      <c r="L1357" s="292">
        <f t="shared" si="59"/>
        <v>0</v>
      </c>
      <c r="M1357" s="292">
        <f t="shared" si="59"/>
        <v>0</v>
      </c>
      <c r="N1357" s="292">
        <f t="shared" si="59"/>
        <v>0</v>
      </c>
      <c r="O1357" s="292">
        <f t="shared" si="59"/>
        <v>0</v>
      </c>
      <c r="P1357" s="292">
        <f t="shared" si="59"/>
        <v>29656</v>
      </c>
      <c r="Q1357" s="292">
        <f t="shared" si="59"/>
        <v>255000</v>
      </c>
      <c r="R1357" s="292">
        <f t="shared" si="59"/>
        <v>0</v>
      </c>
      <c r="S1357" s="292">
        <f t="shared" si="59"/>
        <v>0</v>
      </c>
      <c r="T1357" s="292">
        <f t="shared" si="59"/>
        <v>0</v>
      </c>
      <c r="U1357" s="292">
        <f t="shared" si="59"/>
        <v>0</v>
      </c>
      <c r="V1357" s="292">
        <f t="shared" si="59"/>
        <v>2443364</v>
      </c>
      <c r="W1357" s="292">
        <f t="shared" si="59"/>
        <v>6645655</v>
      </c>
      <c r="X1357" s="292">
        <f t="shared" si="59"/>
        <v>3017000</v>
      </c>
      <c r="Y1357" s="292">
        <f t="shared" si="59"/>
        <v>12390675</v>
      </c>
    </row>
    <row r="1358" spans="1:25" hidden="1" outlineLevel="4" x14ac:dyDescent="0.3">
      <c r="A1358" s="85" t="s">
        <v>231</v>
      </c>
      <c r="B1358" s="85" t="s">
        <v>239</v>
      </c>
      <c r="C1358" t="s">
        <v>1512</v>
      </c>
      <c r="D1358" s="86">
        <v>0</v>
      </c>
      <c r="E1358" s="86">
        <v>0</v>
      </c>
      <c r="F1358" s="86">
        <v>0</v>
      </c>
      <c r="G1358" s="86">
        <v>0</v>
      </c>
      <c r="H1358" s="86">
        <v>0</v>
      </c>
      <c r="I1358" s="86">
        <v>0</v>
      </c>
      <c r="J1358" s="86">
        <v>0</v>
      </c>
      <c r="K1358" s="86">
        <v>0</v>
      </c>
      <c r="L1358" s="86">
        <v>0</v>
      </c>
      <c r="M1358" s="86">
        <v>0</v>
      </c>
      <c r="N1358" s="86">
        <v>0</v>
      </c>
      <c r="O1358" s="86">
        <v>0</v>
      </c>
      <c r="P1358" s="86">
        <v>0</v>
      </c>
      <c r="Q1358" s="86">
        <v>0</v>
      </c>
      <c r="R1358" s="86">
        <v>0</v>
      </c>
      <c r="S1358" s="86">
        <v>0</v>
      </c>
      <c r="T1358" s="86">
        <v>0</v>
      </c>
      <c r="U1358" s="86">
        <v>0</v>
      </c>
      <c r="V1358" s="86">
        <v>0</v>
      </c>
      <c r="W1358" s="86">
        <v>225000</v>
      </c>
      <c r="X1358" s="86">
        <v>0</v>
      </c>
      <c r="Y1358" s="86">
        <v>225000</v>
      </c>
    </row>
    <row r="1359" spans="1:25" hidden="1" outlineLevel="4" x14ac:dyDescent="0.3">
      <c r="A1359" s="85" t="s">
        <v>231</v>
      </c>
      <c r="B1359" s="85" t="s">
        <v>239</v>
      </c>
      <c r="C1359" t="s">
        <v>1513</v>
      </c>
      <c r="D1359" s="86">
        <v>0</v>
      </c>
      <c r="E1359" s="86">
        <v>0</v>
      </c>
      <c r="F1359" s="86">
        <v>0</v>
      </c>
      <c r="G1359" s="86">
        <v>0</v>
      </c>
      <c r="H1359" s="86">
        <v>0</v>
      </c>
      <c r="I1359" s="86">
        <v>0</v>
      </c>
      <c r="J1359" s="86">
        <v>0</v>
      </c>
      <c r="K1359" s="86">
        <v>0</v>
      </c>
      <c r="L1359" s="86">
        <v>0</v>
      </c>
      <c r="M1359" s="86">
        <v>0</v>
      </c>
      <c r="N1359" s="86">
        <v>0</v>
      </c>
      <c r="O1359" s="86">
        <v>0</v>
      </c>
      <c r="P1359" s="86">
        <v>0</v>
      </c>
      <c r="Q1359" s="86">
        <v>0</v>
      </c>
      <c r="R1359" s="86">
        <v>0</v>
      </c>
      <c r="S1359" s="86">
        <v>0</v>
      </c>
      <c r="T1359" s="86">
        <v>0</v>
      </c>
      <c r="U1359" s="86">
        <v>0</v>
      </c>
      <c r="V1359" s="86">
        <v>0</v>
      </c>
      <c r="W1359" s="86">
        <v>279657</v>
      </c>
      <c r="X1359" s="86">
        <v>0</v>
      </c>
      <c r="Y1359" s="86">
        <v>279657</v>
      </c>
    </row>
    <row r="1360" spans="1:25" hidden="1" outlineLevel="4" x14ac:dyDescent="0.3">
      <c r="A1360" s="85" t="s">
        <v>231</v>
      </c>
      <c r="B1360" s="85" t="s">
        <v>239</v>
      </c>
      <c r="C1360" t="s">
        <v>1514</v>
      </c>
      <c r="D1360" s="86">
        <v>0</v>
      </c>
      <c r="E1360" s="86">
        <v>0</v>
      </c>
      <c r="F1360" s="86">
        <v>0</v>
      </c>
      <c r="G1360" s="86">
        <v>0</v>
      </c>
      <c r="H1360" s="86">
        <v>0</v>
      </c>
      <c r="I1360" s="86">
        <v>0</v>
      </c>
      <c r="J1360" s="86">
        <v>0</v>
      </c>
      <c r="K1360" s="86">
        <v>0</v>
      </c>
      <c r="L1360" s="86">
        <v>0</v>
      </c>
      <c r="M1360" s="86">
        <v>0</v>
      </c>
      <c r="N1360" s="86">
        <v>0</v>
      </c>
      <c r="O1360" s="86">
        <v>0</v>
      </c>
      <c r="P1360" s="86">
        <v>0</v>
      </c>
      <c r="Q1360" s="86">
        <v>0</v>
      </c>
      <c r="R1360" s="86">
        <v>0</v>
      </c>
      <c r="S1360" s="86">
        <v>0</v>
      </c>
      <c r="T1360" s="86">
        <v>0</v>
      </c>
      <c r="U1360" s="86">
        <v>0</v>
      </c>
      <c r="V1360" s="86">
        <v>176800</v>
      </c>
      <c r="W1360" s="86">
        <v>0</v>
      </c>
      <c r="X1360" s="86">
        <v>0</v>
      </c>
      <c r="Y1360" s="86">
        <v>176800</v>
      </c>
    </row>
    <row r="1361" spans="1:25" hidden="1" outlineLevel="4" x14ac:dyDescent="0.3">
      <c r="A1361" s="85" t="s">
        <v>231</v>
      </c>
      <c r="B1361" s="85" t="s">
        <v>239</v>
      </c>
      <c r="C1361" t="s">
        <v>1515</v>
      </c>
      <c r="D1361" s="86">
        <v>0</v>
      </c>
      <c r="E1361" s="86">
        <v>0</v>
      </c>
      <c r="F1361" s="86">
        <v>0</v>
      </c>
      <c r="G1361" s="86">
        <v>0</v>
      </c>
      <c r="H1361" s="86">
        <v>0</v>
      </c>
      <c r="I1361" s="86">
        <v>0</v>
      </c>
      <c r="J1361" s="86">
        <v>0</v>
      </c>
      <c r="K1361" s="86">
        <v>0</v>
      </c>
      <c r="L1361" s="86">
        <v>0</v>
      </c>
      <c r="M1361" s="86">
        <v>0</v>
      </c>
      <c r="N1361" s="86">
        <v>0</v>
      </c>
      <c r="O1361" s="86">
        <v>0</v>
      </c>
      <c r="P1361" s="86">
        <v>0</v>
      </c>
      <c r="Q1361" s="86">
        <v>0</v>
      </c>
      <c r="R1361" s="86">
        <v>0</v>
      </c>
      <c r="S1361" s="86">
        <v>0</v>
      </c>
      <c r="T1361" s="86">
        <v>0</v>
      </c>
      <c r="U1361" s="86">
        <v>0</v>
      </c>
      <c r="V1361" s="86">
        <v>0</v>
      </c>
      <c r="W1361" s="86">
        <v>0</v>
      </c>
      <c r="X1361" s="86">
        <v>200000</v>
      </c>
      <c r="Y1361" s="86">
        <v>200000</v>
      </c>
    </row>
    <row r="1362" spans="1:25" hidden="1" outlineLevel="4" x14ac:dyDescent="0.3">
      <c r="A1362" s="85" t="s">
        <v>231</v>
      </c>
      <c r="B1362" s="85" t="s">
        <v>239</v>
      </c>
      <c r="C1362" t="s">
        <v>1516</v>
      </c>
      <c r="D1362" s="86">
        <v>0</v>
      </c>
      <c r="E1362" s="86">
        <v>0</v>
      </c>
      <c r="F1362" s="86">
        <v>0</v>
      </c>
      <c r="G1362" s="86">
        <v>0</v>
      </c>
      <c r="H1362" s="86">
        <v>0</v>
      </c>
      <c r="I1362" s="86">
        <v>0</v>
      </c>
      <c r="J1362" s="86">
        <v>0</v>
      </c>
      <c r="K1362" s="86">
        <v>0</v>
      </c>
      <c r="L1362" s="86">
        <v>0</v>
      </c>
      <c r="M1362" s="86">
        <v>0</v>
      </c>
      <c r="N1362" s="86">
        <v>0</v>
      </c>
      <c r="O1362" s="86">
        <v>0</v>
      </c>
      <c r="P1362" s="86">
        <v>0</v>
      </c>
      <c r="Q1362" s="86">
        <v>0</v>
      </c>
      <c r="R1362" s="86">
        <v>0</v>
      </c>
      <c r="S1362" s="86">
        <v>0</v>
      </c>
      <c r="T1362" s="86">
        <v>0</v>
      </c>
      <c r="U1362" s="86">
        <v>0</v>
      </c>
      <c r="V1362" s="86">
        <v>0</v>
      </c>
      <c r="W1362" s="86">
        <v>250000</v>
      </c>
      <c r="X1362" s="86">
        <v>0</v>
      </c>
      <c r="Y1362" s="86">
        <v>250000</v>
      </c>
    </row>
    <row r="1363" spans="1:25" hidden="1" outlineLevel="4" x14ac:dyDescent="0.3">
      <c r="A1363" s="85" t="s">
        <v>231</v>
      </c>
      <c r="B1363" s="85" t="s">
        <v>239</v>
      </c>
      <c r="C1363" t="s">
        <v>1517</v>
      </c>
      <c r="D1363" s="86">
        <v>0</v>
      </c>
      <c r="E1363" s="86">
        <v>0</v>
      </c>
      <c r="F1363" s="86">
        <v>0</v>
      </c>
      <c r="G1363" s="86">
        <v>0</v>
      </c>
      <c r="H1363" s="86">
        <v>0</v>
      </c>
      <c r="I1363" s="86">
        <v>0</v>
      </c>
      <c r="J1363" s="86">
        <v>0</v>
      </c>
      <c r="K1363" s="86">
        <v>0</v>
      </c>
      <c r="L1363" s="86">
        <v>0</v>
      </c>
      <c r="M1363" s="86">
        <v>0</v>
      </c>
      <c r="N1363" s="86">
        <v>0</v>
      </c>
      <c r="O1363" s="86">
        <v>0</v>
      </c>
      <c r="P1363" s="86">
        <v>0</v>
      </c>
      <c r="Q1363" s="86">
        <v>0</v>
      </c>
      <c r="R1363" s="86">
        <v>0</v>
      </c>
      <c r="S1363" s="86">
        <v>0</v>
      </c>
      <c r="T1363" s="86">
        <v>0</v>
      </c>
      <c r="U1363" s="86">
        <v>0</v>
      </c>
      <c r="V1363" s="86">
        <v>500000</v>
      </c>
      <c r="W1363" s="86">
        <v>400000</v>
      </c>
      <c r="X1363" s="86">
        <v>0</v>
      </c>
      <c r="Y1363" s="86">
        <v>900000</v>
      </c>
    </row>
    <row r="1364" spans="1:25" hidden="1" outlineLevel="4" x14ac:dyDescent="0.3">
      <c r="A1364" s="85" t="s">
        <v>231</v>
      </c>
      <c r="B1364" s="85" t="s">
        <v>239</v>
      </c>
      <c r="C1364" t="s">
        <v>1518</v>
      </c>
      <c r="D1364" s="86">
        <v>0</v>
      </c>
      <c r="E1364" s="86">
        <v>0</v>
      </c>
      <c r="F1364" s="86">
        <v>0</v>
      </c>
      <c r="G1364" s="86">
        <v>0</v>
      </c>
      <c r="H1364" s="86">
        <v>0</v>
      </c>
      <c r="I1364" s="86">
        <v>0</v>
      </c>
      <c r="J1364" s="86">
        <v>0</v>
      </c>
      <c r="K1364" s="86">
        <v>0</v>
      </c>
      <c r="L1364" s="86">
        <v>0</v>
      </c>
      <c r="M1364" s="86">
        <v>0</v>
      </c>
      <c r="N1364" s="86">
        <v>0</v>
      </c>
      <c r="O1364" s="86">
        <v>0</v>
      </c>
      <c r="P1364" s="86">
        <v>0</v>
      </c>
      <c r="Q1364" s="86">
        <v>0</v>
      </c>
      <c r="R1364" s="86">
        <v>0</v>
      </c>
      <c r="S1364" s="86">
        <v>0</v>
      </c>
      <c r="T1364" s="86">
        <v>0</v>
      </c>
      <c r="U1364" s="86">
        <v>0</v>
      </c>
      <c r="V1364" s="86">
        <v>0</v>
      </c>
      <c r="W1364" s="86">
        <v>0</v>
      </c>
      <c r="X1364" s="86">
        <v>500000</v>
      </c>
      <c r="Y1364" s="86">
        <v>500000</v>
      </c>
    </row>
    <row r="1365" spans="1:25" hidden="1" outlineLevel="4" x14ac:dyDescent="0.3">
      <c r="A1365" s="85" t="s">
        <v>231</v>
      </c>
      <c r="B1365" s="85" t="s">
        <v>239</v>
      </c>
      <c r="C1365" t="s">
        <v>1519</v>
      </c>
      <c r="D1365" s="86">
        <v>0</v>
      </c>
      <c r="E1365" s="86">
        <v>0</v>
      </c>
      <c r="F1365" s="86">
        <v>0</v>
      </c>
      <c r="G1365" s="86">
        <v>0</v>
      </c>
      <c r="H1365" s="86">
        <v>0</v>
      </c>
      <c r="I1365" s="86">
        <v>0</v>
      </c>
      <c r="J1365" s="86">
        <v>0</v>
      </c>
      <c r="K1365" s="86">
        <v>0</v>
      </c>
      <c r="L1365" s="86">
        <v>0</v>
      </c>
      <c r="M1365" s="86">
        <v>0</v>
      </c>
      <c r="N1365" s="86">
        <v>0</v>
      </c>
      <c r="O1365" s="86">
        <v>0</v>
      </c>
      <c r="P1365" s="86">
        <v>0</v>
      </c>
      <c r="Q1365" s="86">
        <v>0</v>
      </c>
      <c r="R1365" s="86">
        <v>0</v>
      </c>
      <c r="S1365" s="86">
        <v>0</v>
      </c>
      <c r="T1365" s="86">
        <v>0</v>
      </c>
      <c r="U1365" s="86">
        <v>0</v>
      </c>
      <c r="V1365" s="86">
        <v>0</v>
      </c>
      <c r="W1365" s="86">
        <v>0</v>
      </c>
      <c r="X1365" s="86">
        <v>155000</v>
      </c>
      <c r="Y1365" s="86">
        <v>155000</v>
      </c>
    </row>
    <row r="1366" spans="1:25" hidden="1" outlineLevel="4" x14ac:dyDescent="0.3">
      <c r="A1366" s="85" t="s">
        <v>231</v>
      </c>
      <c r="B1366" s="85" t="s">
        <v>239</v>
      </c>
      <c r="C1366" t="s">
        <v>1504</v>
      </c>
      <c r="D1366" s="86">
        <v>0</v>
      </c>
      <c r="E1366" s="86">
        <v>0</v>
      </c>
      <c r="F1366" s="86">
        <v>0</v>
      </c>
      <c r="G1366" s="86">
        <v>0</v>
      </c>
      <c r="H1366" s="86">
        <v>0</v>
      </c>
      <c r="I1366" s="86">
        <v>0</v>
      </c>
      <c r="J1366" s="86">
        <v>0</v>
      </c>
      <c r="K1366" s="86">
        <v>0</v>
      </c>
      <c r="L1366" s="86">
        <v>0</v>
      </c>
      <c r="M1366" s="86">
        <v>0</v>
      </c>
      <c r="N1366" s="86">
        <v>0</v>
      </c>
      <c r="O1366" s="86">
        <v>0</v>
      </c>
      <c r="P1366" s="86">
        <v>169000</v>
      </c>
      <c r="Q1366" s="86">
        <v>0</v>
      </c>
      <c r="R1366" s="86">
        <v>0</v>
      </c>
      <c r="S1366" s="86">
        <v>0</v>
      </c>
      <c r="T1366" s="86">
        <v>0</v>
      </c>
      <c r="U1366" s="86">
        <v>0</v>
      </c>
      <c r="V1366" s="86">
        <v>0</v>
      </c>
      <c r="W1366" s="86">
        <v>0</v>
      </c>
      <c r="X1366" s="86">
        <v>0</v>
      </c>
      <c r="Y1366" s="86">
        <v>169000</v>
      </c>
    </row>
    <row r="1367" spans="1:25" hidden="1" outlineLevel="4" x14ac:dyDescent="0.3">
      <c r="A1367" s="85" t="s">
        <v>231</v>
      </c>
      <c r="B1367" s="85" t="s">
        <v>239</v>
      </c>
      <c r="C1367" t="s">
        <v>1520</v>
      </c>
      <c r="D1367" s="86">
        <v>0</v>
      </c>
      <c r="E1367" s="86">
        <v>0</v>
      </c>
      <c r="F1367" s="86">
        <v>0</v>
      </c>
      <c r="G1367" s="86">
        <v>0</v>
      </c>
      <c r="H1367" s="86">
        <v>0</v>
      </c>
      <c r="I1367" s="86">
        <v>0</v>
      </c>
      <c r="J1367" s="86">
        <v>0</v>
      </c>
      <c r="K1367" s="86">
        <v>0</v>
      </c>
      <c r="L1367" s="86">
        <v>0</v>
      </c>
      <c r="M1367" s="86">
        <v>0</v>
      </c>
      <c r="N1367" s="86">
        <v>0</v>
      </c>
      <c r="O1367" s="86">
        <v>0</v>
      </c>
      <c r="P1367" s="86">
        <v>0</v>
      </c>
      <c r="Q1367" s="86">
        <v>0</v>
      </c>
      <c r="R1367" s="86">
        <v>0</v>
      </c>
      <c r="S1367" s="86">
        <v>0</v>
      </c>
      <c r="T1367" s="86">
        <v>0</v>
      </c>
      <c r="U1367" s="86">
        <v>0</v>
      </c>
      <c r="V1367" s="86">
        <v>0</v>
      </c>
      <c r="W1367" s="86">
        <v>100000</v>
      </c>
      <c r="X1367" s="86">
        <v>0</v>
      </c>
      <c r="Y1367" s="86">
        <v>100000</v>
      </c>
    </row>
    <row r="1368" spans="1:25" hidden="1" outlineLevel="4" x14ac:dyDescent="0.3">
      <c r="A1368" s="85" t="s">
        <v>231</v>
      </c>
      <c r="B1368" s="85" t="s">
        <v>239</v>
      </c>
      <c r="C1368" t="s">
        <v>1521</v>
      </c>
      <c r="D1368" s="86">
        <v>0</v>
      </c>
      <c r="E1368" s="86">
        <v>0</v>
      </c>
      <c r="F1368" s="86">
        <v>0</v>
      </c>
      <c r="G1368" s="86">
        <v>0</v>
      </c>
      <c r="H1368" s="86">
        <v>0</v>
      </c>
      <c r="I1368" s="86">
        <v>0</v>
      </c>
      <c r="J1368" s="86">
        <v>0</v>
      </c>
      <c r="K1368" s="86">
        <v>0</v>
      </c>
      <c r="L1368" s="86">
        <v>0</v>
      </c>
      <c r="M1368" s="86">
        <v>0</v>
      </c>
      <c r="N1368" s="86">
        <v>0</v>
      </c>
      <c r="O1368" s="86">
        <v>0</v>
      </c>
      <c r="P1368" s="86">
        <v>0</v>
      </c>
      <c r="Q1368" s="86">
        <v>0</v>
      </c>
      <c r="R1368" s="86">
        <v>0</v>
      </c>
      <c r="S1368" s="86">
        <v>0</v>
      </c>
      <c r="T1368" s="86">
        <v>0</v>
      </c>
      <c r="U1368" s="86">
        <v>0</v>
      </c>
      <c r="V1368" s="86">
        <v>2000000</v>
      </c>
      <c r="W1368" s="86">
        <v>0</v>
      </c>
      <c r="X1368" s="86">
        <v>0</v>
      </c>
      <c r="Y1368" s="86">
        <v>2000000</v>
      </c>
    </row>
    <row r="1369" spans="1:25" hidden="1" outlineLevel="4" x14ac:dyDescent="0.3">
      <c r="A1369" s="85" t="s">
        <v>231</v>
      </c>
      <c r="B1369" s="85" t="s">
        <v>239</v>
      </c>
      <c r="C1369" t="s">
        <v>1522</v>
      </c>
      <c r="D1369" s="86">
        <v>0</v>
      </c>
      <c r="E1369" s="86">
        <v>0</v>
      </c>
      <c r="F1369" s="86">
        <v>0</v>
      </c>
      <c r="G1369" s="86">
        <v>0</v>
      </c>
      <c r="H1369" s="86">
        <v>0</v>
      </c>
      <c r="I1369" s="86">
        <v>119973</v>
      </c>
      <c r="J1369" s="86">
        <v>0</v>
      </c>
      <c r="K1369" s="86">
        <v>0</v>
      </c>
      <c r="L1369" s="86">
        <v>0</v>
      </c>
      <c r="M1369" s="86">
        <v>0</v>
      </c>
      <c r="N1369" s="86">
        <v>0</v>
      </c>
      <c r="O1369" s="86">
        <v>0</v>
      </c>
      <c r="P1369" s="86">
        <v>0</v>
      </c>
      <c r="Q1369" s="86">
        <v>0</v>
      </c>
      <c r="R1369" s="86">
        <v>0</v>
      </c>
      <c r="S1369" s="86">
        <v>0</v>
      </c>
      <c r="T1369" s="86">
        <v>0</v>
      </c>
      <c r="U1369" s="86">
        <v>0</v>
      </c>
      <c r="V1369" s="86">
        <v>0</v>
      </c>
      <c r="W1369" s="86">
        <v>0</v>
      </c>
      <c r="X1369" s="86">
        <v>0</v>
      </c>
      <c r="Y1369" s="86">
        <v>119973</v>
      </c>
    </row>
    <row r="1370" spans="1:25" hidden="1" outlineLevel="4" x14ac:dyDescent="0.3">
      <c r="A1370" s="85" t="s">
        <v>231</v>
      </c>
      <c r="B1370" s="85" t="s">
        <v>239</v>
      </c>
      <c r="C1370" t="s">
        <v>1523</v>
      </c>
      <c r="D1370" s="86">
        <v>0</v>
      </c>
      <c r="E1370" s="86">
        <v>0</v>
      </c>
      <c r="F1370" s="86">
        <v>0</v>
      </c>
      <c r="G1370" s="86">
        <v>0</v>
      </c>
      <c r="H1370" s="86">
        <v>0</v>
      </c>
      <c r="I1370" s="86">
        <v>0</v>
      </c>
      <c r="J1370" s="86">
        <v>0</v>
      </c>
      <c r="K1370" s="86">
        <v>51520</v>
      </c>
      <c r="L1370" s="86">
        <v>0</v>
      </c>
      <c r="M1370" s="86">
        <v>44700</v>
      </c>
      <c r="N1370" s="86">
        <v>0</v>
      </c>
      <c r="O1370" s="86">
        <v>0</v>
      </c>
      <c r="P1370" s="86">
        <v>0</v>
      </c>
      <c r="Q1370" s="86">
        <v>0</v>
      </c>
      <c r="R1370" s="86">
        <v>0</v>
      </c>
      <c r="S1370" s="86">
        <v>0</v>
      </c>
      <c r="T1370" s="86">
        <v>0</v>
      </c>
      <c r="U1370" s="86">
        <v>0</v>
      </c>
      <c r="V1370" s="86">
        <v>0</v>
      </c>
      <c r="W1370" s="86">
        <v>0</v>
      </c>
      <c r="X1370" s="86">
        <v>0</v>
      </c>
      <c r="Y1370" s="86">
        <v>96220</v>
      </c>
    </row>
    <row r="1371" spans="1:25" hidden="1" outlineLevel="4" x14ac:dyDescent="0.3">
      <c r="A1371" s="85" t="s">
        <v>231</v>
      </c>
      <c r="B1371" s="85" t="s">
        <v>239</v>
      </c>
      <c r="C1371" t="s">
        <v>1524</v>
      </c>
      <c r="D1371" s="86">
        <v>0</v>
      </c>
      <c r="E1371" s="86">
        <v>0</v>
      </c>
      <c r="F1371" s="86">
        <v>0</v>
      </c>
      <c r="G1371" s="86">
        <v>0</v>
      </c>
      <c r="H1371" s="86">
        <v>0</v>
      </c>
      <c r="I1371" s="86">
        <v>0</v>
      </c>
      <c r="J1371" s="86">
        <v>0</v>
      </c>
      <c r="K1371" s="86">
        <v>0</v>
      </c>
      <c r="L1371" s="86">
        <v>0</v>
      </c>
      <c r="M1371" s="86">
        <v>0</v>
      </c>
      <c r="N1371" s="86">
        <v>0</v>
      </c>
      <c r="O1371" s="86">
        <v>0</v>
      </c>
      <c r="P1371" s="86">
        <v>0</v>
      </c>
      <c r="Q1371" s="86">
        <v>0</v>
      </c>
      <c r="R1371" s="86">
        <v>0</v>
      </c>
      <c r="S1371" s="86">
        <v>0</v>
      </c>
      <c r="T1371" s="86">
        <v>0</v>
      </c>
      <c r="U1371" s="86">
        <v>0</v>
      </c>
      <c r="V1371" s="86">
        <v>0</v>
      </c>
      <c r="W1371" s="86">
        <v>0</v>
      </c>
      <c r="X1371" s="86">
        <v>591725</v>
      </c>
      <c r="Y1371" s="86">
        <v>591725</v>
      </c>
    </row>
    <row r="1372" spans="1:25" hidden="1" outlineLevel="4" x14ac:dyDescent="0.3">
      <c r="A1372" s="85" t="s">
        <v>231</v>
      </c>
      <c r="B1372" s="85" t="s">
        <v>239</v>
      </c>
      <c r="C1372" t="s">
        <v>1525</v>
      </c>
      <c r="D1372" s="86">
        <v>0</v>
      </c>
      <c r="E1372" s="86">
        <v>0</v>
      </c>
      <c r="F1372" s="86">
        <v>0</v>
      </c>
      <c r="G1372" s="86">
        <v>0</v>
      </c>
      <c r="H1372" s="86">
        <v>0</v>
      </c>
      <c r="I1372" s="86">
        <v>0</v>
      </c>
      <c r="J1372" s="86">
        <v>0</v>
      </c>
      <c r="K1372" s="86">
        <v>0</v>
      </c>
      <c r="L1372" s="86">
        <v>0</v>
      </c>
      <c r="M1372" s="86">
        <v>0</v>
      </c>
      <c r="N1372" s="86">
        <v>0</v>
      </c>
      <c r="O1372" s="86">
        <v>0</v>
      </c>
      <c r="P1372" s="86">
        <v>0</v>
      </c>
      <c r="Q1372" s="86">
        <v>0</v>
      </c>
      <c r="R1372" s="86">
        <v>0</v>
      </c>
      <c r="S1372" s="86">
        <v>0</v>
      </c>
      <c r="T1372" s="86">
        <v>0</v>
      </c>
      <c r="U1372" s="86">
        <v>0</v>
      </c>
      <c r="V1372" s="86">
        <v>0</v>
      </c>
      <c r="W1372" s="86">
        <v>0</v>
      </c>
      <c r="X1372" s="86">
        <v>600000</v>
      </c>
      <c r="Y1372" s="86">
        <v>600000</v>
      </c>
    </row>
    <row r="1373" spans="1:25" hidden="1" outlineLevel="4" x14ac:dyDescent="0.3">
      <c r="A1373" s="85" t="s">
        <v>231</v>
      </c>
      <c r="B1373" s="85" t="s">
        <v>239</v>
      </c>
      <c r="C1373" t="s">
        <v>1526</v>
      </c>
      <c r="D1373" s="86">
        <v>0</v>
      </c>
      <c r="E1373" s="86">
        <v>0</v>
      </c>
      <c r="F1373" s="86">
        <v>0</v>
      </c>
      <c r="G1373" s="86">
        <v>0</v>
      </c>
      <c r="H1373" s="86">
        <v>0</v>
      </c>
      <c r="I1373" s="86">
        <v>0</v>
      </c>
      <c r="J1373" s="86">
        <v>0</v>
      </c>
      <c r="K1373" s="86">
        <v>0</v>
      </c>
      <c r="L1373" s="86">
        <v>0</v>
      </c>
      <c r="M1373" s="86">
        <v>0</v>
      </c>
      <c r="N1373" s="86">
        <v>0</v>
      </c>
      <c r="O1373" s="86">
        <v>0</v>
      </c>
      <c r="P1373" s="86">
        <v>0</v>
      </c>
      <c r="Q1373" s="86">
        <v>0</v>
      </c>
      <c r="R1373" s="86">
        <v>0</v>
      </c>
      <c r="S1373" s="86">
        <v>0</v>
      </c>
      <c r="T1373" s="86">
        <v>0</v>
      </c>
      <c r="U1373" s="86">
        <v>0</v>
      </c>
      <c r="V1373" s="86">
        <v>0</v>
      </c>
      <c r="W1373" s="86">
        <v>0</v>
      </c>
      <c r="X1373" s="86">
        <v>2000000</v>
      </c>
      <c r="Y1373" s="86">
        <v>2000000</v>
      </c>
    </row>
    <row r="1374" spans="1:25" hidden="1" outlineLevel="4" x14ac:dyDescent="0.3">
      <c r="A1374" s="85" t="s">
        <v>231</v>
      </c>
      <c r="B1374" s="85" t="s">
        <v>239</v>
      </c>
      <c r="C1374" t="s">
        <v>1527</v>
      </c>
      <c r="D1374" s="86">
        <v>0</v>
      </c>
      <c r="E1374" s="86">
        <v>0</v>
      </c>
      <c r="F1374" s="86">
        <v>0</v>
      </c>
      <c r="G1374" s="86">
        <v>0</v>
      </c>
      <c r="H1374" s="86">
        <v>0</v>
      </c>
      <c r="I1374" s="86">
        <v>0</v>
      </c>
      <c r="J1374" s="86">
        <v>0</v>
      </c>
      <c r="K1374" s="86">
        <v>0</v>
      </c>
      <c r="L1374" s="86">
        <v>0</v>
      </c>
      <c r="M1374" s="86">
        <v>0</v>
      </c>
      <c r="N1374" s="86">
        <v>0</v>
      </c>
      <c r="O1374" s="86">
        <v>0</v>
      </c>
      <c r="P1374" s="86">
        <v>0</v>
      </c>
      <c r="Q1374" s="86">
        <v>0</v>
      </c>
      <c r="R1374" s="86">
        <v>0</v>
      </c>
      <c r="S1374" s="86">
        <v>0</v>
      </c>
      <c r="T1374" s="86">
        <v>0</v>
      </c>
      <c r="U1374" s="86">
        <v>0</v>
      </c>
      <c r="V1374" s="86">
        <v>0</v>
      </c>
      <c r="W1374" s="86">
        <v>0</v>
      </c>
      <c r="X1374" s="86">
        <v>134500</v>
      </c>
      <c r="Y1374" s="86">
        <v>134500</v>
      </c>
    </row>
    <row r="1375" spans="1:25" hidden="1" outlineLevel="4" x14ac:dyDescent="0.3">
      <c r="A1375" s="85" t="s">
        <v>231</v>
      </c>
      <c r="B1375" s="85" t="s">
        <v>239</v>
      </c>
      <c r="C1375" t="s">
        <v>1528</v>
      </c>
      <c r="D1375" s="86">
        <v>0</v>
      </c>
      <c r="E1375" s="86">
        <v>0</v>
      </c>
      <c r="F1375" s="86">
        <v>0</v>
      </c>
      <c r="G1375" s="86">
        <v>0</v>
      </c>
      <c r="H1375" s="86">
        <v>0</v>
      </c>
      <c r="I1375" s="86">
        <v>0</v>
      </c>
      <c r="J1375" s="86">
        <v>0</v>
      </c>
      <c r="K1375" s="86">
        <v>0</v>
      </c>
      <c r="L1375" s="86">
        <v>0</v>
      </c>
      <c r="M1375" s="86">
        <v>0</v>
      </c>
      <c r="N1375" s="86">
        <v>0</v>
      </c>
      <c r="O1375" s="86">
        <v>0</v>
      </c>
      <c r="P1375" s="86">
        <v>0</v>
      </c>
      <c r="Q1375" s="86">
        <v>0</v>
      </c>
      <c r="R1375" s="86">
        <v>0</v>
      </c>
      <c r="S1375" s="86">
        <v>0</v>
      </c>
      <c r="T1375" s="86">
        <v>0</v>
      </c>
      <c r="U1375" s="86">
        <v>0</v>
      </c>
      <c r="V1375" s="86">
        <v>0</v>
      </c>
      <c r="W1375" s="86">
        <v>0</v>
      </c>
      <c r="X1375" s="86">
        <v>397500</v>
      </c>
      <c r="Y1375" s="86">
        <v>397500</v>
      </c>
    </row>
    <row r="1376" spans="1:25" hidden="1" outlineLevel="4" x14ac:dyDescent="0.3">
      <c r="A1376" s="85" t="s">
        <v>231</v>
      </c>
      <c r="B1376" s="85" t="s">
        <v>239</v>
      </c>
      <c r="C1376" t="s">
        <v>1529</v>
      </c>
      <c r="D1376" s="86">
        <v>0</v>
      </c>
      <c r="E1376" s="86">
        <v>0</v>
      </c>
      <c r="F1376" s="86">
        <v>0</v>
      </c>
      <c r="G1376" s="86">
        <v>0</v>
      </c>
      <c r="H1376" s="86">
        <v>0</v>
      </c>
      <c r="I1376" s="86">
        <v>0</v>
      </c>
      <c r="J1376" s="86">
        <v>0</v>
      </c>
      <c r="K1376" s="86">
        <v>0</v>
      </c>
      <c r="L1376" s="86">
        <v>0</v>
      </c>
      <c r="M1376" s="86">
        <v>0</v>
      </c>
      <c r="N1376" s="86">
        <v>0</v>
      </c>
      <c r="O1376" s="86">
        <v>0</v>
      </c>
      <c r="P1376" s="86">
        <v>0</v>
      </c>
      <c r="Q1376" s="86">
        <v>0</v>
      </c>
      <c r="R1376" s="86">
        <v>0</v>
      </c>
      <c r="S1376" s="86">
        <v>0</v>
      </c>
      <c r="T1376" s="86">
        <v>0</v>
      </c>
      <c r="U1376" s="86">
        <v>0</v>
      </c>
      <c r="V1376" s="86">
        <v>0</v>
      </c>
      <c r="W1376" s="86">
        <v>0</v>
      </c>
      <c r="X1376" s="86">
        <v>600000</v>
      </c>
      <c r="Y1376" s="86">
        <v>600000</v>
      </c>
    </row>
    <row r="1377" spans="1:25" hidden="1" outlineLevel="4" x14ac:dyDescent="0.3">
      <c r="A1377" s="85" t="s">
        <v>231</v>
      </c>
      <c r="B1377" s="85" t="s">
        <v>239</v>
      </c>
      <c r="C1377" t="s">
        <v>1530</v>
      </c>
      <c r="D1377" s="86">
        <v>0</v>
      </c>
      <c r="E1377" s="86">
        <v>0</v>
      </c>
      <c r="F1377" s="86">
        <v>0</v>
      </c>
      <c r="G1377" s="86">
        <v>0</v>
      </c>
      <c r="H1377" s="86">
        <v>0</v>
      </c>
      <c r="I1377" s="86">
        <v>0</v>
      </c>
      <c r="J1377" s="86">
        <v>0</v>
      </c>
      <c r="K1377" s="86">
        <v>0</v>
      </c>
      <c r="L1377" s="86">
        <v>0</v>
      </c>
      <c r="M1377" s="86">
        <v>0</v>
      </c>
      <c r="N1377" s="86">
        <v>0</v>
      </c>
      <c r="O1377" s="86">
        <v>0</v>
      </c>
      <c r="P1377" s="86">
        <v>0</v>
      </c>
      <c r="Q1377" s="86">
        <v>0</v>
      </c>
      <c r="R1377" s="86">
        <v>0</v>
      </c>
      <c r="S1377" s="86">
        <v>0</v>
      </c>
      <c r="T1377" s="86">
        <v>0</v>
      </c>
      <c r="U1377" s="86">
        <v>0</v>
      </c>
      <c r="V1377" s="86">
        <v>0</v>
      </c>
      <c r="W1377" s="86">
        <v>0</v>
      </c>
      <c r="X1377" s="86">
        <v>500000</v>
      </c>
      <c r="Y1377" s="86">
        <v>500000</v>
      </c>
    </row>
    <row r="1378" spans="1:25" hidden="1" outlineLevel="4" x14ac:dyDescent="0.3">
      <c r="A1378" s="85" t="s">
        <v>231</v>
      </c>
      <c r="B1378" s="85" t="s">
        <v>239</v>
      </c>
      <c r="C1378" t="s">
        <v>1531</v>
      </c>
      <c r="D1378" s="86">
        <v>0</v>
      </c>
      <c r="E1378" s="86">
        <v>0</v>
      </c>
      <c r="F1378" s="86">
        <v>0</v>
      </c>
      <c r="G1378" s="86">
        <v>0</v>
      </c>
      <c r="H1378" s="86">
        <v>0</v>
      </c>
      <c r="I1378" s="86">
        <v>0</v>
      </c>
      <c r="J1378" s="86">
        <v>0</v>
      </c>
      <c r="K1378" s="86">
        <v>0</v>
      </c>
      <c r="L1378" s="86">
        <v>0</v>
      </c>
      <c r="M1378" s="86">
        <v>0</v>
      </c>
      <c r="N1378" s="86">
        <v>0</v>
      </c>
      <c r="O1378" s="86">
        <v>0</v>
      </c>
      <c r="P1378" s="86">
        <v>0</v>
      </c>
      <c r="Q1378" s="86">
        <v>0</v>
      </c>
      <c r="R1378" s="86">
        <v>0</v>
      </c>
      <c r="S1378" s="86">
        <v>0</v>
      </c>
      <c r="T1378" s="86">
        <v>0</v>
      </c>
      <c r="U1378" s="86">
        <v>0</v>
      </c>
      <c r="V1378" s="86">
        <v>0</v>
      </c>
      <c r="W1378" s="86">
        <v>0</v>
      </c>
      <c r="X1378" s="86">
        <v>1000000</v>
      </c>
      <c r="Y1378" s="86">
        <v>1000000</v>
      </c>
    </row>
    <row r="1379" spans="1:25" hidden="1" outlineLevel="4" x14ac:dyDescent="0.3">
      <c r="A1379" s="85" t="s">
        <v>231</v>
      </c>
      <c r="B1379" s="85" t="s">
        <v>239</v>
      </c>
      <c r="C1379" t="s">
        <v>1532</v>
      </c>
      <c r="D1379" s="86">
        <v>0</v>
      </c>
      <c r="E1379" s="86">
        <v>0</v>
      </c>
      <c r="F1379" s="86">
        <v>0</v>
      </c>
      <c r="G1379" s="86">
        <v>0</v>
      </c>
      <c r="H1379" s="86">
        <v>0</v>
      </c>
      <c r="I1379" s="86">
        <v>0</v>
      </c>
      <c r="J1379" s="86">
        <v>0</v>
      </c>
      <c r="K1379" s="86">
        <v>0</v>
      </c>
      <c r="L1379" s="86">
        <v>0</v>
      </c>
      <c r="M1379" s="86">
        <v>0</v>
      </c>
      <c r="N1379" s="86">
        <v>0</v>
      </c>
      <c r="O1379" s="86">
        <v>0</v>
      </c>
      <c r="P1379" s="86">
        <v>0</v>
      </c>
      <c r="Q1379" s="86">
        <v>0</v>
      </c>
      <c r="R1379" s="86">
        <v>0</v>
      </c>
      <c r="S1379" s="86">
        <v>0</v>
      </c>
      <c r="T1379" s="86">
        <v>0</v>
      </c>
      <c r="U1379" s="86">
        <v>0</v>
      </c>
      <c r="V1379" s="86">
        <v>0</v>
      </c>
      <c r="W1379" s="86">
        <v>0</v>
      </c>
      <c r="X1379" s="86">
        <v>140000</v>
      </c>
      <c r="Y1379" s="86">
        <v>140000</v>
      </c>
    </row>
    <row r="1380" spans="1:25" hidden="1" outlineLevel="4" x14ac:dyDescent="0.3">
      <c r="A1380" s="85" t="s">
        <v>231</v>
      </c>
      <c r="B1380" s="85" t="s">
        <v>239</v>
      </c>
      <c r="C1380" t="s">
        <v>1533</v>
      </c>
      <c r="D1380" s="86">
        <v>0</v>
      </c>
      <c r="E1380" s="86">
        <v>0</v>
      </c>
      <c r="F1380" s="86">
        <v>0</v>
      </c>
      <c r="G1380" s="86">
        <v>0</v>
      </c>
      <c r="H1380" s="86">
        <v>0</v>
      </c>
      <c r="I1380" s="86">
        <v>0</v>
      </c>
      <c r="J1380" s="86">
        <v>0</v>
      </c>
      <c r="K1380" s="86">
        <v>0</v>
      </c>
      <c r="L1380" s="86">
        <v>0</v>
      </c>
      <c r="M1380" s="86">
        <v>0</v>
      </c>
      <c r="N1380" s="86">
        <v>0</v>
      </c>
      <c r="O1380" s="86">
        <v>0</v>
      </c>
      <c r="P1380" s="86">
        <v>0</v>
      </c>
      <c r="Q1380" s="86">
        <v>0</v>
      </c>
      <c r="R1380" s="86">
        <v>0</v>
      </c>
      <c r="S1380" s="86">
        <v>0</v>
      </c>
      <c r="T1380" s="86">
        <v>0</v>
      </c>
      <c r="U1380" s="86">
        <v>0</v>
      </c>
      <c r="V1380" s="86">
        <v>0</v>
      </c>
      <c r="W1380" s="86">
        <v>1700000</v>
      </c>
      <c r="X1380" s="86">
        <v>0</v>
      </c>
      <c r="Y1380" s="86">
        <v>1700000</v>
      </c>
    </row>
    <row r="1381" spans="1:25" hidden="1" outlineLevel="4" x14ac:dyDescent="0.3">
      <c r="A1381" s="85" t="s">
        <v>231</v>
      </c>
      <c r="B1381" s="85" t="s">
        <v>239</v>
      </c>
      <c r="C1381" t="s">
        <v>1534</v>
      </c>
      <c r="D1381" s="86">
        <v>0</v>
      </c>
      <c r="E1381" s="86">
        <v>0</v>
      </c>
      <c r="F1381" s="86">
        <v>0</v>
      </c>
      <c r="G1381" s="86">
        <v>0</v>
      </c>
      <c r="H1381" s="86">
        <v>0</v>
      </c>
      <c r="I1381" s="86">
        <v>0</v>
      </c>
      <c r="J1381" s="86">
        <v>0</v>
      </c>
      <c r="K1381" s="86">
        <v>0</v>
      </c>
      <c r="L1381" s="86">
        <v>0</v>
      </c>
      <c r="M1381" s="86">
        <v>0</v>
      </c>
      <c r="N1381" s="86">
        <v>0</v>
      </c>
      <c r="O1381" s="86">
        <v>0</v>
      </c>
      <c r="P1381" s="86">
        <v>0</v>
      </c>
      <c r="Q1381" s="86">
        <v>0</v>
      </c>
      <c r="R1381" s="86">
        <v>0</v>
      </c>
      <c r="S1381" s="86">
        <v>0</v>
      </c>
      <c r="T1381" s="86">
        <v>0</v>
      </c>
      <c r="U1381" s="86">
        <v>0</v>
      </c>
      <c r="V1381" s="86">
        <v>0</v>
      </c>
      <c r="W1381" s="86">
        <v>0</v>
      </c>
      <c r="X1381" s="86">
        <v>1000000</v>
      </c>
      <c r="Y1381" s="86">
        <v>1000000</v>
      </c>
    </row>
    <row r="1382" spans="1:25" hidden="1" outlineLevel="4" x14ac:dyDescent="0.3">
      <c r="A1382" s="85" t="s">
        <v>231</v>
      </c>
      <c r="B1382" s="85" t="s">
        <v>239</v>
      </c>
      <c r="C1382" t="s">
        <v>1535</v>
      </c>
      <c r="D1382" s="86">
        <v>0</v>
      </c>
      <c r="E1382" s="86">
        <v>0</v>
      </c>
      <c r="F1382" s="86">
        <v>0</v>
      </c>
      <c r="G1382" s="86">
        <v>0</v>
      </c>
      <c r="H1382" s="86">
        <v>0</v>
      </c>
      <c r="I1382" s="86">
        <v>0</v>
      </c>
      <c r="J1382" s="86">
        <v>0</v>
      </c>
      <c r="K1382" s="86">
        <v>0</v>
      </c>
      <c r="L1382" s="86">
        <v>0</v>
      </c>
      <c r="M1382" s="86">
        <v>0</v>
      </c>
      <c r="N1382" s="86">
        <v>0</v>
      </c>
      <c r="O1382" s="86">
        <v>0</v>
      </c>
      <c r="P1382" s="86">
        <v>0</v>
      </c>
      <c r="Q1382" s="86">
        <v>0</v>
      </c>
      <c r="R1382" s="86">
        <v>0</v>
      </c>
      <c r="S1382" s="86">
        <v>0</v>
      </c>
      <c r="T1382" s="86">
        <v>0</v>
      </c>
      <c r="U1382" s="86">
        <v>0</v>
      </c>
      <c r="V1382" s="86">
        <v>0</v>
      </c>
      <c r="W1382" s="86">
        <v>0</v>
      </c>
      <c r="X1382" s="86">
        <v>73819</v>
      </c>
      <c r="Y1382" s="86">
        <v>73819</v>
      </c>
    </row>
    <row r="1383" spans="1:25" hidden="1" outlineLevel="4" x14ac:dyDescent="0.3">
      <c r="A1383" s="85" t="s">
        <v>231</v>
      </c>
      <c r="B1383" s="85" t="s">
        <v>239</v>
      </c>
      <c r="C1383" t="s">
        <v>1536</v>
      </c>
      <c r="D1383" s="86">
        <v>0</v>
      </c>
      <c r="E1383" s="86">
        <v>0</v>
      </c>
      <c r="F1383" s="86">
        <v>0</v>
      </c>
      <c r="G1383" s="86">
        <v>0</v>
      </c>
      <c r="H1383" s="86">
        <v>0</v>
      </c>
      <c r="I1383" s="86">
        <v>0</v>
      </c>
      <c r="J1383" s="86">
        <v>0</v>
      </c>
      <c r="K1383" s="86">
        <v>0</v>
      </c>
      <c r="L1383" s="86">
        <v>0</v>
      </c>
      <c r="M1383" s="86">
        <v>0</v>
      </c>
      <c r="N1383" s="86">
        <v>0</v>
      </c>
      <c r="O1383" s="86">
        <v>0</v>
      </c>
      <c r="P1383" s="86">
        <v>0</v>
      </c>
      <c r="Q1383" s="86">
        <v>0</v>
      </c>
      <c r="R1383" s="86">
        <v>0</v>
      </c>
      <c r="S1383" s="86">
        <v>0</v>
      </c>
      <c r="T1383" s="86">
        <v>0</v>
      </c>
      <c r="U1383" s="86">
        <v>0</v>
      </c>
      <c r="V1383" s="86">
        <v>0</v>
      </c>
      <c r="W1383" s="86">
        <v>0</v>
      </c>
      <c r="X1383" s="86">
        <v>300000</v>
      </c>
      <c r="Y1383" s="86">
        <v>300000</v>
      </c>
    </row>
    <row r="1384" spans="1:25" hidden="1" outlineLevel="4" x14ac:dyDescent="0.3">
      <c r="A1384" s="85" t="s">
        <v>231</v>
      </c>
      <c r="B1384" s="85" t="s">
        <v>239</v>
      </c>
      <c r="C1384" t="s">
        <v>1537</v>
      </c>
      <c r="D1384" s="86">
        <v>0</v>
      </c>
      <c r="E1384" s="86">
        <v>0</v>
      </c>
      <c r="F1384" s="86">
        <v>0</v>
      </c>
      <c r="G1384" s="86">
        <v>0</v>
      </c>
      <c r="H1384" s="86">
        <v>0</v>
      </c>
      <c r="I1384" s="86">
        <v>0</v>
      </c>
      <c r="J1384" s="86">
        <v>0</v>
      </c>
      <c r="K1384" s="86">
        <v>0</v>
      </c>
      <c r="L1384" s="86">
        <v>0</v>
      </c>
      <c r="M1384" s="86">
        <v>0</v>
      </c>
      <c r="N1384" s="86">
        <v>0</v>
      </c>
      <c r="O1384" s="86">
        <v>0</v>
      </c>
      <c r="P1384" s="86">
        <v>0</v>
      </c>
      <c r="Q1384" s="86">
        <v>0</v>
      </c>
      <c r="R1384" s="86">
        <v>0</v>
      </c>
      <c r="S1384" s="86">
        <v>0</v>
      </c>
      <c r="T1384" s="86">
        <v>0</v>
      </c>
      <c r="U1384" s="86">
        <v>0</v>
      </c>
      <c r="V1384" s="86">
        <v>0</v>
      </c>
      <c r="W1384" s="86">
        <v>0</v>
      </c>
      <c r="X1384" s="86">
        <v>263230</v>
      </c>
      <c r="Y1384" s="86">
        <v>263230</v>
      </c>
    </row>
    <row r="1385" spans="1:25" hidden="1" outlineLevel="4" x14ac:dyDescent="0.3">
      <c r="A1385" s="85" t="s">
        <v>231</v>
      </c>
      <c r="B1385" s="85" t="s">
        <v>239</v>
      </c>
      <c r="C1385" t="s">
        <v>1538</v>
      </c>
      <c r="D1385" s="86">
        <v>0</v>
      </c>
      <c r="E1385" s="86">
        <v>0</v>
      </c>
      <c r="F1385" s="86">
        <v>0</v>
      </c>
      <c r="G1385" s="86">
        <v>0</v>
      </c>
      <c r="H1385" s="86">
        <v>0</v>
      </c>
      <c r="I1385" s="86">
        <v>0</v>
      </c>
      <c r="J1385" s="86">
        <v>0</v>
      </c>
      <c r="K1385" s="86">
        <v>0</v>
      </c>
      <c r="L1385" s="86">
        <v>0</v>
      </c>
      <c r="M1385" s="86">
        <v>0</v>
      </c>
      <c r="N1385" s="86">
        <v>0</v>
      </c>
      <c r="O1385" s="86">
        <v>0</v>
      </c>
      <c r="P1385" s="86">
        <v>0</v>
      </c>
      <c r="Q1385" s="86">
        <v>0</v>
      </c>
      <c r="R1385" s="86">
        <v>0</v>
      </c>
      <c r="S1385" s="86">
        <v>0</v>
      </c>
      <c r="T1385" s="86">
        <v>0</v>
      </c>
      <c r="U1385" s="86">
        <v>0</v>
      </c>
      <c r="V1385" s="86">
        <v>600000</v>
      </c>
      <c r="W1385" s="86">
        <v>0</v>
      </c>
      <c r="X1385" s="86">
        <v>0</v>
      </c>
      <c r="Y1385" s="86">
        <v>600000</v>
      </c>
    </row>
    <row r="1386" spans="1:25" hidden="1" outlineLevel="4" x14ac:dyDescent="0.3">
      <c r="A1386" s="85" t="s">
        <v>231</v>
      </c>
      <c r="B1386" s="85" t="s">
        <v>239</v>
      </c>
      <c r="C1386" t="s">
        <v>1539</v>
      </c>
      <c r="D1386" s="86">
        <v>0</v>
      </c>
      <c r="E1386" s="86">
        <v>0</v>
      </c>
      <c r="F1386" s="86">
        <v>0</v>
      </c>
      <c r="G1386" s="86">
        <v>0</v>
      </c>
      <c r="H1386" s="86">
        <v>0</v>
      </c>
      <c r="I1386" s="86">
        <v>0</v>
      </c>
      <c r="J1386" s="86">
        <v>0</v>
      </c>
      <c r="K1386" s="86">
        <v>0</v>
      </c>
      <c r="L1386" s="86">
        <v>0</v>
      </c>
      <c r="M1386" s="86">
        <v>0</v>
      </c>
      <c r="N1386" s="86">
        <v>0</v>
      </c>
      <c r="O1386" s="86">
        <v>0</v>
      </c>
      <c r="P1386" s="86">
        <v>0</v>
      </c>
      <c r="Q1386" s="86">
        <v>0</v>
      </c>
      <c r="R1386" s="86">
        <v>0</v>
      </c>
      <c r="S1386" s="86">
        <v>0</v>
      </c>
      <c r="T1386" s="86">
        <v>0</v>
      </c>
      <c r="U1386" s="86">
        <v>0</v>
      </c>
      <c r="V1386" s="86">
        <v>0</v>
      </c>
      <c r="W1386" s="86">
        <v>0</v>
      </c>
      <c r="X1386" s="86">
        <v>440000</v>
      </c>
      <c r="Y1386" s="86">
        <v>440000</v>
      </c>
    </row>
    <row r="1387" spans="1:25" hidden="1" outlineLevel="4" x14ac:dyDescent="0.3">
      <c r="A1387" s="85" t="s">
        <v>231</v>
      </c>
      <c r="B1387" s="85" t="s">
        <v>239</v>
      </c>
      <c r="C1387" t="s">
        <v>1540</v>
      </c>
      <c r="D1387" s="86">
        <v>0</v>
      </c>
      <c r="E1387" s="86">
        <v>0</v>
      </c>
      <c r="F1387" s="86">
        <v>0</v>
      </c>
      <c r="G1387" s="86">
        <v>0</v>
      </c>
      <c r="H1387" s="86">
        <v>0</v>
      </c>
      <c r="I1387" s="86">
        <v>0</v>
      </c>
      <c r="J1387" s="86">
        <v>0</v>
      </c>
      <c r="K1387" s="86">
        <v>0</v>
      </c>
      <c r="L1387" s="86">
        <v>0</v>
      </c>
      <c r="M1387" s="86">
        <v>0</v>
      </c>
      <c r="N1387" s="86">
        <v>0</v>
      </c>
      <c r="O1387" s="86">
        <v>0</v>
      </c>
      <c r="P1387" s="86">
        <v>0</v>
      </c>
      <c r="Q1387" s="86">
        <v>0</v>
      </c>
      <c r="R1387" s="86">
        <v>0</v>
      </c>
      <c r="S1387" s="86">
        <v>0</v>
      </c>
      <c r="T1387" s="86">
        <v>0</v>
      </c>
      <c r="U1387" s="86">
        <v>0</v>
      </c>
      <c r="V1387" s="86">
        <v>398000</v>
      </c>
      <c r="W1387" s="86">
        <v>0</v>
      </c>
      <c r="X1387" s="86">
        <v>0</v>
      </c>
      <c r="Y1387" s="86">
        <v>398000</v>
      </c>
    </row>
    <row r="1388" spans="1:25" hidden="1" outlineLevel="4" x14ac:dyDescent="0.3">
      <c r="A1388" s="85" t="s">
        <v>231</v>
      </c>
      <c r="B1388" s="85" t="s">
        <v>239</v>
      </c>
      <c r="C1388" t="s">
        <v>1541</v>
      </c>
      <c r="D1388" s="86">
        <v>0</v>
      </c>
      <c r="E1388" s="86">
        <v>0</v>
      </c>
      <c r="F1388" s="86">
        <v>0</v>
      </c>
      <c r="G1388" s="86">
        <v>0</v>
      </c>
      <c r="H1388" s="86">
        <v>0</v>
      </c>
      <c r="I1388" s="86">
        <v>0</v>
      </c>
      <c r="J1388" s="86">
        <v>0</v>
      </c>
      <c r="K1388" s="86">
        <v>0</v>
      </c>
      <c r="L1388" s="86">
        <v>0</v>
      </c>
      <c r="M1388" s="86">
        <v>0</v>
      </c>
      <c r="N1388" s="86">
        <v>0</v>
      </c>
      <c r="O1388" s="86">
        <v>0</v>
      </c>
      <c r="P1388" s="86">
        <v>0</v>
      </c>
      <c r="Q1388" s="86">
        <v>0</v>
      </c>
      <c r="R1388" s="86">
        <v>0</v>
      </c>
      <c r="S1388" s="86">
        <v>0</v>
      </c>
      <c r="T1388" s="86">
        <v>0</v>
      </c>
      <c r="U1388" s="86">
        <v>0</v>
      </c>
      <c r="V1388" s="86">
        <v>0</v>
      </c>
      <c r="W1388" s="86">
        <v>0</v>
      </c>
      <c r="X1388" s="86">
        <v>865000</v>
      </c>
      <c r="Y1388" s="86">
        <v>865000</v>
      </c>
    </row>
    <row r="1389" spans="1:25" hidden="1" outlineLevel="4" x14ac:dyDescent="0.3">
      <c r="A1389" s="85" t="s">
        <v>231</v>
      </c>
      <c r="B1389" s="85" t="s">
        <v>239</v>
      </c>
      <c r="C1389" t="s">
        <v>1542</v>
      </c>
      <c r="D1389" s="86">
        <v>0</v>
      </c>
      <c r="E1389" s="86">
        <v>0</v>
      </c>
      <c r="F1389" s="86">
        <v>0</v>
      </c>
      <c r="G1389" s="86">
        <v>0</v>
      </c>
      <c r="H1389" s="86">
        <v>0</v>
      </c>
      <c r="I1389" s="86">
        <v>0</v>
      </c>
      <c r="J1389" s="86">
        <v>0</v>
      </c>
      <c r="K1389" s="86">
        <v>0</v>
      </c>
      <c r="L1389" s="86">
        <v>0</v>
      </c>
      <c r="M1389" s="86">
        <v>0</v>
      </c>
      <c r="N1389" s="86">
        <v>0</v>
      </c>
      <c r="O1389" s="86">
        <v>0</v>
      </c>
      <c r="P1389" s="86">
        <v>0</v>
      </c>
      <c r="Q1389" s="86">
        <v>0</v>
      </c>
      <c r="R1389" s="86">
        <v>0</v>
      </c>
      <c r="S1389" s="86">
        <v>0</v>
      </c>
      <c r="T1389" s="86">
        <v>0</v>
      </c>
      <c r="U1389" s="86">
        <v>0</v>
      </c>
      <c r="V1389" s="86">
        <v>0</v>
      </c>
      <c r="W1389" s="86">
        <v>350000</v>
      </c>
      <c r="X1389" s="86">
        <v>0</v>
      </c>
      <c r="Y1389" s="86">
        <v>350000</v>
      </c>
    </row>
    <row r="1390" spans="1:25" hidden="1" outlineLevel="4" x14ac:dyDescent="0.3">
      <c r="A1390" s="85" t="s">
        <v>231</v>
      </c>
      <c r="B1390" s="85" t="s">
        <v>239</v>
      </c>
      <c r="C1390" t="s">
        <v>1543</v>
      </c>
      <c r="D1390" s="86">
        <v>0</v>
      </c>
      <c r="E1390" s="86">
        <v>0</v>
      </c>
      <c r="F1390" s="86">
        <v>0</v>
      </c>
      <c r="G1390" s="86">
        <v>0</v>
      </c>
      <c r="H1390" s="86">
        <v>0</v>
      </c>
      <c r="I1390" s="86">
        <v>0</v>
      </c>
      <c r="J1390" s="86">
        <v>0</v>
      </c>
      <c r="K1390" s="86">
        <v>0</v>
      </c>
      <c r="L1390" s="86">
        <v>0</v>
      </c>
      <c r="M1390" s="86">
        <v>0</v>
      </c>
      <c r="N1390" s="86">
        <v>0</v>
      </c>
      <c r="O1390" s="86">
        <v>0</v>
      </c>
      <c r="P1390" s="86">
        <v>0</v>
      </c>
      <c r="Q1390" s="86">
        <v>0</v>
      </c>
      <c r="R1390" s="86">
        <v>0</v>
      </c>
      <c r="S1390" s="86">
        <v>0</v>
      </c>
      <c r="T1390" s="86">
        <v>0</v>
      </c>
      <c r="U1390" s="86">
        <v>0</v>
      </c>
      <c r="V1390" s="86">
        <v>350000</v>
      </c>
      <c r="W1390" s="86">
        <v>0</v>
      </c>
      <c r="X1390" s="86">
        <v>0</v>
      </c>
      <c r="Y1390" s="86">
        <v>350000</v>
      </c>
    </row>
    <row r="1391" spans="1:25" hidden="1" outlineLevel="4" x14ac:dyDescent="0.3">
      <c r="A1391" s="85" t="s">
        <v>231</v>
      </c>
      <c r="B1391" s="85" t="s">
        <v>239</v>
      </c>
      <c r="C1391" t="s">
        <v>1544</v>
      </c>
      <c r="D1391" s="86">
        <v>0</v>
      </c>
      <c r="E1391" s="86">
        <v>0</v>
      </c>
      <c r="F1391" s="86">
        <v>0</v>
      </c>
      <c r="G1391" s="86">
        <v>0</v>
      </c>
      <c r="H1391" s="86">
        <v>0</v>
      </c>
      <c r="I1391" s="86">
        <v>0</v>
      </c>
      <c r="J1391" s="86">
        <v>0</v>
      </c>
      <c r="K1391" s="86">
        <v>0</v>
      </c>
      <c r="L1391" s="86">
        <v>0</v>
      </c>
      <c r="M1391" s="86">
        <v>0</v>
      </c>
      <c r="N1391" s="86">
        <v>0</v>
      </c>
      <c r="O1391" s="86">
        <v>0</v>
      </c>
      <c r="P1391" s="86">
        <v>0</v>
      </c>
      <c r="Q1391" s="86">
        <v>0</v>
      </c>
      <c r="R1391" s="86">
        <v>0</v>
      </c>
      <c r="S1391" s="86">
        <v>0</v>
      </c>
      <c r="T1391" s="86">
        <v>0</v>
      </c>
      <c r="U1391" s="86">
        <v>0</v>
      </c>
      <c r="V1391" s="86">
        <v>0</v>
      </c>
      <c r="W1391" s="86">
        <v>0</v>
      </c>
      <c r="X1391" s="86">
        <v>250000</v>
      </c>
      <c r="Y1391" s="86">
        <v>250000</v>
      </c>
    </row>
    <row r="1392" spans="1:25" hidden="1" outlineLevel="4" x14ac:dyDescent="0.3">
      <c r="A1392" s="85" t="s">
        <v>231</v>
      </c>
      <c r="B1392" s="85" t="s">
        <v>239</v>
      </c>
      <c r="C1392" t="s">
        <v>1545</v>
      </c>
      <c r="D1392" s="86">
        <v>0</v>
      </c>
      <c r="E1392" s="86">
        <v>0</v>
      </c>
      <c r="F1392" s="86">
        <v>0</v>
      </c>
      <c r="G1392" s="86">
        <v>0</v>
      </c>
      <c r="H1392" s="86">
        <v>0</v>
      </c>
      <c r="I1392" s="86">
        <v>0</v>
      </c>
      <c r="J1392" s="86">
        <v>0</v>
      </c>
      <c r="K1392" s="86">
        <v>6482961</v>
      </c>
      <c r="L1392" s="86">
        <v>0</v>
      </c>
      <c r="M1392" s="86">
        <v>0</v>
      </c>
      <c r="N1392" s="86">
        <v>0</v>
      </c>
      <c r="O1392" s="86">
        <v>0</v>
      </c>
      <c r="P1392" s="86">
        <v>0</v>
      </c>
      <c r="Q1392" s="86">
        <v>0</v>
      </c>
      <c r="R1392" s="86">
        <v>0</v>
      </c>
      <c r="S1392" s="86">
        <v>0</v>
      </c>
      <c r="T1392" s="86">
        <v>0</v>
      </c>
      <c r="U1392" s="86">
        <v>0</v>
      </c>
      <c r="V1392" s="86">
        <v>0</v>
      </c>
      <c r="W1392" s="86">
        <v>0</v>
      </c>
      <c r="X1392" s="86">
        <v>0</v>
      </c>
      <c r="Y1392" s="86">
        <v>6482961</v>
      </c>
    </row>
    <row r="1393" spans="1:25" hidden="1" outlineLevel="4" x14ac:dyDescent="0.3">
      <c r="A1393" s="85" t="s">
        <v>231</v>
      </c>
      <c r="B1393" s="85" t="s">
        <v>239</v>
      </c>
      <c r="C1393" t="s">
        <v>1546</v>
      </c>
      <c r="D1393" s="86">
        <v>0</v>
      </c>
      <c r="E1393" s="86">
        <v>0</v>
      </c>
      <c r="F1393" s="86">
        <v>0</v>
      </c>
      <c r="G1393" s="86">
        <v>0</v>
      </c>
      <c r="H1393" s="86">
        <v>0</v>
      </c>
      <c r="I1393" s="86">
        <v>0</v>
      </c>
      <c r="J1393" s="86">
        <v>0</v>
      </c>
      <c r="K1393" s="86">
        <v>788481</v>
      </c>
      <c r="L1393" s="86">
        <v>0</v>
      </c>
      <c r="M1393" s="86">
        <v>0</v>
      </c>
      <c r="N1393" s="86">
        <v>0</v>
      </c>
      <c r="O1393" s="86">
        <v>0</v>
      </c>
      <c r="P1393" s="86">
        <v>0</v>
      </c>
      <c r="Q1393" s="86">
        <v>0</v>
      </c>
      <c r="R1393" s="86">
        <v>0</v>
      </c>
      <c r="S1393" s="86">
        <v>0</v>
      </c>
      <c r="T1393" s="86">
        <v>0</v>
      </c>
      <c r="U1393" s="86">
        <v>0</v>
      </c>
      <c r="V1393" s="86">
        <v>0</v>
      </c>
      <c r="W1393" s="86">
        <v>0</v>
      </c>
      <c r="X1393" s="86">
        <v>0</v>
      </c>
      <c r="Y1393" s="86">
        <v>788481</v>
      </c>
    </row>
    <row r="1394" spans="1:25" hidden="1" outlineLevel="4" x14ac:dyDescent="0.3">
      <c r="A1394" s="85" t="s">
        <v>231</v>
      </c>
      <c r="B1394" s="85" t="s">
        <v>239</v>
      </c>
      <c r="C1394" t="s">
        <v>1547</v>
      </c>
      <c r="D1394" s="86">
        <v>0</v>
      </c>
      <c r="E1394" s="86">
        <v>0</v>
      </c>
      <c r="F1394" s="86">
        <v>0</v>
      </c>
      <c r="G1394" s="86">
        <v>0</v>
      </c>
      <c r="H1394" s="86">
        <v>0</v>
      </c>
      <c r="I1394" s="86">
        <v>0</v>
      </c>
      <c r="J1394" s="86">
        <v>0</v>
      </c>
      <c r="K1394" s="86">
        <v>0</v>
      </c>
      <c r="L1394" s="86">
        <v>0</v>
      </c>
      <c r="M1394" s="86">
        <v>0</v>
      </c>
      <c r="N1394" s="86">
        <v>0</v>
      </c>
      <c r="O1394" s="86">
        <v>0</v>
      </c>
      <c r="P1394" s="86">
        <v>0</v>
      </c>
      <c r="Q1394" s="86">
        <v>0</v>
      </c>
      <c r="R1394" s="86">
        <v>0</v>
      </c>
      <c r="S1394" s="86">
        <v>0</v>
      </c>
      <c r="T1394" s="86">
        <v>0</v>
      </c>
      <c r="U1394" s="86">
        <v>0</v>
      </c>
      <c r="V1394" s="86">
        <v>0</v>
      </c>
      <c r="W1394" s="86">
        <v>0</v>
      </c>
      <c r="X1394" s="86">
        <v>400000</v>
      </c>
      <c r="Y1394" s="86">
        <v>400000</v>
      </c>
    </row>
    <row r="1395" spans="1:25" hidden="1" outlineLevel="4" x14ac:dyDescent="0.3">
      <c r="A1395" s="85" t="s">
        <v>231</v>
      </c>
      <c r="B1395" s="85" t="s">
        <v>239</v>
      </c>
      <c r="C1395" t="s">
        <v>1548</v>
      </c>
      <c r="D1395" s="86">
        <v>0</v>
      </c>
      <c r="E1395" s="86">
        <v>0</v>
      </c>
      <c r="F1395" s="86">
        <v>0</v>
      </c>
      <c r="G1395" s="86">
        <v>0</v>
      </c>
      <c r="H1395" s="86">
        <v>0</v>
      </c>
      <c r="I1395" s="86">
        <v>0</v>
      </c>
      <c r="J1395" s="86">
        <v>0</v>
      </c>
      <c r="K1395" s="86">
        <v>0</v>
      </c>
      <c r="L1395" s="86">
        <v>0</v>
      </c>
      <c r="M1395" s="86">
        <v>0</v>
      </c>
      <c r="N1395" s="86">
        <v>0</v>
      </c>
      <c r="O1395" s="86">
        <v>0</v>
      </c>
      <c r="P1395" s="86">
        <v>0</v>
      </c>
      <c r="Q1395" s="86">
        <v>0</v>
      </c>
      <c r="R1395" s="86">
        <v>0</v>
      </c>
      <c r="S1395" s="86">
        <v>0</v>
      </c>
      <c r="T1395" s="86">
        <v>0</v>
      </c>
      <c r="U1395" s="86">
        <v>0</v>
      </c>
      <c r="V1395" s="86">
        <v>0</v>
      </c>
      <c r="W1395" s="86">
        <v>0</v>
      </c>
      <c r="X1395" s="86">
        <v>488250</v>
      </c>
      <c r="Y1395" s="86">
        <v>488250</v>
      </c>
    </row>
    <row r="1396" spans="1:25" hidden="1" outlineLevel="4" x14ac:dyDescent="0.3">
      <c r="A1396" s="85" t="s">
        <v>231</v>
      </c>
      <c r="B1396" s="85" t="s">
        <v>239</v>
      </c>
      <c r="C1396" t="s">
        <v>1549</v>
      </c>
      <c r="D1396" s="86">
        <v>0</v>
      </c>
      <c r="E1396" s="86">
        <v>0</v>
      </c>
      <c r="F1396" s="86">
        <v>0</v>
      </c>
      <c r="G1396" s="86">
        <v>0</v>
      </c>
      <c r="H1396" s="86">
        <v>0</v>
      </c>
      <c r="I1396" s="86">
        <v>0</v>
      </c>
      <c r="J1396" s="86">
        <v>0</v>
      </c>
      <c r="K1396" s="86">
        <v>0</v>
      </c>
      <c r="L1396" s="86">
        <v>0</v>
      </c>
      <c r="M1396" s="86">
        <v>0</v>
      </c>
      <c r="N1396" s="86">
        <v>0</v>
      </c>
      <c r="O1396" s="86">
        <v>0</v>
      </c>
      <c r="P1396" s="86">
        <v>0</v>
      </c>
      <c r="Q1396" s="86">
        <v>0</v>
      </c>
      <c r="R1396" s="86">
        <v>0</v>
      </c>
      <c r="S1396" s="86">
        <v>0</v>
      </c>
      <c r="T1396" s="86">
        <v>0</v>
      </c>
      <c r="U1396" s="86">
        <v>0</v>
      </c>
      <c r="V1396" s="86">
        <v>0</v>
      </c>
      <c r="W1396" s="86">
        <v>598000</v>
      </c>
      <c r="X1396" s="86">
        <v>0</v>
      </c>
      <c r="Y1396" s="86">
        <v>598000</v>
      </c>
    </row>
    <row r="1397" spans="1:25" hidden="1" outlineLevel="4" x14ac:dyDescent="0.3">
      <c r="A1397" s="85" t="s">
        <v>231</v>
      </c>
      <c r="B1397" s="85" t="s">
        <v>239</v>
      </c>
      <c r="C1397" t="s">
        <v>1550</v>
      </c>
      <c r="D1397" s="86">
        <v>0</v>
      </c>
      <c r="E1397" s="86">
        <v>0</v>
      </c>
      <c r="F1397" s="86">
        <v>0</v>
      </c>
      <c r="G1397" s="86">
        <v>0</v>
      </c>
      <c r="H1397" s="86">
        <v>0</v>
      </c>
      <c r="I1397" s="86">
        <v>0</v>
      </c>
      <c r="J1397" s="86">
        <v>0</v>
      </c>
      <c r="K1397" s="86">
        <v>0</v>
      </c>
      <c r="L1397" s="86">
        <v>0</v>
      </c>
      <c r="M1397" s="86">
        <v>0</v>
      </c>
      <c r="N1397" s="86">
        <v>0</v>
      </c>
      <c r="O1397" s="86">
        <v>0</v>
      </c>
      <c r="P1397" s="86">
        <v>0</v>
      </c>
      <c r="Q1397" s="86">
        <v>0</v>
      </c>
      <c r="R1397" s="86">
        <v>0</v>
      </c>
      <c r="S1397" s="86">
        <v>0</v>
      </c>
      <c r="T1397" s="86">
        <v>0</v>
      </c>
      <c r="U1397" s="86">
        <v>0</v>
      </c>
      <c r="V1397" s="86">
        <v>153500</v>
      </c>
      <c r="W1397" s="86">
        <v>0</v>
      </c>
      <c r="X1397" s="86">
        <v>0</v>
      </c>
      <c r="Y1397" s="86">
        <v>153500</v>
      </c>
    </row>
    <row r="1398" spans="1:25" hidden="1" outlineLevel="4" x14ac:dyDescent="0.3">
      <c r="A1398" s="85" t="s">
        <v>231</v>
      </c>
      <c r="B1398" s="85" t="s">
        <v>239</v>
      </c>
      <c r="C1398" t="s">
        <v>1551</v>
      </c>
      <c r="D1398" s="86">
        <v>0</v>
      </c>
      <c r="E1398" s="86">
        <v>0</v>
      </c>
      <c r="F1398" s="86">
        <v>0</v>
      </c>
      <c r="G1398" s="86">
        <v>0</v>
      </c>
      <c r="H1398" s="86">
        <v>0</v>
      </c>
      <c r="I1398" s="86">
        <v>0</v>
      </c>
      <c r="J1398" s="86">
        <v>0</v>
      </c>
      <c r="K1398" s="86">
        <v>0</v>
      </c>
      <c r="L1398" s="86">
        <v>0</v>
      </c>
      <c r="M1398" s="86">
        <v>0</v>
      </c>
      <c r="N1398" s="86">
        <v>0</v>
      </c>
      <c r="O1398" s="86">
        <v>0</v>
      </c>
      <c r="P1398" s="86">
        <v>0</v>
      </c>
      <c r="Q1398" s="86">
        <v>0</v>
      </c>
      <c r="R1398" s="86">
        <v>0</v>
      </c>
      <c r="S1398" s="86">
        <v>0</v>
      </c>
      <c r="T1398" s="86">
        <v>0</v>
      </c>
      <c r="U1398" s="86">
        <v>0</v>
      </c>
      <c r="V1398" s="86">
        <v>0</v>
      </c>
      <c r="W1398" s="86">
        <v>1000000</v>
      </c>
      <c r="X1398" s="86">
        <v>0</v>
      </c>
      <c r="Y1398" s="86">
        <v>1000000</v>
      </c>
    </row>
    <row r="1399" spans="1:25" hidden="1" outlineLevel="4" x14ac:dyDescent="0.3">
      <c r="A1399" s="85" t="s">
        <v>231</v>
      </c>
      <c r="B1399" s="85" t="s">
        <v>239</v>
      </c>
      <c r="C1399" t="s">
        <v>1552</v>
      </c>
      <c r="D1399" s="86">
        <v>0</v>
      </c>
      <c r="E1399" s="86">
        <v>0</v>
      </c>
      <c r="F1399" s="86">
        <v>0</v>
      </c>
      <c r="G1399" s="86">
        <v>0</v>
      </c>
      <c r="H1399" s="86">
        <v>0</v>
      </c>
      <c r="I1399" s="86">
        <v>0</v>
      </c>
      <c r="J1399" s="86">
        <v>0</v>
      </c>
      <c r="K1399" s="86">
        <v>0</v>
      </c>
      <c r="L1399" s="86">
        <v>0</v>
      </c>
      <c r="M1399" s="86">
        <v>0</v>
      </c>
      <c r="N1399" s="86">
        <v>0</v>
      </c>
      <c r="O1399" s="86">
        <v>0</v>
      </c>
      <c r="P1399" s="86">
        <v>0</v>
      </c>
      <c r="Q1399" s="86">
        <v>0</v>
      </c>
      <c r="R1399" s="86">
        <v>0</v>
      </c>
      <c r="S1399" s="86">
        <v>0</v>
      </c>
      <c r="T1399" s="86">
        <v>0</v>
      </c>
      <c r="U1399" s="86">
        <v>0</v>
      </c>
      <c r="V1399" s="86">
        <v>0</v>
      </c>
      <c r="W1399" s="86">
        <v>30000</v>
      </c>
      <c r="X1399" s="86">
        <v>0</v>
      </c>
      <c r="Y1399" s="86">
        <v>30000</v>
      </c>
    </row>
    <row r="1400" spans="1:25" hidden="1" outlineLevel="4" x14ac:dyDescent="0.3">
      <c r="A1400" s="85" t="s">
        <v>231</v>
      </c>
      <c r="B1400" s="85" t="s">
        <v>239</v>
      </c>
      <c r="C1400" t="s">
        <v>1553</v>
      </c>
      <c r="D1400" s="86">
        <v>0</v>
      </c>
      <c r="E1400" s="86">
        <v>0</v>
      </c>
      <c r="F1400" s="86">
        <v>0</v>
      </c>
      <c r="G1400" s="86">
        <v>0</v>
      </c>
      <c r="H1400" s="86">
        <v>0</v>
      </c>
      <c r="I1400" s="86">
        <v>0</v>
      </c>
      <c r="J1400" s="86">
        <v>0</v>
      </c>
      <c r="K1400" s="86">
        <v>0</v>
      </c>
      <c r="L1400" s="86">
        <v>0</v>
      </c>
      <c r="M1400" s="86">
        <v>0</v>
      </c>
      <c r="N1400" s="86">
        <v>0</v>
      </c>
      <c r="O1400" s="86">
        <v>0</v>
      </c>
      <c r="P1400" s="86">
        <v>0</v>
      </c>
      <c r="Q1400" s="86">
        <v>0</v>
      </c>
      <c r="R1400" s="86">
        <v>0</v>
      </c>
      <c r="S1400" s="86">
        <v>0</v>
      </c>
      <c r="T1400" s="86">
        <v>0</v>
      </c>
      <c r="U1400" s="86">
        <v>0</v>
      </c>
      <c r="V1400" s="86">
        <v>0</v>
      </c>
      <c r="W1400" s="86">
        <v>0</v>
      </c>
      <c r="X1400" s="86">
        <v>450000</v>
      </c>
      <c r="Y1400" s="86">
        <v>450000</v>
      </c>
    </row>
    <row r="1401" spans="1:25" hidden="1" outlineLevel="4" x14ac:dyDescent="0.3">
      <c r="A1401" s="85" t="s">
        <v>231</v>
      </c>
      <c r="B1401" s="85" t="s">
        <v>239</v>
      </c>
      <c r="C1401" t="s">
        <v>1554</v>
      </c>
      <c r="D1401" s="86">
        <v>0</v>
      </c>
      <c r="E1401" s="86">
        <v>0</v>
      </c>
      <c r="F1401" s="86">
        <v>0</v>
      </c>
      <c r="G1401" s="86">
        <v>0</v>
      </c>
      <c r="H1401" s="86">
        <v>0</v>
      </c>
      <c r="I1401" s="86">
        <v>0</v>
      </c>
      <c r="J1401" s="86">
        <v>0</v>
      </c>
      <c r="K1401" s="86">
        <v>0</v>
      </c>
      <c r="L1401" s="86">
        <v>0</v>
      </c>
      <c r="M1401" s="86">
        <v>0</v>
      </c>
      <c r="N1401" s="86">
        <v>0</v>
      </c>
      <c r="O1401" s="86">
        <v>0</v>
      </c>
      <c r="P1401" s="86">
        <v>0</v>
      </c>
      <c r="Q1401" s="86">
        <v>0</v>
      </c>
      <c r="R1401" s="86">
        <v>0</v>
      </c>
      <c r="S1401" s="86">
        <v>0</v>
      </c>
      <c r="T1401" s="86">
        <v>0</v>
      </c>
      <c r="U1401" s="86">
        <v>0</v>
      </c>
      <c r="V1401" s="86">
        <v>300000</v>
      </c>
      <c r="W1401" s="86">
        <v>0</v>
      </c>
      <c r="X1401" s="86">
        <v>0</v>
      </c>
      <c r="Y1401" s="86">
        <v>300000</v>
      </c>
    </row>
    <row r="1402" spans="1:25" hidden="1" outlineLevel="4" x14ac:dyDescent="0.3">
      <c r="A1402" s="85" t="s">
        <v>231</v>
      </c>
      <c r="B1402" s="85" t="s">
        <v>239</v>
      </c>
      <c r="C1402" t="s">
        <v>1555</v>
      </c>
      <c r="D1402" s="86">
        <v>0</v>
      </c>
      <c r="E1402" s="86">
        <v>0</v>
      </c>
      <c r="F1402" s="86">
        <v>0</v>
      </c>
      <c r="G1402" s="86">
        <v>0</v>
      </c>
      <c r="H1402" s="86">
        <v>0</v>
      </c>
      <c r="I1402" s="86">
        <v>0</v>
      </c>
      <c r="J1402" s="86">
        <v>0</v>
      </c>
      <c r="K1402" s="86">
        <v>0</v>
      </c>
      <c r="L1402" s="86">
        <v>0</v>
      </c>
      <c r="M1402" s="86">
        <v>0</v>
      </c>
      <c r="N1402" s="86">
        <v>0</v>
      </c>
      <c r="O1402" s="86">
        <v>0</v>
      </c>
      <c r="P1402" s="86">
        <v>0</v>
      </c>
      <c r="Q1402" s="86">
        <v>0</v>
      </c>
      <c r="R1402" s="86">
        <v>0</v>
      </c>
      <c r="S1402" s="86">
        <v>0</v>
      </c>
      <c r="T1402" s="86">
        <v>0</v>
      </c>
      <c r="U1402" s="86">
        <v>0</v>
      </c>
      <c r="V1402" s="86">
        <v>0</v>
      </c>
      <c r="W1402" s="86">
        <v>0</v>
      </c>
      <c r="X1402" s="86">
        <v>200000</v>
      </c>
      <c r="Y1402" s="86">
        <v>200000</v>
      </c>
    </row>
    <row r="1403" spans="1:25" hidden="1" outlineLevel="4" x14ac:dyDescent="0.3">
      <c r="A1403" s="85" t="s">
        <v>231</v>
      </c>
      <c r="B1403" s="85" t="s">
        <v>239</v>
      </c>
      <c r="C1403" t="s">
        <v>1556</v>
      </c>
      <c r="D1403" s="86">
        <v>0</v>
      </c>
      <c r="E1403" s="86">
        <v>0</v>
      </c>
      <c r="F1403" s="86">
        <v>0</v>
      </c>
      <c r="G1403" s="86">
        <v>0</v>
      </c>
      <c r="H1403" s="86">
        <v>0</v>
      </c>
      <c r="I1403" s="86">
        <v>0</v>
      </c>
      <c r="J1403" s="86">
        <v>0</v>
      </c>
      <c r="K1403" s="86">
        <v>0</v>
      </c>
      <c r="L1403" s="86">
        <v>0</v>
      </c>
      <c r="M1403" s="86">
        <v>0</v>
      </c>
      <c r="N1403" s="86">
        <v>0</v>
      </c>
      <c r="O1403" s="86">
        <v>722500</v>
      </c>
      <c r="P1403" s="86">
        <v>0</v>
      </c>
      <c r="Q1403" s="86">
        <v>0</v>
      </c>
      <c r="R1403" s="86">
        <v>0</v>
      </c>
      <c r="S1403" s="86">
        <v>0</v>
      </c>
      <c r="T1403" s="86">
        <v>0</v>
      </c>
      <c r="U1403" s="86">
        <v>0</v>
      </c>
      <c r="V1403" s="86">
        <v>0</v>
      </c>
      <c r="W1403" s="86">
        <v>0</v>
      </c>
      <c r="X1403" s="86">
        <v>0</v>
      </c>
      <c r="Y1403" s="86">
        <v>722500</v>
      </c>
    </row>
    <row r="1404" spans="1:25" hidden="1" outlineLevel="4" x14ac:dyDescent="0.3">
      <c r="A1404" s="85" t="s">
        <v>231</v>
      </c>
      <c r="B1404" s="85" t="s">
        <v>239</v>
      </c>
      <c r="C1404" t="s">
        <v>1557</v>
      </c>
      <c r="D1404" s="86">
        <v>0</v>
      </c>
      <c r="E1404" s="86">
        <v>0</v>
      </c>
      <c r="F1404" s="86">
        <v>0</v>
      </c>
      <c r="G1404" s="86">
        <v>0</v>
      </c>
      <c r="H1404" s="86">
        <v>0</v>
      </c>
      <c r="I1404" s="86">
        <v>0</v>
      </c>
      <c r="J1404" s="86">
        <v>23292</v>
      </c>
      <c r="K1404" s="86">
        <v>0</v>
      </c>
      <c r="L1404" s="86">
        <v>0</v>
      </c>
      <c r="M1404" s="86">
        <v>0</v>
      </c>
      <c r="N1404" s="86">
        <v>0</v>
      </c>
      <c r="O1404" s="86">
        <v>0</v>
      </c>
      <c r="P1404" s="86">
        <v>0</v>
      </c>
      <c r="Q1404" s="86">
        <v>0</v>
      </c>
      <c r="R1404" s="86">
        <v>0</v>
      </c>
      <c r="S1404" s="86">
        <v>0</v>
      </c>
      <c r="T1404" s="86">
        <v>0</v>
      </c>
      <c r="U1404" s="86">
        <v>0</v>
      </c>
      <c r="V1404" s="86">
        <v>0</v>
      </c>
      <c r="W1404" s="86">
        <v>0</v>
      </c>
      <c r="X1404" s="86">
        <v>0</v>
      </c>
      <c r="Y1404" s="86">
        <v>23292</v>
      </c>
    </row>
    <row r="1405" spans="1:25" hidden="1" outlineLevel="4" x14ac:dyDescent="0.3">
      <c r="A1405" s="85" t="s">
        <v>231</v>
      </c>
      <c r="B1405" s="85" t="s">
        <v>239</v>
      </c>
      <c r="C1405" t="s">
        <v>1558</v>
      </c>
      <c r="D1405" s="86">
        <v>0</v>
      </c>
      <c r="E1405" s="86">
        <v>0</v>
      </c>
      <c r="F1405" s="86">
        <v>0</v>
      </c>
      <c r="G1405" s="86">
        <v>0</v>
      </c>
      <c r="H1405" s="86">
        <v>0</v>
      </c>
      <c r="I1405" s="86">
        <v>0</v>
      </c>
      <c r="J1405" s="86">
        <v>0</v>
      </c>
      <c r="K1405" s="86">
        <v>3907324</v>
      </c>
      <c r="L1405" s="86">
        <v>0</v>
      </c>
      <c r="M1405" s="86">
        <v>0</v>
      </c>
      <c r="N1405" s="86">
        <v>0</v>
      </c>
      <c r="O1405" s="86">
        <v>0</v>
      </c>
      <c r="P1405" s="86">
        <v>0</v>
      </c>
      <c r="Q1405" s="86">
        <v>0</v>
      </c>
      <c r="R1405" s="86">
        <v>0</v>
      </c>
      <c r="S1405" s="86">
        <v>0</v>
      </c>
      <c r="T1405" s="86">
        <v>0</v>
      </c>
      <c r="U1405" s="86">
        <v>0</v>
      </c>
      <c r="V1405" s="86">
        <v>0</v>
      </c>
      <c r="W1405" s="86">
        <v>0</v>
      </c>
      <c r="X1405" s="86">
        <v>0</v>
      </c>
      <c r="Y1405" s="86">
        <v>3907324</v>
      </c>
    </row>
    <row r="1406" spans="1:25" hidden="1" outlineLevel="4" x14ac:dyDescent="0.3">
      <c r="A1406" s="85" t="s">
        <v>231</v>
      </c>
      <c r="B1406" s="85" t="s">
        <v>239</v>
      </c>
      <c r="C1406" t="s">
        <v>1559</v>
      </c>
      <c r="D1406" s="86">
        <v>0</v>
      </c>
      <c r="E1406" s="86">
        <v>0</v>
      </c>
      <c r="F1406" s="86">
        <v>0</v>
      </c>
      <c r="G1406" s="86">
        <v>0</v>
      </c>
      <c r="H1406" s="86">
        <v>0</v>
      </c>
      <c r="I1406" s="86">
        <v>0</v>
      </c>
      <c r="J1406" s="86">
        <v>0</v>
      </c>
      <c r="K1406" s="86">
        <v>0</v>
      </c>
      <c r="L1406" s="86">
        <v>611766</v>
      </c>
      <c r="M1406" s="86">
        <v>0</v>
      </c>
      <c r="N1406" s="86">
        <v>0</v>
      </c>
      <c r="O1406" s="86">
        <v>0</v>
      </c>
      <c r="P1406" s="86">
        <v>0</v>
      </c>
      <c r="Q1406" s="86">
        <v>0</v>
      </c>
      <c r="R1406" s="86">
        <v>0</v>
      </c>
      <c r="S1406" s="86">
        <v>0</v>
      </c>
      <c r="T1406" s="86">
        <v>0</v>
      </c>
      <c r="U1406" s="86">
        <v>0</v>
      </c>
      <c r="V1406" s="86">
        <v>0</v>
      </c>
      <c r="W1406" s="86">
        <v>0</v>
      </c>
      <c r="X1406" s="86">
        <v>0</v>
      </c>
      <c r="Y1406" s="86">
        <v>611766</v>
      </c>
    </row>
    <row r="1407" spans="1:25" hidden="1" outlineLevel="4" x14ac:dyDescent="0.3">
      <c r="A1407" s="85" t="s">
        <v>231</v>
      </c>
      <c r="B1407" s="85" t="s">
        <v>239</v>
      </c>
      <c r="C1407" t="s">
        <v>1452</v>
      </c>
      <c r="D1407" s="86">
        <v>0</v>
      </c>
      <c r="E1407" s="86">
        <v>0</v>
      </c>
      <c r="F1407" s="86">
        <v>0</v>
      </c>
      <c r="G1407" s="86">
        <v>0</v>
      </c>
      <c r="H1407" s="86">
        <v>0</v>
      </c>
      <c r="I1407" s="86">
        <v>0</v>
      </c>
      <c r="J1407" s="86">
        <v>0</v>
      </c>
      <c r="K1407" s="86">
        <v>0</v>
      </c>
      <c r="L1407" s="86">
        <v>0</v>
      </c>
      <c r="M1407" s="86">
        <v>0</v>
      </c>
      <c r="N1407" s="86">
        <v>0</v>
      </c>
      <c r="O1407" s="86">
        <v>0</v>
      </c>
      <c r="P1407" s="86">
        <v>0</v>
      </c>
      <c r="Q1407" s="86">
        <v>0</v>
      </c>
      <c r="R1407" s="86">
        <v>0</v>
      </c>
      <c r="S1407" s="86">
        <v>0</v>
      </c>
      <c r="T1407" s="86">
        <v>0</v>
      </c>
      <c r="U1407" s="86">
        <v>0</v>
      </c>
      <c r="V1407" s="86">
        <v>1246457</v>
      </c>
      <c r="W1407" s="86">
        <v>0</v>
      </c>
      <c r="X1407" s="86">
        <v>0</v>
      </c>
      <c r="Y1407" s="86">
        <v>1246457</v>
      </c>
    </row>
    <row r="1408" spans="1:25" hidden="1" outlineLevel="4" x14ac:dyDescent="0.3">
      <c r="A1408" s="85" t="s">
        <v>231</v>
      </c>
      <c r="B1408" s="85" t="s">
        <v>239</v>
      </c>
      <c r="C1408" t="s">
        <v>1560</v>
      </c>
      <c r="D1408" s="86">
        <v>0</v>
      </c>
      <c r="E1408" s="86">
        <v>0</v>
      </c>
      <c r="F1408" s="86">
        <v>0</v>
      </c>
      <c r="G1408" s="86">
        <v>0</v>
      </c>
      <c r="H1408" s="86">
        <v>0</v>
      </c>
      <c r="I1408" s="86">
        <v>0</v>
      </c>
      <c r="J1408" s="86">
        <v>0</v>
      </c>
      <c r="K1408" s="86">
        <v>0</v>
      </c>
      <c r="L1408" s="86">
        <v>0</v>
      </c>
      <c r="M1408" s="86">
        <v>0</v>
      </c>
      <c r="N1408" s="86">
        <v>0</v>
      </c>
      <c r="O1408" s="86">
        <v>0</v>
      </c>
      <c r="P1408" s="86">
        <v>0</v>
      </c>
      <c r="Q1408" s="86">
        <v>0</v>
      </c>
      <c r="R1408" s="86">
        <v>0</v>
      </c>
      <c r="S1408" s="86">
        <v>0</v>
      </c>
      <c r="T1408" s="86">
        <v>0</v>
      </c>
      <c r="U1408" s="86">
        <v>0</v>
      </c>
      <c r="V1408" s="86">
        <v>0</v>
      </c>
      <c r="W1408" s="86">
        <v>0</v>
      </c>
      <c r="X1408" s="86">
        <v>500000</v>
      </c>
      <c r="Y1408" s="86">
        <v>500000</v>
      </c>
    </row>
    <row r="1409" spans="1:25" hidden="1" outlineLevel="4" x14ac:dyDescent="0.3">
      <c r="A1409" s="85" t="s">
        <v>231</v>
      </c>
      <c r="B1409" s="85" t="s">
        <v>239</v>
      </c>
      <c r="C1409" t="s">
        <v>1561</v>
      </c>
      <c r="D1409" s="86">
        <v>0</v>
      </c>
      <c r="E1409" s="86">
        <v>0</v>
      </c>
      <c r="F1409" s="86">
        <v>0</v>
      </c>
      <c r="G1409" s="86">
        <v>0</v>
      </c>
      <c r="H1409" s="86">
        <v>0</v>
      </c>
      <c r="I1409" s="86">
        <v>0</v>
      </c>
      <c r="J1409" s="86">
        <v>0</v>
      </c>
      <c r="K1409" s="86">
        <v>0</v>
      </c>
      <c r="L1409" s="86">
        <v>0</v>
      </c>
      <c r="M1409" s="86">
        <v>0</v>
      </c>
      <c r="N1409" s="86">
        <v>0</v>
      </c>
      <c r="O1409" s="86">
        <v>0</v>
      </c>
      <c r="P1409" s="86">
        <v>0</v>
      </c>
      <c r="Q1409" s="86">
        <v>0</v>
      </c>
      <c r="R1409" s="86">
        <v>0</v>
      </c>
      <c r="S1409" s="86">
        <v>0</v>
      </c>
      <c r="T1409" s="86">
        <v>0</v>
      </c>
      <c r="U1409" s="86">
        <v>0</v>
      </c>
      <c r="V1409" s="86">
        <v>0</v>
      </c>
      <c r="W1409" s="86">
        <v>350000</v>
      </c>
      <c r="X1409" s="86">
        <v>0</v>
      </c>
      <c r="Y1409" s="86">
        <v>350000</v>
      </c>
    </row>
    <row r="1410" spans="1:25" hidden="1" outlineLevel="4" x14ac:dyDescent="0.3">
      <c r="A1410" s="85" t="s">
        <v>231</v>
      </c>
      <c r="B1410" s="85" t="s">
        <v>239</v>
      </c>
      <c r="C1410" t="s">
        <v>1562</v>
      </c>
      <c r="D1410" s="86">
        <v>0</v>
      </c>
      <c r="E1410" s="86">
        <v>0</v>
      </c>
      <c r="F1410" s="86">
        <v>0</v>
      </c>
      <c r="G1410" s="86">
        <v>0</v>
      </c>
      <c r="H1410" s="86">
        <v>0</v>
      </c>
      <c r="I1410" s="86">
        <v>0</v>
      </c>
      <c r="J1410" s="86">
        <v>0</v>
      </c>
      <c r="K1410" s="86">
        <v>0</v>
      </c>
      <c r="L1410" s="86">
        <v>0</v>
      </c>
      <c r="M1410" s="86">
        <v>0</v>
      </c>
      <c r="N1410" s="86">
        <v>0</v>
      </c>
      <c r="O1410" s="86">
        <v>0</v>
      </c>
      <c r="P1410" s="86">
        <v>0</v>
      </c>
      <c r="Q1410" s="86">
        <v>0</v>
      </c>
      <c r="R1410" s="86">
        <v>0</v>
      </c>
      <c r="S1410" s="86">
        <v>0</v>
      </c>
      <c r="T1410" s="86">
        <v>0</v>
      </c>
      <c r="U1410" s="86">
        <v>0</v>
      </c>
      <c r="V1410" s="86">
        <v>340000</v>
      </c>
      <c r="W1410" s="86">
        <v>0</v>
      </c>
      <c r="X1410" s="86">
        <v>0</v>
      </c>
      <c r="Y1410" s="86">
        <v>340000</v>
      </c>
    </row>
    <row r="1411" spans="1:25" hidden="1" outlineLevel="4" x14ac:dyDescent="0.3">
      <c r="A1411" s="85" t="s">
        <v>231</v>
      </c>
      <c r="B1411" s="85" t="s">
        <v>239</v>
      </c>
      <c r="C1411" t="s">
        <v>1563</v>
      </c>
      <c r="D1411" s="86">
        <v>0</v>
      </c>
      <c r="E1411" s="86">
        <v>0</v>
      </c>
      <c r="F1411" s="86">
        <v>0</v>
      </c>
      <c r="G1411" s="86">
        <v>0</v>
      </c>
      <c r="H1411" s="86">
        <v>0</v>
      </c>
      <c r="I1411" s="86">
        <v>0</v>
      </c>
      <c r="J1411" s="86">
        <v>0</v>
      </c>
      <c r="K1411" s="86">
        <v>0</v>
      </c>
      <c r="L1411" s="86">
        <v>0</v>
      </c>
      <c r="M1411" s="86">
        <v>0</v>
      </c>
      <c r="N1411" s="86">
        <v>0</v>
      </c>
      <c r="O1411" s="86">
        <v>0</v>
      </c>
      <c r="P1411" s="86">
        <v>0</v>
      </c>
      <c r="Q1411" s="86">
        <v>0</v>
      </c>
      <c r="R1411" s="86">
        <v>0</v>
      </c>
      <c r="S1411" s="86">
        <v>0</v>
      </c>
      <c r="T1411" s="86">
        <v>0</v>
      </c>
      <c r="U1411" s="86">
        <v>0</v>
      </c>
      <c r="V1411" s="86">
        <v>0</v>
      </c>
      <c r="W1411" s="86">
        <v>0</v>
      </c>
      <c r="X1411" s="86">
        <v>90000</v>
      </c>
      <c r="Y1411" s="86">
        <v>90000</v>
      </c>
    </row>
    <row r="1412" spans="1:25" hidden="1" outlineLevel="4" x14ac:dyDescent="0.3">
      <c r="A1412" s="85" t="s">
        <v>231</v>
      </c>
      <c r="B1412" s="85" t="s">
        <v>239</v>
      </c>
      <c r="C1412" t="s">
        <v>1564</v>
      </c>
      <c r="D1412" s="86">
        <v>0</v>
      </c>
      <c r="E1412" s="86">
        <v>0</v>
      </c>
      <c r="F1412" s="86">
        <v>0</v>
      </c>
      <c r="G1412" s="86">
        <v>0</v>
      </c>
      <c r="H1412" s="86">
        <v>0</v>
      </c>
      <c r="I1412" s="86">
        <v>0</v>
      </c>
      <c r="J1412" s="86">
        <v>0</v>
      </c>
      <c r="K1412" s="86">
        <v>0</v>
      </c>
      <c r="L1412" s="86">
        <v>0</v>
      </c>
      <c r="M1412" s="86">
        <v>0</v>
      </c>
      <c r="N1412" s="86">
        <v>0</v>
      </c>
      <c r="O1412" s="86">
        <v>0</v>
      </c>
      <c r="P1412" s="86">
        <v>0</v>
      </c>
      <c r="Q1412" s="86">
        <v>0</v>
      </c>
      <c r="R1412" s="86">
        <v>0</v>
      </c>
      <c r="S1412" s="86">
        <v>0</v>
      </c>
      <c r="T1412" s="86">
        <v>0</v>
      </c>
      <c r="U1412" s="86">
        <v>0</v>
      </c>
      <c r="V1412" s="86">
        <v>250000</v>
      </c>
      <c r="W1412" s="86">
        <v>0</v>
      </c>
      <c r="X1412" s="86">
        <v>0</v>
      </c>
      <c r="Y1412" s="86">
        <v>250000</v>
      </c>
    </row>
    <row r="1413" spans="1:25" hidden="1" outlineLevel="4" x14ac:dyDescent="0.3">
      <c r="A1413" s="85" t="s">
        <v>231</v>
      </c>
      <c r="B1413" s="85" t="s">
        <v>239</v>
      </c>
      <c r="C1413" t="s">
        <v>1565</v>
      </c>
      <c r="D1413" s="86">
        <v>0</v>
      </c>
      <c r="E1413" s="86">
        <v>0</v>
      </c>
      <c r="F1413" s="86">
        <v>0</v>
      </c>
      <c r="G1413" s="86">
        <v>0</v>
      </c>
      <c r="H1413" s="86">
        <v>0</v>
      </c>
      <c r="I1413" s="86">
        <v>0</v>
      </c>
      <c r="J1413" s="86">
        <v>0</v>
      </c>
      <c r="K1413" s="86">
        <v>0</v>
      </c>
      <c r="L1413" s="86">
        <v>0</v>
      </c>
      <c r="M1413" s="86">
        <v>0</v>
      </c>
      <c r="N1413" s="86">
        <v>0</v>
      </c>
      <c r="O1413" s="86">
        <v>2000000</v>
      </c>
      <c r="P1413" s="86">
        <v>0</v>
      </c>
      <c r="Q1413" s="86">
        <v>0</v>
      </c>
      <c r="R1413" s="86">
        <v>0</v>
      </c>
      <c r="S1413" s="86">
        <v>0</v>
      </c>
      <c r="T1413" s="86">
        <v>0</v>
      </c>
      <c r="U1413" s="86">
        <v>0</v>
      </c>
      <c r="V1413" s="86">
        <v>0</v>
      </c>
      <c r="W1413" s="86">
        <v>0</v>
      </c>
      <c r="X1413" s="86">
        <v>0</v>
      </c>
      <c r="Y1413" s="86">
        <v>2000000</v>
      </c>
    </row>
    <row r="1414" spans="1:25" hidden="1" outlineLevel="4" x14ac:dyDescent="0.3">
      <c r="A1414" s="85" t="s">
        <v>231</v>
      </c>
      <c r="B1414" s="85" t="s">
        <v>239</v>
      </c>
      <c r="C1414" t="s">
        <v>1566</v>
      </c>
      <c r="D1414" s="86">
        <v>0</v>
      </c>
      <c r="E1414" s="86">
        <v>0</v>
      </c>
      <c r="F1414" s="86">
        <v>0</v>
      </c>
      <c r="G1414" s="86">
        <v>0</v>
      </c>
      <c r="H1414" s="86">
        <v>0</v>
      </c>
      <c r="I1414" s="86">
        <v>0</v>
      </c>
      <c r="J1414" s="86">
        <v>0</v>
      </c>
      <c r="K1414" s="86">
        <v>0</v>
      </c>
      <c r="L1414" s="86">
        <v>0</v>
      </c>
      <c r="M1414" s="86">
        <v>0</v>
      </c>
      <c r="N1414" s="86">
        <v>0</v>
      </c>
      <c r="O1414" s="86">
        <v>0</v>
      </c>
      <c r="P1414" s="86">
        <v>0</v>
      </c>
      <c r="Q1414" s="86">
        <v>0</v>
      </c>
      <c r="R1414" s="86">
        <v>0</v>
      </c>
      <c r="S1414" s="86">
        <v>0</v>
      </c>
      <c r="T1414" s="86">
        <v>0</v>
      </c>
      <c r="U1414" s="86">
        <v>0</v>
      </c>
      <c r="V1414" s="86">
        <v>0</v>
      </c>
      <c r="W1414" s="86">
        <v>250000</v>
      </c>
      <c r="X1414" s="86">
        <v>0</v>
      </c>
      <c r="Y1414" s="86">
        <v>250000</v>
      </c>
    </row>
    <row r="1415" spans="1:25" hidden="1" outlineLevel="4" x14ac:dyDescent="0.3">
      <c r="A1415" s="85" t="s">
        <v>231</v>
      </c>
      <c r="B1415" s="85" t="s">
        <v>239</v>
      </c>
      <c r="C1415" t="s">
        <v>1567</v>
      </c>
      <c r="D1415" s="86">
        <v>0</v>
      </c>
      <c r="E1415" s="86">
        <v>0</v>
      </c>
      <c r="F1415" s="86">
        <v>0</v>
      </c>
      <c r="G1415" s="86">
        <v>0</v>
      </c>
      <c r="H1415" s="86">
        <v>0</v>
      </c>
      <c r="I1415" s="86">
        <v>0</v>
      </c>
      <c r="J1415" s="86">
        <v>0</v>
      </c>
      <c r="K1415" s="86">
        <v>0</v>
      </c>
      <c r="L1415" s="86">
        <v>0</v>
      </c>
      <c r="M1415" s="86">
        <v>0</v>
      </c>
      <c r="N1415" s="86">
        <v>0</v>
      </c>
      <c r="O1415" s="86">
        <v>0</v>
      </c>
      <c r="P1415" s="86">
        <v>0</v>
      </c>
      <c r="Q1415" s="86">
        <v>0</v>
      </c>
      <c r="R1415" s="86">
        <v>0</v>
      </c>
      <c r="S1415" s="86">
        <v>0</v>
      </c>
      <c r="T1415" s="86">
        <v>0</v>
      </c>
      <c r="U1415" s="86">
        <v>0</v>
      </c>
      <c r="V1415" s="86">
        <v>0</v>
      </c>
      <c r="W1415" s="86">
        <v>0</v>
      </c>
      <c r="X1415" s="86">
        <v>156760</v>
      </c>
      <c r="Y1415" s="86">
        <v>156760</v>
      </c>
    </row>
    <row r="1416" spans="1:25" hidden="1" outlineLevel="4" x14ac:dyDescent="0.3">
      <c r="A1416" s="85" t="s">
        <v>231</v>
      </c>
      <c r="B1416" s="85" t="s">
        <v>239</v>
      </c>
      <c r="C1416" t="s">
        <v>1568</v>
      </c>
      <c r="D1416" s="86">
        <v>0</v>
      </c>
      <c r="E1416" s="86">
        <v>0</v>
      </c>
      <c r="F1416" s="86">
        <v>0</v>
      </c>
      <c r="G1416" s="86">
        <v>0</v>
      </c>
      <c r="H1416" s="86">
        <v>0</v>
      </c>
      <c r="I1416" s="86">
        <v>0</v>
      </c>
      <c r="J1416" s="86">
        <v>0</v>
      </c>
      <c r="K1416" s="86">
        <v>0</v>
      </c>
      <c r="L1416" s="86">
        <v>0</v>
      </c>
      <c r="M1416" s="86">
        <v>0</v>
      </c>
      <c r="N1416" s="86">
        <v>0</v>
      </c>
      <c r="O1416" s="86">
        <v>0</v>
      </c>
      <c r="P1416" s="86">
        <v>0</v>
      </c>
      <c r="Q1416" s="86">
        <v>0</v>
      </c>
      <c r="R1416" s="86">
        <v>0</v>
      </c>
      <c r="S1416" s="86">
        <v>0</v>
      </c>
      <c r="T1416" s="86">
        <v>0</v>
      </c>
      <c r="U1416" s="86">
        <v>0</v>
      </c>
      <c r="V1416" s="86">
        <v>0</v>
      </c>
      <c r="W1416" s="86">
        <v>20000000</v>
      </c>
      <c r="X1416" s="86">
        <v>0</v>
      </c>
      <c r="Y1416" s="86">
        <v>20000000</v>
      </c>
    </row>
    <row r="1417" spans="1:25" hidden="1" outlineLevel="4" x14ac:dyDescent="0.3">
      <c r="A1417" s="85" t="s">
        <v>231</v>
      </c>
      <c r="B1417" s="85" t="s">
        <v>239</v>
      </c>
      <c r="C1417" t="s">
        <v>1569</v>
      </c>
      <c r="D1417" s="86">
        <v>0</v>
      </c>
      <c r="E1417" s="86">
        <v>0</v>
      </c>
      <c r="F1417" s="86">
        <v>0</v>
      </c>
      <c r="G1417" s="86">
        <v>0</v>
      </c>
      <c r="H1417" s="86">
        <v>0</v>
      </c>
      <c r="I1417" s="86">
        <v>0</v>
      </c>
      <c r="J1417" s="86">
        <v>0</v>
      </c>
      <c r="K1417" s="86">
        <v>0</v>
      </c>
      <c r="L1417" s="86">
        <v>0</v>
      </c>
      <c r="M1417" s="86">
        <v>0</v>
      </c>
      <c r="N1417" s="86">
        <v>0</v>
      </c>
      <c r="O1417" s="86">
        <v>800000</v>
      </c>
      <c r="P1417" s="86">
        <v>0</v>
      </c>
      <c r="Q1417" s="86">
        <v>0</v>
      </c>
      <c r="R1417" s="86">
        <v>0</v>
      </c>
      <c r="S1417" s="86">
        <v>0</v>
      </c>
      <c r="T1417" s="86">
        <v>2000000</v>
      </c>
      <c r="U1417" s="86">
        <v>0</v>
      </c>
      <c r="V1417" s="86">
        <v>0</v>
      </c>
      <c r="W1417" s="86">
        <v>0</v>
      </c>
      <c r="X1417" s="86">
        <v>0</v>
      </c>
      <c r="Y1417" s="86">
        <v>2800000</v>
      </c>
    </row>
    <row r="1418" spans="1:25" hidden="1" outlineLevel="4" x14ac:dyDescent="0.3">
      <c r="A1418" s="85" t="s">
        <v>231</v>
      </c>
      <c r="B1418" s="85" t="s">
        <v>239</v>
      </c>
      <c r="C1418" t="s">
        <v>1570</v>
      </c>
      <c r="D1418" s="86">
        <v>0</v>
      </c>
      <c r="E1418" s="86">
        <v>0</v>
      </c>
      <c r="F1418" s="86">
        <v>0</v>
      </c>
      <c r="G1418" s="86">
        <v>0</v>
      </c>
      <c r="H1418" s="86">
        <v>0</v>
      </c>
      <c r="I1418" s="86">
        <v>0</v>
      </c>
      <c r="J1418" s="86">
        <v>0</v>
      </c>
      <c r="K1418" s="86">
        <v>0</v>
      </c>
      <c r="L1418" s="86">
        <v>0</v>
      </c>
      <c r="M1418" s="86">
        <v>0</v>
      </c>
      <c r="N1418" s="86">
        <v>0</v>
      </c>
      <c r="O1418" s="86">
        <v>0</v>
      </c>
      <c r="P1418" s="86">
        <v>0</v>
      </c>
      <c r="Q1418" s="86">
        <v>0</v>
      </c>
      <c r="R1418" s="86">
        <v>0</v>
      </c>
      <c r="S1418" s="86">
        <v>0</v>
      </c>
      <c r="T1418" s="86">
        <v>0</v>
      </c>
      <c r="U1418" s="86">
        <v>0</v>
      </c>
      <c r="V1418" s="86">
        <v>0</v>
      </c>
      <c r="W1418" s="86">
        <v>0</v>
      </c>
      <c r="X1418" s="86">
        <v>500000</v>
      </c>
      <c r="Y1418" s="86">
        <v>500000</v>
      </c>
    </row>
    <row r="1419" spans="1:25" hidden="1" outlineLevel="4" x14ac:dyDescent="0.3">
      <c r="A1419" s="85" t="s">
        <v>231</v>
      </c>
      <c r="B1419" s="85" t="s">
        <v>239</v>
      </c>
      <c r="C1419" t="s">
        <v>1571</v>
      </c>
      <c r="D1419" s="86">
        <v>0</v>
      </c>
      <c r="E1419" s="86">
        <v>0</v>
      </c>
      <c r="F1419" s="86">
        <v>0</v>
      </c>
      <c r="G1419" s="86">
        <v>0</v>
      </c>
      <c r="H1419" s="86">
        <v>0</v>
      </c>
      <c r="I1419" s="86">
        <v>0</v>
      </c>
      <c r="J1419" s="86">
        <v>0</v>
      </c>
      <c r="K1419" s="86">
        <v>0</v>
      </c>
      <c r="L1419" s="86">
        <v>0</v>
      </c>
      <c r="M1419" s="86">
        <v>0</v>
      </c>
      <c r="N1419" s="86">
        <v>0</v>
      </c>
      <c r="O1419" s="86">
        <v>0</v>
      </c>
      <c r="P1419" s="86">
        <v>0</v>
      </c>
      <c r="Q1419" s="86">
        <v>0</v>
      </c>
      <c r="R1419" s="86">
        <v>0</v>
      </c>
      <c r="S1419" s="86">
        <v>0</v>
      </c>
      <c r="T1419" s="86">
        <v>0</v>
      </c>
      <c r="U1419" s="86">
        <v>0</v>
      </c>
      <c r="V1419" s="86">
        <v>0</v>
      </c>
      <c r="W1419" s="86">
        <v>300000</v>
      </c>
      <c r="X1419" s="86">
        <v>0</v>
      </c>
      <c r="Y1419" s="86">
        <v>300000</v>
      </c>
    </row>
    <row r="1420" spans="1:25" hidden="1" outlineLevel="4" x14ac:dyDescent="0.3">
      <c r="A1420" s="85" t="s">
        <v>231</v>
      </c>
      <c r="B1420" s="85" t="s">
        <v>239</v>
      </c>
      <c r="C1420" t="s">
        <v>1572</v>
      </c>
      <c r="D1420" s="86">
        <v>0</v>
      </c>
      <c r="E1420" s="86">
        <v>0</v>
      </c>
      <c r="F1420" s="86">
        <v>0</v>
      </c>
      <c r="G1420" s="86">
        <v>0</v>
      </c>
      <c r="H1420" s="86">
        <v>0</v>
      </c>
      <c r="I1420" s="86">
        <v>0</v>
      </c>
      <c r="J1420" s="86">
        <v>0</v>
      </c>
      <c r="K1420" s="86">
        <v>0</v>
      </c>
      <c r="L1420" s="86">
        <v>0</v>
      </c>
      <c r="M1420" s="86">
        <v>0</v>
      </c>
      <c r="N1420" s="86">
        <v>0</v>
      </c>
      <c r="O1420" s="86">
        <v>0</v>
      </c>
      <c r="P1420" s="86">
        <v>0</v>
      </c>
      <c r="Q1420" s="86">
        <v>0</v>
      </c>
      <c r="R1420" s="86">
        <v>0</v>
      </c>
      <c r="S1420" s="86">
        <v>0</v>
      </c>
      <c r="T1420" s="86">
        <v>0</v>
      </c>
      <c r="U1420" s="86">
        <v>0</v>
      </c>
      <c r="V1420" s="86">
        <v>0</v>
      </c>
      <c r="W1420" s="86">
        <v>0</v>
      </c>
      <c r="X1420" s="86">
        <v>500000</v>
      </c>
      <c r="Y1420" s="86">
        <v>500000</v>
      </c>
    </row>
    <row r="1421" spans="1:25" hidden="1" outlineLevel="4" x14ac:dyDescent="0.3">
      <c r="A1421" s="85" t="s">
        <v>231</v>
      </c>
      <c r="B1421" s="85" t="s">
        <v>239</v>
      </c>
      <c r="C1421" t="s">
        <v>1573</v>
      </c>
      <c r="D1421" s="86">
        <v>0</v>
      </c>
      <c r="E1421" s="86">
        <v>0</v>
      </c>
      <c r="F1421" s="86">
        <v>0</v>
      </c>
      <c r="G1421" s="86">
        <v>0</v>
      </c>
      <c r="H1421" s="86">
        <v>0</v>
      </c>
      <c r="I1421" s="86">
        <v>0</v>
      </c>
      <c r="J1421" s="86">
        <v>0</v>
      </c>
      <c r="K1421" s="86">
        <v>0</v>
      </c>
      <c r="L1421" s="86">
        <v>0</v>
      </c>
      <c r="M1421" s="86">
        <v>0</v>
      </c>
      <c r="N1421" s="86">
        <v>0</v>
      </c>
      <c r="O1421" s="86">
        <v>0</v>
      </c>
      <c r="P1421" s="86">
        <v>0</v>
      </c>
      <c r="Q1421" s="86">
        <v>0</v>
      </c>
      <c r="R1421" s="86">
        <v>0</v>
      </c>
      <c r="S1421" s="86">
        <v>0</v>
      </c>
      <c r="T1421" s="86">
        <v>0</v>
      </c>
      <c r="U1421" s="86">
        <v>0</v>
      </c>
      <c r="V1421" s="86">
        <v>0</v>
      </c>
      <c r="W1421" s="86">
        <v>0</v>
      </c>
      <c r="X1421" s="86">
        <v>553500</v>
      </c>
      <c r="Y1421" s="86">
        <v>553500</v>
      </c>
    </row>
    <row r="1422" spans="1:25" hidden="1" outlineLevel="4" x14ac:dyDescent="0.3">
      <c r="A1422" s="85" t="s">
        <v>231</v>
      </c>
      <c r="B1422" s="85" t="s">
        <v>239</v>
      </c>
      <c r="C1422" t="s">
        <v>1574</v>
      </c>
      <c r="D1422" s="86">
        <v>0</v>
      </c>
      <c r="E1422" s="86">
        <v>0</v>
      </c>
      <c r="F1422" s="86">
        <v>0</v>
      </c>
      <c r="G1422" s="86">
        <v>0</v>
      </c>
      <c r="H1422" s="86">
        <v>0</v>
      </c>
      <c r="I1422" s="86">
        <v>0</v>
      </c>
      <c r="J1422" s="86">
        <v>0</v>
      </c>
      <c r="K1422" s="86">
        <v>0</v>
      </c>
      <c r="L1422" s="86">
        <v>0</v>
      </c>
      <c r="M1422" s="86">
        <v>0</v>
      </c>
      <c r="N1422" s="86">
        <v>0</v>
      </c>
      <c r="O1422" s="86">
        <v>0</v>
      </c>
      <c r="P1422" s="86">
        <v>0</v>
      </c>
      <c r="Q1422" s="86">
        <v>0</v>
      </c>
      <c r="R1422" s="86">
        <v>0</v>
      </c>
      <c r="S1422" s="86">
        <v>0</v>
      </c>
      <c r="T1422" s="86">
        <v>0</v>
      </c>
      <c r="U1422" s="86">
        <v>0</v>
      </c>
      <c r="V1422" s="86">
        <v>0</v>
      </c>
      <c r="W1422" s="86">
        <v>373000</v>
      </c>
      <c r="X1422" s="86">
        <v>400000</v>
      </c>
      <c r="Y1422" s="86">
        <v>773000</v>
      </c>
    </row>
    <row r="1423" spans="1:25" hidden="1" outlineLevel="4" x14ac:dyDescent="0.3">
      <c r="A1423" s="85" t="s">
        <v>231</v>
      </c>
      <c r="B1423" s="85" t="s">
        <v>239</v>
      </c>
      <c r="C1423" t="s">
        <v>1575</v>
      </c>
      <c r="D1423" s="86">
        <v>0</v>
      </c>
      <c r="E1423" s="86">
        <v>0</v>
      </c>
      <c r="F1423" s="86">
        <v>0</v>
      </c>
      <c r="G1423" s="86">
        <v>0</v>
      </c>
      <c r="H1423" s="86">
        <v>0</v>
      </c>
      <c r="I1423" s="86">
        <v>0</v>
      </c>
      <c r="J1423" s="86">
        <v>0</v>
      </c>
      <c r="K1423" s="86">
        <v>0</v>
      </c>
      <c r="L1423" s="86">
        <v>0</v>
      </c>
      <c r="M1423" s="86">
        <v>0</v>
      </c>
      <c r="N1423" s="86">
        <v>0</v>
      </c>
      <c r="O1423" s="86">
        <v>0</v>
      </c>
      <c r="P1423" s="86">
        <v>0</v>
      </c>
      <c r="Q1423" s="86">
        <v>0</v>
      </c>
      <c r="R1423" s="86">
        <v>0</v>
      </c>
      <c r="S1423" s="86">
        <v>0</v>
      </c>
      <c r="T1423" s="86">
        <v>0</v>
      </c>
      <c r="U1423" s="86">
        <v>0</v>
      </c>
      <c r="V1423" s="86">
        <v>225000</v>
      </c>
      <c r="W1423" s="86">
        <v>0</v>
      </c>
      <c r="X1423" s="86">
        <v>0</v>
      </c>
      <c r="Y1423" s="86">
        <v>225000</v>
      </c>
    </row>
    <row r="1424" spans="1:25" hidden="1" outlineLevel="4" x14ac:dyDescent="0.3">
      <c r="A1424" s="85" t="s">
        <v>231</v>
      </c>
      <c r="B1424" s="85" t="s">
        <v>239</v>
      </c>
      <c r="C1424" t="s">
        <v>1576</v>
      </c>
      <c r="D1424" s="86">
        <v>0</v>
      </c>
      <c r="E1424" s="86">
        <v>0</v>
      </c>
      <c r="F1424" s="86">
        <v>0</v>
      </c>
      <c r="G1424" s="86">
        <v>0</v>
      </c>
      <c r="H1424" s="86">
        <v>0</v>
      </c>
      <c r="I1424" s="86">
        <v>0</v>
      </c>
      <c r="J1424" s="86">
        <v>0</v>
      </c>
      <c r="K1424" s="86">
        <v>0</v>
      </c>
      <c r="L1424" s="86">
        <v>0</v>
      </c>
      <c r="M1424" s="86">
        <v>0</v>
      </c>
      <c r="N1424" s="86">
        <v>0</v>
      </c>
      <c r="O1424" s="86">
        <v>0</v>
      </c>
      <c r="P1424" s="86">
        <v>0</v>
      </c>
      <c r="Q1424" s="86">
        <v>0</v>
      </c>
      <c r="R1424" s="86">
        <v>0</v>
      </c>
      <c r="S1424" s="86">
        <v>0</v>
      </c>
      <c r="T1424" s="86">
        <v>0</v>
      </c>
      <c r="U1424" s="86">
        <v>0</v>
      </c>
      <c r="V1424" s="86">
        <v>0</v>
      </c>
      <c r="W1424" s="86">
        <v>0</v>
      </c>
      <c r="X1424" s="86">
        <v>450000</v>
      </c>
      <c r="Y1424" s="86">
        <v>450000</v>
      </c>
    </row>
    <row r="1425" spans="1:25" hidden="1" outlineLevel="4" x14ac:dyDescent="0.3">
      <c r="A1425" s="85" t="s">
        <v>231</v>
      </c>
      <c r="B1425" s="85" t="s">
        <v>239</v>
      </c>
      <c r="C1425" t="s">
        <v>1577</v>
      </c>
      <c r="D1425" s="86">
        <v>0</v>
      </c>
      <c r="E1425" s="86">
        <v>0</v>
      </c>
      <c r="F1425" s="86">
        <v>0</v>
      </c>
      <c r="G1425" s="86">
        <v>0</v>
      </c>
      <c r="H1425" s="86">
        <v>0</v>
      </c>
      <c r="I1425" s="86">
        <v>0</v>
      </c>
      <c r="J1425" s="86">
        <v>0</v>
      </c>
      <c r="K1425" s="86">
        <v>6710096</v>
      </c>
      <c r="L1425" s="86">
        <v>0</v>
      </c>
      <c r="M1425" s="86">
        <v>0</v>
      </c>
      <c r="N1425" s="86">
        <v>0</v>
      </c>
      <c r="O1425" s="86">
        <v>0</v>
      </c>
      <c r="P1425" s="86">
        <v>0</v>
      </c>
      <c r="Q1425" s="86">
        <v>0</v>
      </c>
      <c r="R1425" s="86">
        <v>0</v>
      </c>
      <c r="S1425" s="86">
        <v>0</v>
      </c>
      <c r="T1425" s="86">
        <v>0</v>
      </c>
      <c r="U1425" s="86">
        <v>0</v>
      </c>
      <c r="V1425" s="86">
        <v>0</v>
      </c>
      <c r="W1425" s="86">
        <v>0</v>
      </c>
      <c r="X1425" s="86">
        <v>0</v>
      </c>
      <c r="Y1425" s="86">
        <v>6710096</v>
      </c>
    </row>
    <row r="1426" spans="1:25" hidden="1" outlineLevel="4" x14ac:dyDescent="0.3">
      <c r="A1426" s="85" t="s">
        <v>231</v>
      </c>
      <c r="B1426" s="85" t="s">
        <v>239</v>
      </c>
      <c r="C1426" t="s">
        <v>1578</v>
      </c>
      <c r="D1426" s="86">
        <v>0</v>
      </c>
      <c r="E1426" s="86">
        <v>0</v>
      </c>
      <c r="F1426" s="86">
        <v>0</v>
      </c>
      <c r="G1426" s="86">
        <v>0</v>
      </c>
      <c r="H1426" s="86">
        <v>0</v>
      </c>
      <c r="I1426" s="86">
        <v>0</v>
      </c>
      <c r="J1426" s="86">
        <v>0</v>
      </c>
      <c r="K1426" s="86">
        <v>0</v>
      </c>
      <c r="L1426" s="86">
        <v>0</v>
      </c>
      <c r="M1426" s="86">
        <v>0</v>
      </c>
      <c r="N1426" s="86">
        <v>0</v>
      </c>
      <c r="O1426" s="86">
        <v>0</v>
      </c>
      <c r="P1426" s="86">
        <v>1000000</v>
      </c>
      <c r="Q1426" s="86">
        <v>0</v>
      </c>
      <c r="R1426" s="86">
        <v>0</v>
      </c>
      <c r="S1426" s="86">
        <v>0</v>
      </c>
      <c r="T1426" s="86">
        <v>0</v>
      </c>
      <c r="U1426" s="86">
        <v>0</v>
      </c>
      <c r="V1426" s="86">
        <v>0</v>
      </c>
      <c r="W1426" s="86">
        <v>0</v>
      </c>
      <c r="X1426" s="86">
        <v>0</v>
      </c>
      <c r="Y1426" s="86">
        <v>1000000</v>
      </c>
    </row>
    <row r="1427" spans="1:25" hidden="1" outlineLevel="4" x14ac:dyDescent="0.3">
      <c r="A1427" s="85" t="s">
        <v>231</v>
      </c>
      <c r="B1427" s="85" t="s">
        <v>239</v>
      </c>
      <c r="C1427" t="s">
        <v>1579</v>
      </c>
      <c r="D1427" s="86">
        <v>0</v>
      </c>
      <c r="E1427" s="86">
        <v>0</v>
      </c>
      <c r="F1427" s="86">
        <v>0</v>
      </c>
      <c r="G1427" s="86">
        <v>0</v>
      </c>
      <c r="H1427" s="86">
        <v>0</v>
      </c>
      <c r="I1427" s="86">
        <v>0</v>
      </c>
      <c r="J1427" s="86">
        <v>0</v>
      </c>
      <c r="K1427" s="86">
        <v>0</v>
      </c>
      <c r="L1427" s="86">
        <v>0</v>
      </c>
      <c r="M1427" s="86">
        <v>3250000</v>
      </c>
      <c r="N1427" s="86">
        <v>0</v>
      </c>
      <c r="O1427" s="86">
        <v>0</v>
      </c>
      <c r="P1427" s="86">
        <v>0</v>
      </c>
      <c r="Q1427" s="86">
        <v>0</v>
      </c>
      <c r="R1427" s="86">
        <v>0</v>
      </c>
      <c r="S1427" s="86">
        <v>0</v>
      </c>
      <c r="T1427" s="86">
        <v>0</v>
      </c>
      <c r="U1427" s="86">
        <v>0</v>
      </c>
      <c r="V1427" s="86">
        <v>0</v>
      </c>
      <c r="W1427" s="86">
        <v>0</v>
      </c>
      <c r="X1427" s="86">
        <v>0</v>
      </c>
      <c r="Y1427" s="86">
        <v>3250000</v>
      </c>
    </row>
    <row r="1428" spans="1:25" hidden="1" outlineLevel="4" x14ac:dyDescent="0.3">
      <c r="A1428" s="85" t="s">
        <v>231</v>
      </c>
      <c r="B1428" s="85" t="s">
        <v>239</v>
      </c>
      <c r="C1428" t="s">
        <v>1580</v>
      </c>
      <c r="D1428" s="86">
        <v>0</v>
      </c>
      <c r="E1428" s="86">
        <v>0</v>
      </c>
      <c r="F1428" s="86">
        <v>0</v>
      </c>
      <c r="G1428" s="86">
        <v>0</v>
      </c>
      <c r="H1428" s="86">
        <v>0</v>
      </c>
      <c r="I1428" s="86">
        <v>0</v>
      </c>
      <c r="J1428" s="86">
        <v>4149243</v>
      </c>
      <c r="K1428" s="86">
        <v>0</v>
      </c>
      <c r="L1428" s="86">
        <v>0</v>
      </c>
      <c r="M1428" s="86">
        <v>0</v>
      </c>
      <c r="N1428" s="86">
        <v>0</v>
      </c>
      <c r="O1428" s="86">
        <v>0</v>
      </c>
      <c r="P1428" s="86">
        <v>0</v>
      </c>
      <c r="Q1428" s="86">
        <v>0</v>
      </c>
      <c r="R1428" s="86">
        <v>0</v>
      </c>
      <c r="S1428" s="86">
        <v>0</v>
      </c>
      <c r="T1428" s="86">
        <v>0</v>
      </c>
      <c r="U1428" s="86">
        <v>0</v>
      </c>
      <c r="V1428" s="86">
        <v>0</v>
      </c>
      <c r="W1428" s="86">
        <v>0</v>
      </c>
      <c r="X1428" s="86">
        <v>0</v>
      </c>
      <c r="Y1428" s="86">
        <v>4149243</v>
      </c>
    </row>
    <row r="1429" spans="1:25" hidden="1" outlineLevel="4" x14ac:dyDescent="0.3">
      <c r="A1429" s="85" t="s">
        <v>231</v>
      </c>
      <c r="B1429" s="85" t="s">
        <v>239</v>
      </c>
      <c r="C1429" t="s">
        <v>1581</v>
      </c>
      <c r="D1429" s="86">
        <v>0</v>
      </c>
      <c r="E1429" s="86">
        <v>0</v>
      </c>
      <c r="F1429" s="86">
        <v>0</v>
      </c>
      <c r="G1429" s="86">
        <v>0</v>
      </c>
      <c r="H1429" s="86">
        <v>0</v>
      </c>
      <c r="I1429" s="86">
        <v>0</v>
      </c>
      <c r="J1429" s="86">
        <v>0</v>
      </c>
      <c r="K1429" s="86">
        <v>0</v>
      </c>
      <c r="L1429" s="86">
        <v>0</v>
      </c>
      <c r="M1429" s="86">
        <v>0</v>
      </c>
      <c r="N1429" s="86">
        <v>0</v>
      </c>
      <c r="O1429" s="86">
        <v>0</v>
      </c>
      <c r="P1429" s="86">
        <v>0</v>
      </c>
      <c r="Q1429" s="86">
        <v>0</v>
      </c>
      <c r="R1429" s="86">
        <v>0</v>
      </c>
      <c r="S1429" s="86">
        <v>0</v>
      </c>
      <c r="T1429" s="86">
        <v>0</v>
      </c>
      <c r="U1429" s="86">
        <v>0</v>
      </c>
      <c r="V1429" s="86">
        <v>0</v>
      </c>
      <c r="W1429" s="86">
        <v>750000</v>
      </c>
      <c r="X1429" s="86">
        <v>0</v>
      </c>
      <c r="Y1429" s="86">
        <v>750000</v>
      </c>
    </row>
    <row r="1430" spans="1:25" hidden="1" outlineLevel="4" x14ac:dyDescent="0.3">
      <c r="A1430" s="85" t="s">
        <v>231</v>
      </c>
      <c r="B1430" s="85" t="s">
        <v>239</v>
      </c>
      <c r="C1430" t="s">
        <v>1582</v>
      </c>
      <c r="D1430" s="86">
        <v>0</v>
      </c>
      <c r="E1430" s="86">
        <v>0</v>
      </c>
      <c r="F1430" s="86">
        <v>0</v>
      </c>
      <c r="G1430" s="86">
        <v>0</v>
      </c>
      <c r="H1430" s="86">
        <v>0</v>
      </c>
      <c r="I1430" s="86">
        <v>0</v>
      </c>
      <c r="J1430" s="86">
        <v>0</v>
      </c>
      <c r="K1430" s="86">
        <v>0</v>
      </c>
      <c r="L1430" s="86">
        <v>0</v>
      </c>
      <c r="M1430" s="86">
        <v>0</v>
      </c>
      <c r="N1430" s="86">
        <v>0</v>
      </c>
      <c r="O1430" s="86">
        <v>0</v>
      </c>
      <c r="P1430" s="86">
        <v>0</v>
      </c>
      <c r="Q1430" s="86">
        <v>0</v>
      </c>
      <c r="R1430" s="86">
        <v>0</v>
      </c>
      <c r="S1430" s="86">
        <v>0</v>
      </c>
      <c r="T1430" s="86">
        <v>0</v>
      </c>
      <c r="U1430" s="86">
        <v>0</v>
      </c>
      <c r="V1430" s="86">
        <v>0</v>
      </c>
      <c r="W1430" s="86">
        <v>0</v>
      </c>
      <c r="X1430" s="86">
        <v>13160000</v>
      </c>
      <c r="Y1430" s="86">
        <v>13160000</v>
      </c>
    </row>
    <row r="1431" spans="1:25" hidden="1" outlineLevel="4" x14ac:dyDescent="0.3">
      <c r="A1431" s="85" t="s">
        <v>231</v>
      </c>
      <c r="B1431" s="85" t="s">
        <v>239</v>
      </c>
      <c r="C1431" t="s">
        <v>1583</v>
      </c>
      <c r="D1431" s="86">
        <v>0</v>
      </c>
      <c r="E1431" s="86">
        <v>0</v>
      </c>
      <c r="F1431" s="86">
        <v>0</v>
      </c>
      <c r="G1431" s="86">
        <v>0</v>
      </c>
      <c r="H1431" s="86">
        <v>0</v>
      </c>
      <c r="I1431" s="86">
        <v>0</v>
      </c>
      <c r="J1431" s="86">
        <v>0</v>
      </c>
      <c r="K1431" s="86">
        <v>0</v>
      </c>
      <c r="L1431" s="86">
        <v>0</v>
      </c>
      <c r="M1431" s="86">
        <v>0</v>
      </c>
      <c r="N1431" s="86">
        <v>0</v>
      </c>
      <c r="O1431" s="86">
        <v>0</v>
      </c>
      <c r="P1431" s="86">
        <v>0</v>
      </c>
      <c r="Q1431" s="86">
        <v>0</v>
      </c>
      <c r="R1431" s="86">
        <v>0</v>
      </c>
      <c r="S1431" s="86">
        <v>0</v>
      </c>
      <c r="T1431" s="86">
        <v>0</v>
      </c>
      <c r="U1431" s="86">
        <v>0</v>
      </c>
      <c r="V1431" s="86">
        <v>0</v>
      </c>
      <c r="W1431" s="86">
        <v>0</v>
      </c>
      <c r="X1431" s="86">
        <v>137472</v>
      </c>
      <c r="Y1431" s="86">
        <v>137472</v>
      </c>
    </row>
    <row r="1432" spans="1:25" hidden="1" outlineLevel="4" x14ac:dyDescent="0.3">
      <c r="A1432" s="85" t="s">
        <v>231</v>
      </c>
      <c r="B1432" s="85" t="s">
        <v>239</v>
      </c>
      <c r="C1432" t="s">
        <v>1584</v>
      </c>
      <c r="D1432" s="86">
        <v>0</v>
      </c>
      <c r="E1432" s="86">
        <v>0</v>
      </c>
      <c r="F1432" s="86">
        <v>0</v>
      </c>
      <c r="G1432" s="86">
        <v>0</v>
      </c>
      <c r="H1432" s="86">
        <v>0</v>
      </c>
      <c r="I1432" s="86">
        <v>0</v>
      </c>
      <c r="J1432" s="86">
        <v>0</v>
      </c>
      <c r="K1432" s="86">
        <v>0</v>
      </c>
      <c r="L1432" s="86">
        <v>0</v>
      </c>
      <c r="M1432" s="86">
        <v>0</v>
      </c>
      <c r="N1432" s="86">
        <v>0</v>
      </c>
      <c r="O1432" s="86">
        <v>0</v>
      </c>
      <c r="P1432" s="86">
        <v>0</v>
      </c>
      <c r="Q1432" s="86">
        <v>0</v>
      </c>
      <c r="R1432" s="86">
        <v>0</v>
      </c>
      <c r="S1432" s="86">
        <v>0</v>
      </c>
      <c r="T1432" s="86">
        <v>0</v>
      </c>
      <c r="U1432" s="86">
        <v>0</v>
      </c>
      <c r="V1432" s="86">
        <v>0</v>
      </c>
      <c r="W1432" s="86">
        <v>490000</v>
      </c>
      <c r="X1432" s="86">
        <v>0</v>
      </c>
      <c r="Y1432" s="86">
        <v>490000</v>
      </c>
    </row>
    <row r="1433" spans="1:25" hidden="1" outlineLevel="4" x14ac:dyDescent="0.3">
      <c r="A1433" s="85" t="s">
        <v>231</v>
      </c>
      <c r="B1433" s="85" t="s">
        <v>239</v>
      </c>
      <c r="C1433" t="s">
        <v>1585</v>
      </c>
      <c r="D1433" s="86">
        <v>0</v>
      </c>
      <c r="E1433" s="86">
        <v>0</v>
      </c>
      <c r="F1433" s="86">
        <v>0</v>
      </c>
      <c r="G1433" s="86">
        <v>0</v>
      </c>
      <c r="H1433" s="86">
        <v>0</v>
      </c>
      <c r="I1433" s="86">
        <v>0</v>
      </c>
      <c r="J1433" s="86">
        <v>0</v>
      </c>
      <c r="K1433" s="86">
        <v>0</v>
      </c>
      <c r="L1433" s="86">
        <v>0</v>
      </c>
      <c r="M1433" s="86">
        <v>0</v>
      </c>
      <c r="N1433" s="86">
        <v>0</v>
      </c>
      <c r="O1433" s="86">
        <v>0</v>
      </c>
      <c r="P1433" s="86">
        <v>0</v>
      </c>
      <c r="Q1433" s="86">
        <v>0</v>
      </c>
      <c r="R1433" s="86">
        <v>0</v>
      </c>
      <c r="S1433" s="86">
        <v>0</v>
      </c>
      <c r="T1433" s="86">
        <v>0</v>
      </c>
      <c r="U1433" s="86">
        <v>0</v>
      </c>
      <c r="V1433" s="86">
        <v>0</v>
      </c>
      <c r="W1433" s="86">
        <v>0</v>
      </c>
      <c r="X1433" s="86">
        <v>2000000</v>
      </c>
      <c r="Y1433" s="86">
        <v>2000000</v>
      </c>
    </row>
    <row r="1434" spans="1:25" hidden="1" outlineLevel="4" x14ac:dyDescent="0.3">
      <c r="A1434" s="85" t="s">
        <v>231</v>
      </c>
      <c r="B1434" s="85" t="s">
        <v>239</v>
      </c>
      <c r="C1434" t="s">
        <v>1586</v>
      </c>
      <c r="D1434" s="86">
        <v>0</v>
      </c>
      <c r="E1434" s="86">
        <v>0</v>
      </c>
      <c r="F1434" s="86">
        <v>0</v>
      </c>
      <c r="G1434" s="86">
        <v>0</v>
      </c>
      <c r="H1434" s="86">
        <v>0</v>
      </c>
      <c r="I1434" s="86">
        <v>0</v>
      </c>
      <c r="J1434" s="86">
        <v>52572</v>
      </c>
      <c r="K1434" s="86">
        <v>0</v>
      </c>
      <c r="L1434" s="86">
        <v>0</v>
      </c>
      <c r="M1434" s="86">
        <v>0</v>
      </c>
      <c r="N1434" s="86">
        <v>0</v>
      </c>
      <c r="O1434" s="86">
        <v>0</v>
      </c>
      <c r="P1434" s="86">
        <v>0</v>
      </c>
      <c r="Q1434" s="86">
        <v>0</v>
      </c>
      <c r="R1434" s="86">
        <v>0</v>
      </c>
      <c r="S1434" s="86">
        <v>0</v>
      </c>
      <c r="T1434" s="86">
        <v>0</v>
      </c>
      <c r="U1434" s="86">
        <v>0</v>
      </c>
      <c r="V1434" s="86">
        <v>0</v>
      </c>
      <c r="W1434" s="86">
        <v>0</v>
      </c>
      <c r="X1434" s="86">
        <v>0</v>
      </c>
      <c r="Y1434" s="86">
        <v>52572</v>
      </c>
    </row>
    <row r="1435" spans="1:25" hidden="1" outlineLevel="4" x14ac:dyDescent="0.3">
      <c r="A1435" s="85" t="s">
        <v>231</v>
      </c>
      <c r="B1435" s="85" t="s">
        <v>239</v>
      </c>
      <c r="C1435" t="s">
        <v>1587</v>
      </c>
      <c r="D1435" s="86">
        <v>0</v>
      </c>
      <c r="E1435" s="86">
        <v>0</v>
      </c>
      <c r="F1435" s="86">
        <v>0</v>
      </c>
      <c r="G1435" s="86">
        <v>0</v>
      </c>
      <c r="H1435" s="86">
        <v>0</v>
      </c>
      <c r="I1435" s="86">
        <v>0</v>
      </c>
      <c r="J1435" s="86">
        <v>0</v>
      </c>
      <c r="K1435" s="86">
        <v>0</v>
      </c>
      <c r="L1435" s="86">
        <v>0</v>
      </c>
      <c r="M1435" s="86">
        <v>0</v>
      </c>
      <c r="N1435" s="86">
        <v>0</v>
      </c>
      <c r="O1435" s="86">
        <v>0</v>
      </c>
      <c r="P1435" s="86">
        <v>0</v>
      </c>
      <c r="Q1435" s="86">
        <v>0</v>
      </c>
      <c r="R1435" s="86">
        <v>0</v>
      </c>
      <c r="S1435" s="86">
        <v>0</v>
      </c>
      <c r="T1435" s="86">
        <v>0</v>
      </c>
      <c r="U1435" s="86">
        <v>0</v>
      </c>
      <c r="V1435" s="86">
        <v>500000</v>
      </c>
      <c r="W1435" s="86">
        <v>0</v>
      </c>
      <c r="X1435" s="86">
        <v>0</v>
      </c>
      <c r="Y1435" s="86">
        <v>500000</v>
      </c>
    </row>
    <row r="1436" spans="1:25" hidden="1" outlineLevel="4" x14ac:dyDescent="0.3">
      <c r="A1436" s="85" t="s">
        <v>231</v>
      </c>
      <c r="B1436" s="85" t="s">
        <v>239</v>
      </c>
      <c r="C1436" t="s">
        <v>1588</v>
      </c>
      <c r="D1436" s="86">
        <v>0</v>
      </c>
      <c r="E1436" s="86">
        <v>0</v>
      </c>
      <c r="F1436" s="86">
        <v>0</v>
      </c>
      <c r="G1436" s="86">
        <v>0</v>
      </c>
      <c r="H1436" s="86">
        <v>0</v>
      </c>
      <c r="I1436" s="86">
        <v>0</v>
      </c>
      <c r="J1436" s="86">
        <v>0</v>
      </c>
      <c r="K1436" s="86">
        <v>0</v>
      </c>
      <c r="L1436" s="86">
        <v>0</v>
      </c>
      <c r="M1436" s="86">
        <v>0</v>
      </c>
      <c r="N1436" s="86">
        <v>0</v>
      </c>
      <c r="O1436" s="86">
        <v>0</v>
      </c>
      <c r="P1436" s="86">
        <v>0</v>
      </c>
      <c r="Q1436" s="86">
        <v>0</v>
      </c>
      <c r="R1436" s="86">
        <v>0</v>
      </c>
      <c r="S1436" s="86">
        <v>0</v>
      </c>
      <c r="T1436" s="86">
        <v>0</v>
      </c>
      <c r="U1436" s="86">
        <v>0</v>
      </c>
      <c r="V1436" s="86">
        <v>0</v>
      </c>
      <c r="W1436" s="86">
        <v>0</v>
      </c>
      <c r="X1436" s="86">
        <v>625000</v>
      </c>
      <c r="Y1436" s="86">
        <v>625000</v>
      </c>
    </row>
    <row r="1437" spans="1:25" hidden="1" outlineLevel="4" x14ac:dyDescent="0.3">
      <c r="A1437" s="85" t="s">
        <v>231</v>
      </c>
      <c r="B1437" s="85" t="s">
        <v>239</v>
      </c>
      <c r="C1437" t="s">
        <v>1589</v>
      </c>
      <c r="D1437" s="86">
        <v>0</v>
      </c>
      <c r="E1437" s="86">
        <v>0</v>
      </c>
      <c r="F1437" s="86">
        <v>0</v>
      </c>
      <c r="G1437" s="86">
        <v>0</v>
      </c>
      <c r="H1437" s="86">
        <v>0</v>
      </c>
      <c r="I1437" s="86">
        <v>0</v>
      </c>
      <c r="J1437" s="86">
        <v>0</v>
      </c>
      <c r="K1437" s="86">
        <v>0</v>
      </c>
      <c r="L1437" s="86">
        <v>0</v>
      </c>
      <c r="M1437" s="86">
        <v>0</v>
      </c>
      <c r="N1437" s="86">
        <v>0</v>
      </c>
      <c r="O1437" s="86">
        <v>0</v>
      </c>
      <c r="P1437" s="86">
        <v>0</v>
      </c>
      <c r="Q1437" s="86">
        <v>0</v>
      </c>
      <c r="R1437" s="86">
        <v>0</v>
      </c>
      <c r="S1437" s="86">
        <v>0</v>
      </c>
      <c r="T1437" s="86">
        <v>0</v>
      </c>
      <c r="U1437" s="86">
        <v>0</v>
      </c>
      <c r="V1437" s="86">
        <v>0</v>
      </c>
      <c r="W1437" s="86">
        <v>0</v>
      </c>
      <c r="X1437" s="86">
        <v>500000</v>
      </c>
      <c r="Y1437" s="86">
        <v>500000</v>
      </c>
    </row>
    <row r="1438" spans="1:25" hidden="1" outlineLevel="4" x14ac:dyDescent="0.3">
      <c r="A1438" s="85" t="s">
        <v>231</v>
      </c>
      <c r="B1438" s="85" t="s">
        <v>239</v>
      </c>
      <c r="C1438" t="s">
        <v>1590</v>
      </c>
      <c r="D1438" s="86">
        <v>0</v>
      </c>
      <c r="E1438" s="86">
        <v>0</v>
      </c>
      <c r="F1438" s="86">
        <v>0</v>
      </c>
      <c r="G1438" s="86">
        <v>0</v>
      </c>
      <c r="H1438" s="86">
        <v>0</v>
      </c>
      <c r="I1438" s="86">
        <v>0</v>
      </c>
      <c r="J1438" s="86">
        <v>0</v>
      </c>
      <c r="K1438" s="86">
        <v>0</v>
      </c>
      <c r="L1438" s="86">
        <v>0</v>
      </c>
      <c r="M1438" s="86">
        <v>0</v>
      </c>
      <c r="N1438" s="86">
        <v>0</v>
      </c>
      <c r="O1438" s="86">
        <v>0</v>
      </c>
      <c r="P1438" s="86">
        <v>0</v>
      </c>
      <c r="Q1438" s="86">
        <v>0</v>
      </c>
      <c r="R1438" s="86">
        <v>0</v>
      </c>
      <c r="S1438" s="86">
        <v>0</v>
      </c>
      <c r="T1438" s="86">
        <v>0</v>
      </c>
      <c r="U1438" s="86">
        <v>0</v>
      </c>
      <c r="V1438" s="86">
        <v>750000</v>
      </c>
      <c r="W1438" s="86">
        <v>0</v>
      </c>
      <c r="X1438" s="86">
        <v>0</v>
      </c>
      <c r="Y1438" s="86">
        <v>750000</v>
      </c>
    </row>
    <row r="1439" spans="1:25" hidden="1" outlineLevel="4" x14ac:dyDescent="0.3">
      <c r="A1439" s="85" t="s">
        <v>231</v>
      </c>
      <c r="B1439" s="85" t="s">
        <v>239</v>
      </c>
      <c r="C1439" t="s">
        <v>1591</v>
      </c>
      <c r="D1439" s="86">
        <v>0</v>
      </c>
      <c r="E1439" s="86">
        <v>0</v>
      </c>
      <c r="F1439" s="86">
        <v>0</v>
      </c>
      <c r="G1439" s="86">
        <v>0</v>
      </c>
      <c r="H1439" s="86">
        <v>0</v>
      </c>
      <c r="I1439" s="86">
        <v>0</v>
      </c>
      <c r="J1439" s="86">
        <v>0</v>
      </c>
      <c r="K1439" s="86">
        <v>0</v>
      </c>
      <c r="L1439" s="86">
        <v>0</v>
      </c>
      <c r="M1439" s="86">
        <v>0</v>
      </c>
      <c r="N1439" s="86">
        <v>0</v>
      </c>
      <c r="O1439" s="86">
        <v>0</v>
      </c>
      <c r="P1439" s="86">
        <v>0</v>
      </c>
      <c r="Q1439" s="86">
        <v>0</v>
      </c>
      <c r="R1439" s="86">
        <v>0</v>
      </c>
      <c r="S1439" s="86">
        <v>0</v>
      </c>
      <c r="T1439" s="86">
        <v>0</v>
      </c>
      <c r="U1439" s="86">
        <v>0</v>
      </c>
      <c r="V1439" s="86">
        <v>0</v>
      </c>
      <c r="W1439" s="86">
        <v>0</v>
      </c>
      <c r="X1439" s="86">
        <v>160000</v>
      </c>
      <c r="Y1439" s="86">
        <v>160000</v>
      </c>
    </row>
    <row r="1440" spans="1:25" hidden="1" outlineLevel="4" x14ac:dyDescent="0.3">
      <c r="A1440" s="85" t="s">
        <v>231</v>
      </c>
      <c r="B1440" s="85" t="s">
        <v>239</v>
      </c>
      <c r="C1440" t="s">
        <v>1592</v>
      </c>
      <c r="D1440" s="86">
        <v>0</v>
      </c>
      <c r="E1440" s="86">
        <v>0</v>
      </c>
      <c r="F1440" s="86">
        <v>0</v>
      </c>
      <c r="G1440" s="86">
        <v>0</v>
      </c>
      <c r="H1440" s="86">
        <v>0</v>
      </c>
      <c r="I1440" s="86">
        <v>0</v>
      </c>
      <c r="J1440" s="86">
        <v>0</v>
      </c>
      <c r="K1440" s="86">
        <v>0</v>
      </c>
      <c r="L1440" s="86">
        <v>0</v>
      </c>
      <c r="M1440" s="86">
        <v>0</v>
      </c>
      <c r="N1440" s="86">
        <v>0</v>
      </c>
      <c r="O1440" s="86">
        <v>0</v>
      </c>
      <c r="P1440" s="86">
        <v>0</v>
      </c>
      <c r="Q1440" s="86">
        <v>0</v>
      </c>
      <c r="R1440" s="86">
        <v>0</v>
      </c>
      <c r="S1440" s="86">
        <v>0</v>
      </c>
      <c r="T1440" s="86">
        <v>0</v>
      </c>
      <c r="U1440" s="86">
        <v>0</v>
      </c>
      <c r="V1440" s="86">
        <v>0</v>
      </c>
      <c r="W1440" s="86">
        <v>0</v>
      </c>
      <c r="X1440" s="86">
        <v>50000</v>
      </c>
      <c r="Y1440" s="86">
        <v>50000</v>
      </c>
    </row>
    <row r="1441" spans="1:25" hidden="1" outlineLevel="4" x14ac:dyDescent="0.3">
      <c r="A1441" s="85" t="s">
        <v>231</v>
      </c>
      <c r="B1441" s="85" t="s">
        <v>239</v>
      </c>
      <c r="C1441" t="s">
        <v>1593</v>
      </c>
      <c r="D1441" s="86">
        <v>0</v>
      </c>
      <c r="E1441" s="86">
        <v>0</v>
      </c>
      <c r="F1441" s="86">
        <v>0</v>
      </c>
      <c r="G1441" s="86">
        <v>0</v>
      </c>
      <c r="H1441" s="86">
        <v>0</v>
      </c>
      <c r="I1441" s="86">
        <v>0</v>
      </c>
      <c r="J1441" s="86">
        <v>0</v>
      </c>
      <c r="K1441" s="86">
        <v>0</v>
      </c>
      <c r="L1441" s="86">
        <v>0</v>
      </c>
      <c r="M1441" s="86">
        <v>0</v>
      </c>
      <c r="N1441" s="86">
        <v>0</v>
      </c>
      <c r="O1441" s="86">
        <v>0</v>
      </c>
      <c r="P1441" s="86">
        <v>0</v>
      </c>
      <c r="Q1441" s="86">
        <v>0</v>
      </c>
      <c r="R1441" s="86">
        <v>0</v>
      </c>
      <c r="S1441" s="86">
        <v>0</v>
      </c>
      <c r="T1441" s="86">
        <v>0</v>
      </c>
      <c r="U1441" s="86">
        <v>0</v>
      </c>
      <c r="V1441" s="86">
        <v>0</v>
      </c>
      <c r="W1441" s="86">
        <v>0</v>
      </c>
      <c r="X1441" s="86">
        <v>250000</v>
      </c>
      <c r="Y1441" s="86">
        <v>250000</v>
      </c>
    </row>
    <row r="1442" spans="1:25" hidden="1" outlineLevel="4" x14ac:dyDescent="0.3">
      <c r="A1442" s="85" t="s">
        <v>231</v>
      </c>
      <c r="B1442" s="85" t="s">
        <v>239</v>
      </c>
      <c r="C1442" t="s">
        <v>1594</v>
      </c>
      <c r="D1442" s="86">
        <v>0</v>
      </c>
      <c r="E1442" s="86">
        <v>0</v>
      </c>
      <c r="F1442" s="86">
        <v>0</v>
      </c>
      <c r="G1442" s="86">
        <v>0</v>
      </c>
      <c r="H1442" s="86">
        <v>0</v>
      </c>
      <c r="I1442" s="86">
        <v>0</v>
      </c>
      <c r="J1442" s="86">
        <v>0</v>
      </c>
      <c r="K1442" s="86">
        <v>0</v>
      </c>
      <c r="L1442" s="86">
        <v>0</v>
      </c>
      <c r="M1442" s="86">
        <v>0</v>
      </c>
      <c r="N1442" s="86">
        <v>0</v>
      </c>
      <c r="O1442" s="86">
        <v>0</v>
      </c>
      <c r="P1442" s="86">
        <v>0</v>
      </c>
      <c r="Q1442" s="86">
        <v>0</v>
      </c>
      <c r="R1442" s="86">
        <v>0</v>
      </c>
      <c r="S1442" s="86">
        <v>0</v>
      </c>
      <c r="T1442" s="86">
        <v>0</v>
      </c>
      <c r="U1442" s="86">
        <v>0</v>
      </c>
      <c r="V1442" s="86">
        <v>0</v>
      </c>
      <c r="W1442" s="86">
        <v>0</v>
      </c>
      <c r="X1442" s="86">
        <v>63541</v>
      </c>
      <c r="Y1442" s="86">
        <v>63541</v>
      </c>
    </row>
    <row r="1443" spans="1:25" hidden="1" outlineLevel="4" x14ac:dyDescent="0.3">
      <c r="A1443" s="85" t="s">
        <v>231</v>
      </c>
      <c r="B1443" s="85" t="s">
        <v>239</v>
      </c>
      <c r="C1443" t="s">
        <v>1595</v>
      </c>
      <c r="D1443" s="86">
        <v>0</v>
      </c>
      <c r="E1443" s="86">
        <v>0</v>
      </c>
      <c r="F1443" s="86">
        <v>0</v>
      </c>
      <c r="G1443" s="86">
        <v>0</v>
      </c>
      <c r="H1443" s="86">
        <v>0</v>
      </c>
      <c r="I1443" s="86">
        <v>0</v>
      </c>
      <c r="J1443" s="86">
        <v>0</v>
      </c>
      <c r="K1443" s="86">
        <v>0</v>
      </c>
      <c r="L1443" s="86">
        <v>0</v>
      </c>
      <c r="M1443" s="86">
        <v>0</v>
      </c>
      <c r="N1443" s="86">
        <v>0</v>
      </c>
      <c r="O1443" s="86">
        <v>0</v>
      </c>
      <c r="P1443" s="86">
        <v>0</v>
      </c>
      <c r="Q1443" s="86">
        <v>0</v>
      </c>
      <c r="R1443" s="86">
        <v>0</v>
      </c>
      <c r="S1443" s="86">
        <v>0</v>
      </c>
      <c r="T1443" s="86">
        <v>0</v>
      </c>
      <c r="U1443" s="86">
        <v>0</v>
      </c>
      <c r="V1443" s="86">
        <v>0</v>
      </c>
      <c r="W1443" s="86">
        <v>0</v>
      </c>
      <c r="X1443" s="86">
        <v>320000</v>
      </c>
      <c r="Y1443" s="86">
        <v>320000</v>
      </c>
    </row>
    <row r="1444" spans="1:25" hidden="1" outlineLevel="4" x14ac:dyDescent="0.3">
      <c r="A1444" s="85" t="s">
        <v>231</v>
      </c>
      <c r="B1444" s="85" t="s">
        <v>239</v>
      </c>
      <c r="C1444" t="s">
        <v>1596</v>
      </c>
      <c r="D1444" s="86">
        <v>0</v>
      </c>
      <c r="E1444" s="86">
        <v>0</v>
      </c>
      <c r="F1444" s="86">
        <v>0</v>
      </c>
      <c r="G1444" s="86">
        <v>0</v>
      </c>
      <c r="H1444" s="86">
        <v>0</v>
      </c>
      <c r="I1444" s="86">
        <v>0</v>
      </c>
      <c r="J1444" s="86">
        <v>0</v>
      </c>
      <c r="K1444" s="86">
        <v>0</v>
      </c>
      <c r="L1444" s="86">
        <v>0</v>
      </c>
      <c r="M1444" s="86">
        <v>0</v>
      </c>
      <c r="N1444" s="86">
        <v>0</v>
      </c>
      <c r="O1444" s="86">
        <v>0</v>
      </c>
      <c r="P1444" s="86">
        <v>0</v>
      </c>
      <c r="Q1444" s="86">
        <v>0</v>
      </c>
      <c r="R1444" s="86">
        <v>0</v>
      </c>
      <c r="S1444" s="86">
        <v>0</v>
      </c>
      <c r="T1444" s="86">
        <v>0</v>
      </c>
      <c r="U1444" s="86">
        <v>0</v>
      </c>
      <c r="V1444" s="86">
        <v>0</v>
      </c>
      <c r="W1444" s="86">
        <v>1000000</v>
      </c>
      <c r="X1444" s="86">
        <v>0</v>
      </c>
      <c r="Y1444" s="86">
        <v>1000000</v>
      </c>
    </row>
    <row r="1445" spans="1:25" hidden="1" outlineLevel="4" x14ac:dyDescent="0.3">
      <c r="A1445" s="85" t="s">
        <v>231</v>
      </c>
      <c r="B1445" s="85" t="s">
        <v>239</v>
      </c>
      <c r="C1445" t="s">
        <v>1510</v>
      </c>
      <c r="D1445" s="86">
        <v>0</v>
      </c>
      <c r="E1445" s="86">
        <v>0</v>
      </c>
      <c r="F1445" s="86">
        <v>0</v>
      </c>
      <c r="G1445" s="86">
        <v>0</v>
      </c>
      <c r="H1445" s="86">
        <v>0</v>
      </c>
      <c r="I1445" s="86">
        <v>0</v>
      </c>
      <c r="J1445" s="86">
        <v>0</v>
      </c>
      <c r="K1445" s="86">
        <v>0</v>
      </c>
      <c r="L1445" s="86">
        <v>0</v>
      </c>
      <c r="M1445" s="86">
        <v>0</v>
      </c>
      <c r="N1445" s="86">
        <v>0</v>
      </c>
      <c r="O1445" s="86">
        <v>0</v>
      </c>
      <c r="P1445" s="86">
        <v>0</v>
      </c>
      <c r="Q1445" s="86">
        <v>0</v>
      </c>
      <c r="R1445" s="86">
        <v>0</v>
      </c>
      <c r="S1445" s="86">
        <v>0</v>
      </c>
      <c r="T1445" s="86">
        <v>0</v>
      </c>
      <c r="U1445" s="86">
        <v>0</v>
      </c>
      <c r="V1445" s="86">
        <v>0</v>
      </c>
      <c r="W1445" s="86">
        <v>667000</v>
      </c>
      <c r="X1445" s="86">
        <v>0</v>
      </c>
      <c r="Y1445" s="86">
        <v>667000</v>
      </c>
    </row>
    <row r="1446" spans="1:25" hidden="1" outlineLevel="4" x14ac:dyDescent="0.3">
      <c r="A1446" s="85" t="s">
        <v>231</v>
      </c>
      <c r="B1446" s="85" t="s">
        <v>239</v>
      </c>
      <c r="C1446" t="s">
        <v>1597</v>
      </c>
      <c r="D1446" s="86">
        <v>0</v>
      </c>
      <c r="E1446" s="86">
        <v>0</v>
      </c>
      <c r="F1446" s="86">
        <v>0</v>
      </c>
      <c r="G1446" s="86">
        <v>0</v>
      </c>
      <c r="H1446" s="86">
        <v>0</v>
      </c>
      <c r="I1446" s="86">
        <v>0</v>
      </c>
      <c r="J1446" s="86">
        <v>0</v>
      </c>
      <c r="K1446" s="86">
        <v>0</v>
      </c>
      <c r="L1446" s="86">
        <v>0</v>
      </c>
      <c r="M1446" s="86">
        <v>0</v>
      </c>
      <c r="N1446" s="86">
        <v>0</v>
      </c>
      <c r="O1446" s="86">
        <v>0</v>
      </c>
      <c r="P1446" s="86">
        <v>0</v>
      </c>
      <c r="Q1446" s="86">
        <v>0</v>
      </c>
      <c r="R1446" s="86">
        <v>0</v>
      </c>
      <c r="S1446" s="86">
        <v>0</v>
      </c>
      <c r="T1446" s="86">
        <v>0</v>
      </c>
      <c r="U1446" s="86">
        <v>0</v>
      </c>
      <c r="V1446" s="86">
        <v>0</v>
      </c>
      <c r="W1446" s="86">
        <v>0</v>
      </c>
      <c r="X1446" s="86">
        <v>1500000</v>
      </c>
      <c r="Y1446" s="86">
        <v>1500000</v>
      </c>
    </row>
    <row r="1447" spans="1:25" hidden="1" outlineLevel="4" x14ac:dyDescent="0.3">
      <c r="A1447" s="85" t="s">
        <v>231</v>
      </c>
      <c r="B1447" s="85" t="s">
        <v>239</v>
      </c>
      <c r="C1447" t="s">
        <v>1598</v>
      </c>
      <c r="D1447" s="86">
        <v>0</v>
      </c>
      <c r="E1447" s="86">
        <v>0</v>
      </c>
      <c r="F1447" s="86">
        <v>0</v>
      </c>
      <c r="G1447" s="86">
        <v>0</v>
      </c>
      <c r="H1447" s="86">
        <v>0</v>
      </c>
      <c r="I1447" s="86">
        <v>0</v>
      </c>
      <c r="J1447" s="86">
        <v>0</v>
      </c>
      <c r="K1447" s="86">
        <v>0</v>
      </c>
      <c r="L1447" s="86">
        <v>0</v>
      </c>
      <c r="M1447" s="86">
        <v>1000000</v>
      </c>
      <c r="N1447" s="86">
        <v>500000</v>
      </c>
      <c r="O1447" s="86">
        <v>0</v>
      </c>
      <c r="P1447" s="86">
        <v>0</v>
      </c>
      <c r="Q1447" s="86">
        <v>0</v>
      </c>
      <c r="R1447" s="86">
        <v>0</v>
      </c>
      <c r="S1447" s="86">
        <v>0</v>
      </c>
      <c r="T1447" s="86">
        <v>500000</v>
      </c>
      <c r="U1447" s="86">
        <v>0</v>
      </c>
      <c r="V1447" s="86">
        <v>800000</v>
      </c>
      <c r="W1447" s="86">
        <v>3000000</v>
      </c>
      <c r="X1447" s="86">
        <v>0</v>
      </c>
      <c r="Y1447" s="86">
        <v>5800000</v>
      </c>
    </row>
    <row r="1448" spans="1:25" hidden="1" outlineLevel="4" x14ac:dyDescent="0.3">
      <c r="A1448" s="85" t="s">
        <v>231</v>
      </c>
      <c r="B1448" s="85" t="s">
        <v>239</v>
      </c>
      <c r="C1448" t="s">
        <v>1599</v>
      </c>
      <c r="D1448" s="86">
        <v>0</v>
      </c>
      <c r="E1448" s="86">
        <v>0</v>
      </c>
      <c r="F1448" s="86">
        <v>0</v>
      </c>
      <c r="G1448" s="86">
        <v>0</v>
      </c>
      <c r="H1448" s="86">
        <v>0</v>
      </c>
      <c r="I1448" s="86">
        <v>0</v>
      </c>
      <c r="J1448" s="86">
        <v>0</v>
      </c>
      <c r="K1448" s="86">
        <v>0</v>
      </c>
      <c r="L1448" s="86">
        <v>0</v>
      </c>
      <c r="M1448" s="86">
        <v>0</v>
      </c>
      <c r="N1448" s="86">
        <v>0</v>
      </c>
      <c r="O1448" s="86">
        <v>0</v>
      </c>
      <c r="P1448" s="86">
        <v>0</v>
      </c>
      <c r="Q1448" s="86">
        <v>0</v>
      </c>
      <c r="R1448" s="86">
        <v>0</v>
      </c>
      <c r="S1448" s="86">
        <v>0</v>
      </c>
      <c r="T1448" s="86">
        <v>0</v>
      </c>
      <c r="U1448" s="86">
        <v>0</v>
      </c>
      <c r="V1448" s="86">
        <v>0</v>
      </c>
      <c r="W1448" s="86">
        <v>200000</v>
      </c>
      <c r="X1448" s="86">
        <v>0</v>
      </c>
      <c r="Y1448" s="86">
        <v>200000</v>
      </c>
    </row>
    <row r="1449" spans="1:25" s="284" customFormat="1" hidden="1" outlineLevel="3" collapsed="1" x14ac:dyDescent="0.3">
      <c r="A1449" s="85"/>
      <c r="B1449" s="290" t="s">
        <v>2829</v>
      </c>
      <c r="C1449" s="291"/>
      <c r="D1449" s="292"/>
      <c r="E1449" s="292">
        <f t="shared" ref="E1449:Y1449" si="60">SUBTOTAL(9,E1358:E1448)</f>
        <v>0</v>
      </c>
      <c r="F1449" s="292">
        <f t="shared" si="60"/>
        <v>0</v>
      </c>
      <c r="G1449" s="292">
        <f t="shared" si="60"/>
        <v>0</v>
      </c>
      <c r="H1449" s="292">
        <f t="shared" si="60"/>
        <v>0</v>
      </c>
      <c r="I1449" s="292">
        <f t="shared" si="60"/>
        <v>119973</v>
      </c>
      <c r="J1449" s="292">
        <f t="shared" si="60"/>
        <v>4225107</v>
      </c>
      <c r="K1449" s="292">
        <f t="shared" si="60"/>
        <v>17940382</v>
      </c>
      <c r="L1449" s="292">
        <f t="shared" si="60"/>
        <v>611766</v>
      </c>
      <c r="M1449" s="292">
        <f t="shared" si="60"/>
        <v>4294700</v>
      </c>
      <c r="N1449" s="292">
        <f t="shared" si="60"/>
        <v>500000</v>
      </c>
      <c r="O1449" s="292">
        <f t="shared" si="60"/>
        <v>3522500</v>
      </c>
      <c r="P1449" s="292">
        <f t="shared" si="60"/>
        <v>1169000</v>
      </c>
      <c r="Q1449" s="292">
        <f t="shared" si="60"/>
        <v>0</v>
      </c>
      <c r="R1449" s="292">
        <f t="shared" si="60"/>
        <v>0</v>
      </c>
      <c r="S1449" s="292">
        <f t="shared" si="60"/>
        <v>0</v>
      </c>
      <c r="T1449" s="292">
        <f t="shared" si="60"/>
        <v>2500000</v>
      </c>
      <c r="U1449" s="292">
        <f t="shared" si="60"/>
        <v>0</v>
      </c>
      <c r="V1449" s="292">
        <f t="shared" si="60"/>
        <v>8589757</v>
      </c>
      <c r="W1449" s="292">
        <f t="shared" si="60"/>
        <v>32312657</v>
      </c>
      <c r="X1449" s="292">
        <f t="shared" si="60"/>
        <v>33465297</v>
      </c>
      <c r="Y1449" s="292">
        <f t="shared" si="60"/>
        <v>109251139</v>
      </c>
    </row>
    <row r="1450" spans="1:25" hidden="1" outlineLevel="4" x14ac:dyDescent="0.3">
      <c r="A1450" s="85" t="s">
        <v>231</v>
      </c>
      <c r="B1450" s="85" t="s">
        <v>241</v>
      </c>
      <c r="C1450" t="s">
        <v>1600</v>
      </c>
      <c r="D1450" s="86">
        <v>0</v>
      </c>
      <c r="E1450" s="86">
        <v>0</v>
      </c>
      <c r="F1450" s="86">
        <v>0</v>
      </c>
      <c r="G1450" s="86">
        <v>0</v>
      </c>
      <c r="H1450" s="86">
        <v>0</v>
      </c>
      <c r="I1450" s="86">
        <v>0</v>
      </c>
      <c r="J1450" s="86">
        <v>0</v>
      </c>
      <c r="K1450" s="86">
        <v>1000000</v>
      </c>
      <c r="L1450" s="86">
        <v>0</v>
      </c>
      <c r="M1450" s="86">
        <v>0</v>
      </c>
      <c r="N1450" s="86">
        <v>0</v>
      </c>
      <c r="O1450" s="86">
        <v>0</v>
      </c>
      <c r="P1450" s="86">
        <v>0</v>
      </c>
      <c r="Q1450" s="86">
        <v>0</v>
      </c>
      <c r="R1450" s="86">
        <v>0</v>
      </c>
      <c r="S1450" s="86">
        <v>0</v>
      </c>
      <c r="T1450" s="86">
        <v>0</v>
      </c>
      <c r="U1450" s="86">
        <v>0</v>
      </c>
      <c r="V1450" s="86">
        <v>0</v>
      </c>
      <c r="W1450" s="86">
        <v>0</v>
      </c>
      <c r="X1450" s="86">
        <v>0</v>
      </c>
      <c r="Y1450" s="86">
        <v>1000000</v>
      </c>
    </row>
    <row r="1451" spans="1:25" hidden="1" outlineLevel="4" x14ac:dyDescent="0.3">
      <c r="A1451" s="85" t="s">
        <v>231</v>
      </c>
      <c r="B1451" s="85" t="s">
        <v>241</v>
      </c>
      <c r="C1451" t="s">
        <v>1601</v>
      </c>
      <c r="D1451" s="86">
        <v>0</v>
      </c>
      <c r="E1451" s="86">
        <v>0</v>
      </c>
      <c r="F1451" s="86">
        <v>0</v>
      </c>
      <c r="G1451" s="86">
        <v>0</v>
      </c>
      <c r="H1451" s="86">
        <v>0</v>
      </c>
      <c r="I1451" s="86">
        <v>0</v>
      </c>
      <c r="J1451" s="86">
        <v>0</v>
      </c>
      <c r="K1451" s="86">
        <v>0</v>
      </c>
      <c r="L1451" s="86">
        <v>0</v>
      </c>
      <c r="M1451" s="86">
        <v>0</v>
      </c>
      <c r="N1451" s="86">
        <v>0</v>
      </c>
      <c r="O1451" s="86">
        <v>0</v>
      </c>
      <c r="P1451" s="86">
        <v>0</v>
      </c>
      <c r="Q1451" s="86">
        <v>0</v>
      </c>
      <c r="R1451" s="86">
        <v>0</v>
      </c>
      <c r="S1451" s="86">
        <v>0</v>
      </c>
      <c r="T1451" s="86">
        <v>0</v>
      </c>
      <c r="U1451" s="86">
        <v>0</v>
      </c>
      <c r="V1451" s="86">
        <v>0</v>
      </c>
      <c r="W1451" s="86">
        <v>0</v>
      </c>
      <c r="X1451" s="86">
        <v>360260</v>
      </c>
      <c r="Y1451" s="86">
        <v>360260</v>
      </c>
    </row>
    <row r="1452" spans="1:25" hidden="1" outlineLevel="4" x14ac:dyDescent="0.3">
      <c r="A1452" s="85" t="s">
        <v>231</v>
      </c>
      <c r="B1452" s="85" t="s">
        <v>241</v>
      </c>
      <c r="C1452" t="s">
        <v>1602</v>
      </c>
      <c r="D1452" s="86">
        <v>0</v>
      </c>
      <c r="E1452" s="86">
        <v>0</v>
      </c>
      <c r="F1452" s="86">
        <v>0</v>
      </c>
      <c r="G1452" s="86">
        <v>0</v>
      </c>
      <c r="H1452" s="86">
        <v>0</v>
      </c>
      <c r="I1452" s="86">
        <v>0</v>
      </c>
      <c r="J1452" s="86">
        <v>0</v>
      </c>
      <c r="K1452" s="86">
        <v>0</v>
      </c>
      <c r="L1452" s="86">
        <v>0</v>
      </c>
      <c r="M1452" s="86">
        <v>0</v>
      </c>
      <c r="N1452" s="86">
        <v>0</v>
      </c>
      <c r="O1452" s="86">
        <v>0</v>
      </c>
      <c r="P1452" s="86">
        <v>0</v>
      </c>
      <c r="Q1452" s="86">
        <v>0</v>
      </c>
      <c r="R1452" s="86">
        <v>0</v>
      </c>
      <c r="S1452" s="86">
        <v>0</v>
      </c>
      <c r="T1452" s="86">
        <v>0</v>
      </c>
      <c r="U1452" s="86">
        <v>0</v>
      </c>
      <c r="V1452" s="86">
        <v>0</v>
      </c>
      <c r="W1452" s="86">
        <v>10000000</v>
      </c>
      <c r="X1452" s="86">
        <v>0</v>
      </c>
      <c r="Y1452" s="86">
        <v>10000000</v>
      </c>
    </row>
    <row r="1453" spans="1:25" hidden="1" outlineLevel="4" x14ac:dyDescent="0.3">
      <c r="A1453" s="85" t="s">
        <v>231</v>
      </c>
      <c r="B1453" s="85" t="s">
        <v>241</v>
      </c>
      <c r="C1453" t="s">
        <v>1603</v>
      </c>
      <c r="D1453" s="86">
        <v>0</v>
      </c>
      <c r="E1453" s="86">
        <v>0</v>
      </c>
      <c r="F1453" s="86">
        <v>0</v>
      </c>
      <c r="G1453" s="86">
        <v>0</v>
      </c>
      <c r="H1453" s="86">
        <v>0</v>
      </c>
      <c r="I1453" s="86">
        <v>0</v>
      </c>
      <c r="J1453" s="86">
        <v>0</v>
      </c>
      <c r="K1453" s="86">
        <v>0</v>
      </c>
      <c r="L1453" s="86">
        <v>0</v>
      </c>
      <c r="M1453" s="86">
        <v>0</v>
      </c>
      <c r="N1453" s="86">
        <v>0</v>
      </c>
      <c r="O1453" s="86">
        <v>0</v>
      </c>
      <c r="P1453" s="86">
        <v>76500</v>
      </c>
      <c r="Q1453" s="86">
        <v>0</v>
      </c>
      <c r="R1453" s="86">
        <v>0</v>
      </c>
      <c r="S1453" s="86">
        <v>0</v>
      </c>
      <c r="T1453" s="86">
        <v>0</v>
      </c>
      <c r="U1453" s="86">
        <v>0</v>
      </c>
      <c r="V1453" s="86">
        <v>0</v>
      </c>
      <c r="W1453" s="86">
        <v>0</v>
      </c>
      <c r="X1453" s="86">
        <v>0</v>
      </c>
      <c r="Y1453" s="86">
        <v>76500</v>
      </c>
    </row>
    <row r="1454" spans="1:25" hidden="1" outlineLevel="4" x14ac:dyDescent="0.3">
      <c r="A1454" s="85" t="s">
        <v>231</v>
      </c>
      <c r="B1454" s="85" t="s">
        <v>241</v>
      </c>
      <c r="C1454" t="s">
        <v>1604</v>
      </c>
      <c r="D1454" s="86">
        <v>0</v>
      </c>
      <c r="E1454" s="86">
        <v>0</v>
      </c>
      <c r="F1454" s="86">
        <v>0</v>
      </c>
      <c r="G1454" s="86">
        <v>0</v>
      </c>
      <c r="H1454" s="86">
        <v>0</v>
      </c>
      <c r="I1454" s="86">
        <v>0</v>
      </c>
      <c r="J1454" s="86">
        <v>0</v>
      </c>
      <c r="K1454" s="86">
        <v>6000</v>
      </c>
      <c r="L1454" s="86">
        <v>0</v>
      </c>
      <c r="M1454" s="86">
        <v>0</v>
      </c>
      <c r="N1454" s="86">
        <v>0</v>
      </c>
      <c r="O1454" s="86">
        <v>0</v>
      </c>
      <c r="P1454" s="86">
        <v>0</v>
      </c>
      <c r="Q1454" s="86">
        <v>0</v>
      </c>
      <c r="R1454" s="86">
        <v>0</v>
      </c>
      <c r="S1454" s="86">
        <v>0</v>
      </c>
      <c r="T1454" s="86">
        <v>0</v>
      </c>
      <c r="U1454" s="86">
        <v>0</v>
      </c>
      <c r="V1454" s="86">
        <v>0</v>
      </c>
      <c r="W1454" s="86">
        <v>0</v>
      </c>
      <c r="X1454" s="86">
        <v>0</v>
      </c>
      <c r="Y1454" s="86">
        <v>6000</v>
      </c>
    </row>
    <row r="1455" spans="1:25" hidden="1" outlineLevel="4" x14ac:dyDescent="0.3">
      <c r="A1455" s="85" t="s">
        <v>231</v>
      </c>
      <c r="B1455" s="85" t="s">
        <v>241</v>
      </c>
      <c r="C1455" t="s">
        <v>1605</v>
      </c>
      <c r="D1455" s="86">
        <v>0</v>
      </c>
      <c r="E1455" s="86">
        <v>0</v>
      </c>
      <c r="F1455" s="86">
        <v>0</v>
      </c>
      <c r="G1455" s="86">
        <v>0</v>
      </c>
      <c r="H1455" s="86">
        <v>0</v>
      </c>
      <c r="I1455" s="86">
        <v>0</v>
      </c>
      <c r="J1455" s="86">
        <v>0</v>
      </c>
      <c r="K1455" s="86">
        <v>6500</v>
      </c>
      <c r="L1455" s="86">
        <v>0</v>
      </c>
      <c r="M1455" s="86">
        <v>0</v>
      </c>
      <c r="N1455" s="86">
        <v>0</v>
      </c>
      <c r="O1455" s="86">
        <v>0</v>
      </c>
      <c r="P1455" s="86">
        <v>0</v>
      </c>
      <c r="Q1455" s="86">
        <v>0</v>
      </c>
      <c r="R1455" s="86">
        <v>0</v>
      </c>
      <c r="S1455" s="86">
        <v>0</v>
      </c>
      <c r="T1455" s="86">
        <v>0</v>
      </c>
      <c r="U1455" s="86">
        <v>0</v>
      </c>
      <c r="V1455" s="86">
        <v>0</v>
      </c>
      <c r="W1455" s="86">
        <v>0</v>
      </c>
      <c r="X1455" s="86">
        <v>0</v>
      </c>
      <c r="Y1455" s="86">
        <v>6500</v>
      </c>
    </row>
    <row r="1456" spans="1:25" hidden="1" outlineLevel="4" x14ac:dyDescent="0.3">
      <c r="A1456" s="85" t="s">
        <v>231</v>
      </c>
      <c r="B1456" s="85" t="s">
        <v>241</v>
      </c>
      <c r="C1456" t="s">
        <v>1606</v>
      </c>
      <c r="D1456" s="86">
        <v>0</v>
      </c>
      <c r="E1456" s="86">
        <v>0</v>
      </c>
      <c r="F1456" s="86">
        <v>0</v>
      </c>
      <c r="G1456" s="86">
        <v>0</v>
      </c>
      <c r="H1456" s="86">
        <v>0</v>
      </c>
      <c r="I1456" s="86">
        <v>0</v>
      </c>
      <c r="J1456" s="86">
        <v>0</v>
      </c>
      <c r="K1456" s="86">
        <v>2210000</v>
      </c>
      <c r="L1456" s="86">
        <v>0</v>
      </c>
      <c r="M1456" s="86">
        <v>0</v>
      </c>
      <c r="N1456" s="86">
        <v>0</v>
      </c>
      <c r="O1456" s="86">
        <v>0</v>
      </c>
      <c r="P1456" s="86">
        <v>0</v>
      </c>
      <c r="Q1456" s="86">
        <v>0</v>
      </c>
      <c r="R1456" s="86">
        <v>0</v>
      </c>
      <c r="S1456" s="86">
        <v>0</v>
      </c>
      <c r="T1456" s="86">
        <v>0</v>
      </c>
      <c r="U1456" s="86">
        <v>0</v>
      </c>
      <c r="V1456" s="86">
        <v>0</v>
      </c>
      <c r="W1456" s="86">
        <v>0</v>
      </c>
      <c r="X1456" s="86">
        <v>0</v>
      </c>
      <c r="Y1456" s="86">
        <v>2210000</v>
      </c>
    </row>
    <row r="1457" spans="1:25" hidden="1" outlineLevel="4" x14ac:dyDescent="0.3">
      <c r="A1457" s="85" t="s">
        <v>231</v>
      </c>
      <c r="B1457" s="85" t="s">
        <v>241</v>
      </c>
      <c r="C1457" t="s">
        <v>1607</v>
      </c>
      <c r="D1457" s="86">
        <v>0</v>
      </c>
      <c r="E1457" s="86">
        <v>0</v>
      </c>
      <c r="F1457" s="86">
        <v>0</v>
      </c>
      <c r="G1457" s="86">
        <v>0</v>
      </c>
      <c r="H1457" s="86">
        <v>0</v>
      </c>
      <c r="I1457" s="86">
        <v>0</v>
      </c>
      <c r="J1457" s="86">
        <v>0</v>
      </c>
      <c r="K1457" s="86">
        <v>0</v>
      </c>
      <c r="L1457" s="86">
        <v>0</v>
      </c>
      <c r="M1457" s="86">
        <v>0</v>
      </c>
      <c r="N1457" s="86">
        <v>0</v>
      </c>
      <c r="O1457" s="86">
        <v>0</v>
      </c>
      <c r="P1457" s="86">
        <v>0</v>
      </c>
      <c r="Q1457" s="86">
        <v>0</v>
      </c>
      <c r="R1457" s="86">
        <v>0</v>
      </c>
      <c r="S1457" s="86">
        <v>0</v>
      </c>
      <c r="T1457" s="86">
        <v>0</v>
      </c>
      <c r="U1457" s="86">
        <v>0</v>
      </c>
      <c r="V1457" s="86">
        <v>0</v>
      </c>
      <c r="W1457" s="86">
        <v>1240553</v>
      </c>
      <c r="X1457" s="86">
        <v>0</v>
      </c>
      <c r="Y1457" s="86">
        <v>1240553</v>
      </c>
    </row>
    <row r="1458" spans="1:25" hidden="1" outlineLevel="4" x14ac:dyDescent="0.3">
      <c r="A1458" s="85" t="s">
        <v>231</v>
      </c>
      <c r="B1458" s="85" t="s">
        <v>241</v>
      </c>
      <c r="C1458" t="s">
        <v>1608</v>
      </c>
      <c r="D1458" s="86">
        <v>0</v>
      </c>
      <c r="E1458" s="86">
        <v>0</v>
      </c>
      <c r="F1458" s="86">
        <v>0</v>
      </c>
      <c r="G1458" s="86">
        <v>0</v>
      </c>
      <c r="H1458" s="86">
        <v>0</v>
      </c>
      <c r="I1458" s="86">
        <v>0</v>
      </c>
      <c r="J1458" s="86">
        <v>0</v>
      </c>
      <c r="K1458" s="86">
        <v>0</v>
      </c>
      <c r="L1458" s="86">
        <v>0</v>
      </c>
      <c r="M1458" s="86">
        <v>0</v>
      </c>
      <c r="N1458" s="86">
        <v>0</v>
      </c>
      <c r="O1458" s="86">
        <v>0</v>
      </c>
      <c r="P1458" s="86">
        <v>66000</v>
      </c>
      <c r="Q1458" s="86">
        <v>0</v>
      </c>
      <c r="R1458" s="86">
        <v>0</v>
      </c>
      <c r="S1458" s="86">
        <v>0</v>
      </c>
      <c r="T1458" s="86">
        <v>0</v>
      </c>
      <c r="U1458" s="86">
        <v>0</v>
      </c>
      <c r="V1458" s="86">
        <v>0</v>
      </c>
      <c r="W1458" s="86">
        <v>0</v>
      </c>
      <c r="X1458" s="86">
        <v>0</v>
      </c>
      <c r="Y1458" s="86">
        <v>66000</v>
      </c>
    </row>
    <row r="1459" spans="1:25" hidden="1" outlineLevel="4" x14ac:dyDescent="0.3">
      <c r="A1459" s="85" t="s">
        <v>231</v>
      </c>
      <c r="B1459" s="85" t="s">
        <v>241</v>
      </c>
      <c r="C1459" t="s">
        <v>1609</v>
      </c>
      <c r="D1459" s="86">
        <v>0</v>
      </c>
      <c r="E1459" s="86">
        <v>0</v>
      </c>
      <c r="F1459" s="86">
        <v>0</v>
      </c>
      <c r="G1459" s="86">
        <v>0</v>
      </c>
      <c r="H1459" s="86">
        <v>0</v>
      </c>
      <c r="I1459" s="86">
        <v>0</v>
      </c>
      <c r="J1459" s="86">
        <v>0</v>
      </c>
      <c r="K1459" s="86">
        <v>0</v>
      </c>
      <c r="L1459" s="86">
        <v>0</v>
      </c>
      <c r="M1459" s="86">
        <v>0</v>
      </c>
      <c r="N1459" s="86">
        <v>0</v>
      </c>
      <c r="O1459" s="86">
        <v>0</v>
      </c>
      <c r="P1459" s="86">
        <v>0</v>
      </c>
      <c r="Q1459" s="86">
        <v>0</v>
      </c>
      <c r="R1459" s="86">
        <v>0</v>
      </c>
      <c r="S1459" s="86">
        <v>0</v>
      </c>
      <c r="T1459" s="86">
        <v>0</v>
      </c>
      <c r="U1459" s="86">
        <v>0</v>
      </c>
      <c r="V1459" s="86">
        <v>2750000</v>
      </c>
      <c r="W1459" s="86">
        <v>0</v>
      </c>
      <c r="X1459" s="86">
        <v>0</v>
      </c>
      <c r="Y1459" s="86">
        <v>2750000</v>
      </c>
    </row>
    <row r="1460" spans="1:25" hidden="1" outlineLevel="4" x14ac:dyDescent="0.3">
      <c r="A1460" s="85" t="s">
        <v>231</v>
      </c>
      <c r="B1460" s="85" t="s">
        <v>241</v>
      </c>
      <c r="C1460" t="s">
        <v>1610</v>
      </c>
      <c r="D1460" s="86">
        <v>0</v>
      </c>
      <c r="E1460" s="86">
        <v>0</v>
      </c>
      <c r="F1460" s="86">
        <v>0</v>
      </c>
      <c r="G1460" s="86">
        <v>0</v>
      </c>
      <c r="H1460" s="86">
        <v>0</v>
      </c>
      <c r="I1460" s="86">
        <v>0</v>
      </c>
      <c r="J1460" s="86">
        <v>0</v>
      </c>
      <c r="K1460" s="86">
        <v>0</v>
      </c>
      <c r="L1460" s="86">
        <v>0</v>
      </c>
      <c r="M1460" s="86">
        <v>0</v>
      </c>
      <c r="N1460" s="86">
        <v>0</v>
      </c>
      <c r="O1460" s="86">
        <v>0</v>
      </c>
      <c r="P1460" s="86">
        <v>209957</v>
      </c>
      <c r="Q1460" s="86">
        <v>0</v>
      </c>
      <c r="R1460" s="86">
        <v>0</v>
      </c>
      <c r="S1460" s="86">
        <v>0</v>
      </c>
      <c r="T1460" s="86">
        <v>0</v>
      </c>
      <c r="U1460" s="86">
        <v>0</v>
      </c>
      <c r="V1460" s="86">
        <v>0</v>
      </c>
      <c r="W1460" s="86">
        <v>0</v>
      </c>
      <c r="X1460" s="86">
        <v>0</v>
      </c>
      <c r="Y1460" s="86">
        <v>209957</v>
      </c>
    </row>
    <row r="1461" spans="1:25" hidden="1" outlineLevel="4" x14ac:dyDescent="0.3">
      <c r="A1461" s="85" t="s">
        <v>231</v>
      </c>
      <c r="B1461" s="85" t="s">
        <v>241</v>
      </c>
      <c r="C1461" t="s">
        <v>1611</v>
      </c>
      <c r="D1461" s="86">
        <v>0</v>
      </c>
      <c r="E1461" s="86">
        <v>0</v>
      </c>
      <c r="F1461" s="86">
        <v>0</v>
      </c>
      <c r="G1461" s="86">
        <v>0</v>
      </c>
      <c r="H1461" s="86">
        <v>0</v>
      </c>
      <c r="I1461" s="86">
        <v>0</v>
      </c>
      <c r="J1461" s="86">
        <v>0</v>
      </c>
      <c r="K1461" s="86">
        <v>0</v>
      </c>
      <c r="L1461" s="86">
        <v>0</v>
      </c>
      <c r="M1461" s="86">
        <v>0</v>
      </c>
      <c r="N1461" s="86">
        <v>0</v>
      </c>
      <c r="O1461" s="86">
        <v>0</v>
      </c>
      <c r="P1461" s="86">
        <v>0</v>
      </c>
      <c r="Q1461" s="86">
        <v>0</v>
      </c>
      <c r="R1461" s="86">
        <v>0</v>
      </c>
      <c r="S1461" s="86">
        <v>0</v>
      </c>
      <c r="T1461" s="86">
        <v>0</v>
      </c>
      <c r="U1461" s="86">
        <v>0</v>
      </c>
      <c r="V1461" s="86">
        <v>1682000</v>
      </c>
      <c r="W1461" s="86">
        <v>0</v>
      </c>
      <c r="X1461" s="86">
        <v>0</v>
      </c>
      <c r="Y1461" s="86">
        <v>1682000</v>
      </c>
    </row>
    <row r="1462" spans="1:25" hidden="1" outlineLevel="4" x14ac:dyDescent="0.3">
      <c r="A1462" s="85" t="s">
        <v>231</v>
      </c>
      <c r="B1462" s="85" t="s">
        <v>241</v>
      </c>
      <c r="C1462" t="s">
        <v>1612</v>
      </c>
      <c r="D1462" s="86">
        <v>0</v>
      </c>
      <c r="E1462" s="86">
        <v>0</v>
      </c>
      <c r="F1462" s="86">
        <v>0</v>
      </c>
      <c r="G1462" s="86">
        <v>0</v>
      </c>
      <c r="H1462" s="86">
        <v>0</v>
      </c>
      <c r="I1462" s="86">
        <v>0</v>
      </c>
      <c r="J1462" s="86">
        <v>0</v>
      </c>
      <c r="K1462" s="86">
        <v>0</v>
      </c>
      <c r="L1462" s="86">
        <v>0</v>
      </c>
      <c r="M1462" s="86">
        <v>0</v>
      </c>
      <c r="N1462" s="86">
        <v>0</v>
      </c>
      <c r="O1462" s="86">
        <v>0</v>
      </c>
      <c r="P1462" s="86">
        <v>140311</v>
      </c>
      <c r="Q1462" s="86">
        <v>0</v>
      </c>
      <c r="R1462" s="86">
        <v>0</v>
      </c>
      <c r="S1462" s="86">
        <v>0</v>
      </c>
      <c r="T1462" s="86">
        <v>0</v>
      </c>
      <c r="U1462" s="86">
        <v>0</v>
      </c>
      <c r="V1462" s="86">
        <v>0</v>
      </c>
      <c r="W1462" s="86">
        <v>0</v>
      </c>
      <c r="X1462" s="86">
        <v>0</v>
      </c>
      <c r="Y1462" s="86">
        <v>140311</v>
      </c>
    </row>
    <row r="1463" spans="1:25" hidden="1" outlineLevel="4" x14ac:dyDescent="0.3">
      <c r="A1463" s="85" t="s">
        <v>231</v>
      </c>
      <c r="B1463" s="85" t="s">
        <v>241</v>
      </c>
      <c r="C1463" t="s">
        <v>1613</v>
      </c>
      <c r="D1463" s="86">
        <v>0</v>
      </c>
      <c r="E1463" s="86">
        <v>0</v>
      </c>
      <c r="F1463" s="86">
        <v>0</v>
      </c>
      <c r="G1463" s="86">
        <v>0</v>
      </c>
      <c r="H1463" s="86">
        <v>0</v>
      </c>
      <c r="I1463" s="86">
        <v>0</v>
      </c>
      <c r="J1463" s="86">
        <v>0</v>
      </c>
      <c r="K1463" s="86">
        <v>6000</v>
      </c>
      <c r="L1463" s="86">
        <v>0</v>
      </c>
      <c r="M1463" s="86">
        <v>0</v>
      </c>
      <c r="N1463" s="86">
        <v>0</v>
      </c>
      <c r="O1463" s="86">
        <v>0</v>
      </c>
      <c r="P1463" s="86">
        <v>0</v>
      </c>
      <c r="Q1463" s="86">
        <v>0</v>
      </c>
      <c r="R1463" s="86">
        <v>0</v>
      </c>
      <c r="S1463" s="86">
        <v>0</v>
      </c>
      <c r="T1463" s="86">
        <v>0</v>
      </c>
      <c r="U1463" s="86">
        <v>0</v>
      </c>
      <c r="V1463" s="86">
        <v>0</v>
      </c>
      <c r="W1463" s="86">
        <v>0</v>
      </c>
      <c r="X1463" s="86">
        <v>0</v>
      </c>
      <c r="Y1463" s="86">
        <v>6000</v>
      </c>
    </row>
    <row r="1464" spans="1:25" hidden="1" outlineLevel="4" x14ac:dyDescent="0.3">
      <c r="A1464" s="85" t="s">
        <v>231</v>
      </c>
      <c r="B1464" s="85" t="s">
        <v>241</v>
      </c>
      <c r="C1464" t="s">
        <v>1614</v>
      </c>
      <c r="D1464" s="86">
        <v>0</v>
      </c>
      <c r="E1464" s="86">
        <v>0</v>
      </c>
      <c r="F1464" s="86">
        <v>0</v>
      </c>
      <c r="G1464" s="86">
        <v>0</v>
      </c>
      <c r="H1464" s="86">
        <v>0</v>
      </c>
      <c r="I1464" s="86">
        <v>0</v>
      </c>
      <c r="J1464" s="86">
        <v>0</v>
      </c>
      <c r="K1464" s="86">
        <v>42000</v>
      </c>
      <c r="L1464" s="86">
        <v>0</v>
      </c>
      <c r="M1464" s="86">
        <v>0</v>
      </c>
      <c r="N1464" s="86">
        <v>0</v>
      </c>
      <c r="O1464" s="86">
        <v>0</v>
      </c>
      <c r="P1464" s="86">
        <v>0</v>
      </c>
      <c r="Q1464" s="86">
        <v>0</v>
      </c>
      <c r="R1464" s="86">
        <v>0</v>
      </c>
      <c r="S1464" s="86">
        <v>0</v>
      </c>
      <c r="T1464" s="86">
        <v>0</v>
      </c>
      <c r="U1464" s="86">
        <v>0</v>
      </c>
      <c r="V1464" s="86">
        <v>0</v>
      </c>
      <c r="W1464" s="86">
        <v>0</v>
      </c>
      <c r="X1464" s="86">
        <v>0</v>
      </c>
      <c r="Y1464" s="86">
        <v>42000</v>
      </c>
    </row>
    <row r="1465" spans="1:25" hidden="1" outlineLevel="4" x14ac:dyDescent="0.3">
      <c r="A1465" s="85" t="s">
        <v>231</v>
      </c>
      <c r="B1465" s="85" t="s">
        <v>241</v>
      </c>
      <c r="C1465" t="s">
        <v>1488</v>
      </c>
      <c r="D1465" s="86">
        <v>0</v>
      </c>
      <c r="E1465" s="86">
        <v>0</v>
      </c>
      <c r="F1465" s="86">
        <v>0</v>
      </c>
      <c r="G1465" s="86">
        <v>0</v>
      </c>
      <c r="H1465" s="86">
        <v>0</v>
      </c>
      <c r="I1465" s="86">
        <v>0</v>
      </c>
      <c r="J1465" s="86">
        <v>0</v>
      </c>
      <c r="K1465" s="86">
        <v>0</v>
      </c>
      <c r="L1465" s="86">
        <v>0</v>
      </c>
      <c r="M1465" s="86">
        <v>0</v>
      </c>
      <c r="N1465" s="86">
        <v>0</v>
      </c>
      <c r="O1465" s="86">
        <v>0</v>
      </c>
      <c r="P1465" s="86">
        <v>0</v>
      </c>
      <c r="Q1465" s="86">
        <v>0</v>
      </c>
      <c r="R1465" s="86">
        <v>0</v>
      </c>
      <c r="S1465" s="86">
        <v>0</v>
      </c>
      <c r="T1465" s="86">
        <v>0</v>
      </c>
      <c r="U1465" s="86">
        <v>0</v>
      </c>
      <c r="V1465" s="86">
        <v>383135</v>
      </c>
      <c r="W1465" s="86">
        <v>0</v>
      </c>
      <c r="X1465" s="86">
        <v>0</v>
      </c>
      <c r="Y1465" s="86">
        <v>383135</v>
      </c>
    </row>
    <row r="1466" spans="1:25" hidden="1" outlineLevel="4" x14ac:dyDescent="0.3">
      <c r="A1466" s="85" t="s">
        <v>231</v>
      </c>
      <c r="B1466" s="85" t="s">
        <v>241</v>
      </c>
      <c r="C1466" t="s">
        <v>1615</v>
      </c>
      <c r="D1466" s="86">
        <v>0</v>
      </c>
      <c r="E1466" s="86">
        <v>0</v>
      </c>
      <c r="F1466" s="86">
        <v>0</v>
      </c>
      <c r="G1466" s="86">
        <v>0</v>
      </c>
      <c r="H1466" s="86">
        <v>0</v>
      </c>
      <c r="I1466" s="86">
        <v>0</v>
      </c>
      <c r="J1466" s="86">
        <v>0</v>
      </c>
      <c r="K1466" s="86">
        <v>0</v>
      </c>
      <c r="L1466" s="86">
        <v>0</v>
      </c>
      <c r="M1466" s="86">
        <v>0</v>
      </c>
      <c r="N1466" s="86">
        <v>0</v>
      </c>
      <c r="O1466" s="86">
        <v>0</v>
      </c>
      <c r="P1466" s="86">
        <v>277582</v>
      </c>
      <c r="Q1466" s="86">
        <v>0</v>
      </c>
      <c r="R1466" s="86">
        <v>0</v>
      </c>
      <c r="S1466" s="86">
        <v>0</v>
      </c>
      <c r="T1466" s="86">
        <v>0</v>
      </c>
      <c r="U1466" s="86">
        <v>0</v>
      </c>
      <c r="V1466" s="86">
        <v>0</v>
      </c>
      <c r="W1466" s="86">
        <v>0</v>
      </c>
      <c r="X1466" s="86">
        <v>0</v>
      </c>
      <c r="Y1466" s="86">
        <v>277582</v>
      </c>
    </row>
    <row r="1467" spans="1:25" hidden="1" outlineLevel="4" x14ac:dyDescent="0.3">
      <c r="A1467" s="85" t="s">
        <v>231</v>
      </c>
      <c r="B1467" s="85" t="s">
        <v>241</v>
      </c>
      <c r="C1467" t="s">
        <v>1616</v>
      </c>
      <c r="D1467" s="86">
        <v>0</v>
      </c>
      <c r="E1467" s="86">
        <v>0</v>
      </c>
      <c r="F1467" s="86">
        <v>0</v>
      </c>
      <c r="G1467" s="86">
        <v>0</v>
      </c>
      <c r="H1467" s="86">
        <v>0</v>
      </c>
      <c r="I1467" s="86">
        <v>0</v>
      </c>
      <c r="J1467" s="86">
        <v>0</v>
      </c>
      <c r="K1467" s="86">
        <v>77800</v>
      </c>
      <c r="L1467" s="86">
        <v>0</v>
      </c>
      <c r="M1467" s="86">
        <v>0</v>
      </c>
      <c r="N1467" s="86">
        <v>0</v>
      </c>
      <c r="O1467" s="86">
        <v>0</v>
      </c>
      <c r="P1467" s="86">
        <v>0</v>
      </c>
      <c r="Q1467" s="86">
        <v>0</v>
      </c>
      <c r="R1467" s="86">
        <v>0</v>
      </c>
      <c r="S1467" s="86">
        <v>0</v>
      </c>
      <c r="T1467" s="86">
        <v>0</v>
      </c>
      <c r="U1467" s="86">
        <v>0</v>
      </c>
      <c r="V1467" s="86">
        <v>0</v>
      </c>
      <c r="W1467" s="86">
        <v>0</v>
      </c>
      <c r="X1467" s="86">
        <v>0</v>
      </c>
      <c r="Y1467" s="86">
        <v>77800</v>
      </c>
    </row>
    <row r="1468" spans="1:25" hidden="1" outlineLevel="4" x14ac:dyDescent="0.3">
      <c r="A1468" s="85" t="s">
        <v>231</v>
      </c>
      <c r="B1468" s="85" t="s">
        <v>241</v>
      </c>
      <c r="C1468" t="s">
        <v>1617</v>
      </c>
      <c r="D1468" s="86">
        <v>0</v>
      </c>
      <c r="E1468" s="86">
        <v>0</v>
      </c>
      <c r="F1468" s="86">
        <v>0</v>
      </c>
      <c r="G1468" s="86">
        <v>0</v>
      </c>
      <c r="H1468" s="86">
        <v>0</v>
      </c>
      <c r="I1468" s="86">
        <v>0</v>
      </c>
      <c r="J1468" s="86">
        <v>0</v>
      </c>
      <c r="K1468" s="86">
        <v>6600</v>
      </c>
      <c r="L1468" s="86">
        <v>0</v>
      </c>
      <c r="M1468" s="86">
        <v>0</v>
      </c>
      <c r="N1468" s="86">
        <v>0</v>
      </c>
      <c r="O1468" s="86">
        <v>0</v>
      </c>
      <c r="P1468" s="86">
        <v>0</v>
      </c>
      <c r="Q1468" s="86">
        <v>0</v>
      </c>
      <c r="R1468" s="86">
        <v>0</v>
      </c>
      <c r="S1468" s="86">
        <v>0</v>
      </c>
      <c r="T1468" s="86">
        <v>0</v>
      </c>
      <c r="U1468" s="86">
        <v>0</v>
      </c>
      <c r="V1468" s="86">
        <v>0</v>
      </c>
      <c r="W1468" s="86">
        <v>0</v>
      </c>
      <c r="X1468" s="86">
        <v>0</v>
      </c>
      <c r="Y1468" s="86">
        <v>6600</v>
      </c>
    </row>
    <row r="1469" spans="1:25" hidden="1" outlineLevel="4" x14ac:dyDescent="0.3">
      <c r="A1469" s="85" t="s">
        <v>231</v>
      </c>
      <c r="B1469" s="85" t="s">
        <v>241</v>
      </c>
      <c r="C1469" t="s">
        <v>1618</v>
      </c>
      <c r="D1469" s="86">
        <v>0</v>
      </c>
      <c r="E1469" s="86">
        <v>0</v>
      </c>
      <c r="F1469" s="86">
        <v>0</v>
      </c>
      <c r="G1469" s="86">
        <v>0</v>
      </c>
      <c r="H1469" s="86">
        <v>0</v>
      </c>
      <c r="I1469" s="86">
        <v>0</v>
      </c>
      <c r="J1469" s="86">
        <v>0</v>
      </c>
      <c r="K1469" s="86">
        <v>0</v>
      </c>
      <c r="L1469" s="86">
        <v>0</v>
      </c>
      <c r="M1469" s="86">
        <v>0</v>
      </c>
      <c r="N1469" s="86">
        <v>0</v>
      </c>
      <c r="O1469" s="86">
        <v>0</v>
      </c>
      <c r="P1469" s="86">
        <v>0</v>
      </c>
      <c r="Q1469" s="86">
        <v>0</v>
      </c>
      <c r="R1469" s="86">
        <v>0</v>
      </c>
      <c r="S1469" s="86">
        <v>0</v>
      </c>
      <c r="T1469" s="86">
        <v>0</v>
      </c>
      <c r="U1469" s="86">
        <v>0</v>
      </c>
      <c r="V1469" s="86">
        <v>632500</v>
      </c>
      <c r="W1469" s="86">
        <v>0</v>
      </c>
      <c r="X1469" s="86">
        <v>0</v>
      </c>
      <c r="Y1469" s="86">
        <v>632500</v>
      </c>
    </row>
    <row r="1470" spans="1:25" hidden="1" outlineLevel="4" x14ac:dyDescent="0.3">
      <c r="A1470" s="85" t="s">
        <v>231</v>
      </c>
      <c r="B1470" s="85" t="s">
        <v>241</v>
      </c>
      <c r="C1470" t="s">
        <v>1619</v>
      </c>
      <c r="D1470" s="86">
        <v>0</v>
      </c>
      <c r="E1470" s="86">
        <v>0</v>
      </c>
      <c r="F1470" s="86">
        <v>0</v>
      </c>
      <c r="G1470" s="86">
        <v>0</v>
      </c>
      <c r="H1470" s="86">
        <v>0</v>
      </c>
      <c r="I1470" s="86">
        <v>0</v>
      </c>
      <c r="J1470" s="86">
        <v>0</v>
      </c>
      <c r="K1470" s="86">
        <v>0</v>
      </c>
      <c r="L1470" s="86">
        <v>0</v>
      </c>
      <c r="M1470" s="86">
        <v>0</v>
      </c>
      <c r="N1470" s="86">
        <v>49000</v>
      </c>
      <c r="O1470" s="86">
        <v>0</v>
      </c>
      <c r="P1470" s="86">
        <v>0</v>
      </c>
      <c r="Q1470" s="86">
        <v>0</v>
      </c>
      <c r="R1470" s="86">
        <v>0</v>
      </c>
      <c r="S1470" s="86">
        <v>0</v>
      </c>
      <c r="T1470" s="86">
        <v>0</v>
      </c>
      <c r="U1470" s="86">
        <v>0</v>
      </c>
      <c r="V1470" s="86">
        <v>0</v>
      </c>
      <c r="W1470" s="86">
        <v>0</v>
      </c>
      <c r="X1470" s="86">
        <v>0</v>
      </c>
      <c r="Y1470" s="86">
        <v>49000</v>
      </c>
    </row>
    <row r="1471" spans="1:25" hidden="1" outlineLevel="4" x14ac:dyDescent="0.3">
      <c r="A1471" s="85" t="s">
        <v>231</v>
      </c>
      <c r="B1471" s="85" t="s">
        <v>241</v>
      </c>
      <c r="C1471" t="s">
        <v>1620</v>
      </c>
      <c r="D1471" s="86">
        <v>0</v>
      </c>
      <c r="E1471" s="86">
        <v>0</v>
      </c>
      <c r="F1471" s="86">
        <v>0</v>
      </c>
      <c r="G1471" s="86">
        <v>0</v>
      </c>
      <c r="H1471" s="86">
        <v>0</v>
      </c>
      <c r="I1471" s="86">
        <v>0</v>
      </c>
      <c r="J1471" s="86">
        <v>0</v>
      </c>
      <c r="K1471" s="86">
        <v>1000000</v>
      </c>
      <c r="L1471" s="86">
        <v>0</v>
      </c>
      <c r="M1471" s="86">
        <v>0</v>
      </c>
      <c r="N1471" s="86">
        <v>0</v>
      </c>
      <c r="O1471" s="86">
        <v>0</v>
      </c>
      <c r="P1471" s="86">
        <v>0</v>
      </c>
      <c r="Q1471" s="86">
        <v>0</v>
      </c>
      <c r="R1471" s="86">
        <v>0</v>
      </c>
      <c r="S1471" s="86">
        <v>0</v>
      </c>
      <c r="T1471" s="86">
        <v>0</v>
      </c>
      <c r="U1471" s="86">
        <v>0</v>
      </c>
      <c r="V1471" s="86">
        <v>0</v>
      </c>
      <c r="W1471" s="86">
        <v>0</v>
      </c>
      <c r="X1471" s="86">
        <v>0</v>
      </c>
      <c r="Y1471" s="86">
        <v>1000000</v>
      </c>
    </row>
    <row r="1472" spans="1:25" hidden="1" outlineLevel="4" x14ac:dyDescent="0.3">
      <c r="A1472" s="85" t="s">
        <v>231</v>
      </c>
      <c r="B1472" s="85" t="s">
        <v>241</v>
      </c>
      <c r="C1472" t="s">
        <v>1621</v>
      </c>
      <c r="D1472" s="86">
        <v>0</v>
      </c>
      <c r="E1472" s="86">
        <v>0</v>
      </c>
      <c r="F1472" s="86">
        <v>0</v>
      </c>
      <c r="G1472" s="86">
        <v>0</v>
      </c>
      <c r="H1472" s="86">
        <v>0</v>
      </c>
      <c r="I1472" s="86">
        <v>0</v>
      </c>
      <c r="J1472" s="86">
        <v>0</v>
      </c>
      <c r="K1472" s="86">
        <v>233000</v>
      </c>
      <c r="L1472" s="86">
        <v>0</v>
      </c>
      <c r="M1472" s="86">
        <v>0</v>
      </c>
      <c r="N1472" s="86">
        <v>0</v>
      </c>
      <c r="O1472" s="86">
        <v>0</v>
      </c>
      <c r="P1472" s="86">
        <v>0</v>
      </c>
      <c r="Q1472" s="86">
        <v>0</v>
      </c>
      <c r="R1472" s="86">
        <v>0</v>
      </c>
      <c r="S1472" s="86">
        <v>0</v>
      </c>
      <c r="T1472" s="86">
        <v>0</v>
      </c>
      <c r="U1472" s="86">
        <v>0</v>
      </c>
      <c r="V1472" s="86">
        <v>0</v>
      </c>
      <c r="W1472" s="86">
        <v>0</v>
      </c>
      <c r="X1472" s="86">
        <v>0</v>
      </c>
      <c r="Y1472" s="86">
        <v>233000</v>
      </c>
    </row>
    <row r="1473" spans="1:25" hidden="1" outlineLevel="4" x14ac:dyDescent="0.3">
      <c r="A1473" s="85" t="s">
        <v>231</v>
      </c>
      <c r="B1473" s="85" t="s">
        <v>241</v>
      </c>
      <c r="C1473" t="s">
        <v>1622</v>
      </c>
      <c r="D1473" s="86">
        <v>0</v>
      </c>
      <c r="E1473" s="86">
        <v>0</v>
      </c>
      <c r="F1473" s="86">
        <v>0</v>
      </c>
      <c r="G1473" s="86">
        <v>0</v>
      </c>
      <c r="H1473" s="86">
        <v>0</v>
      </c>
      <c r="I1473" s="86">
        <v>0</v>
      </c>
      <c r="J1473" s="86">
        <v>0</v>
      </c>
      <c r="K1473" s="86">
        <v>0</v>
      </c>
      <c r="L1473" s="86">
        <v>0</v>
      </c>
      <c r="M1473" s="86">
        <v>0</v>
      </c>
      <c r="N1473" s="86">
        <v>0</v>
      </c>
      <c r="O1473" s="86">
        <v>0</v>
      </c>
      <c r="P1473" s="86">
        <v>0</v>
      </c>
      <c r="Q1473" s="86">
        <v>0</v>
      </c>
      <c r="R1473" s="86">
        <v>0</v>
      </c>
      <c r="S1473" s="86">
        <v>0</v>
      </c>
      <c r="T1473" s="86">
        <v>0</v>
      </c>
      <c r="U1473" s="86">
        <v>0</v>
      </c>
      <c r="V1473" s="86">
        <v>302500</v>
      </c>
      <c r="W1473" s="86">
        <v>0</v>
      </c>
      <c r="X1473" s="86">
        <v>0</v>
      </c>
      <c r="Y1473" s="86">
        <v>302500</v>
      </c>
    </row>
    <row r="1474" spans="1:25" hidden="1" outlineLevel="4" x14ac:dyDescent="0.3">
      <c r="A1474" s="85" t="s">
        <v>231</v>
      </c>
      <c r="B1474" s="85" t="s">
        <v>241</v>
      </c>
      <c r="C1474" t="s">
        <v>1623</v>
      </c>
      <c r="D1474" s="86">
        <v>0</v>
      </c>
      <c r="E1474" s="86">
        <v>0</v>
      </c>
      <c r="F1474" s="86">
        <v>0</v>
      </c>
      <c r="G1474" s="86">
        <v>0</v>
      </c>
      <c r="H1474" s="86">
        <v>0</v>
      </c>
      <c r="I1474" s="86">
        <v>0</v>
      </c>
      <c r="J1474" s="86">
        <v>0</v>
      </c>
      <c r="K1474" s="86">
        <v>1000000</v>
      </c>
      <c r="L1474" s="86">
        <v>0</v>
      </c>
      <c r="M1474" s="86">
        <v>0</v>
      </c>
      <c r="N1474" s="86">
        <v>0</v>
      </c>
      <c r="O1474" s="86">
        <v>0</v>
      </c>
      <c r="P1474" s="86">
        <v>0</v>
      </c>
      <c r="Q1474" s="86">
        <v>0</v>
      </c>
      <c r="R1474" s="86">
        <v>0</v>
      </c>
      <c r="S1474" s="86">
        <v>0</v>
      </c>
      <c r="T1474" s="86">
        <v>0</v>
      </c>
      <c r="U1474" s="86">
        <v>0</v>
      </c>
      <c r="V1474" s="86">
        <v>0</v>
      </c>
      <c r="W1474" s="86">
        <v>0</v>
      </c>
      <c r="X1474" s="86">
        <v>0</v>
      </c>
      <c r="Y1474" s="86">
        <v>1000000</v>
      </c>
    </row>
    <row r="1475" spans="1:25" s="284" customFormat="1" hidden="1" outlineLevel="3" collapsed="1" x14ac:dyDescent="0.3">
      <c r="A1475" s="85"/>
      <c r="B1475" s="290" t="s">
        <v>2830</v>
      </c>
      <c r="C1475" s="291"/>
      <c r="D1475" s="292"/>
      <c r="E1475" s="292">
        <f t="shared" ref="E1475:Y1475" si="61">SUBTOTAL(9,E1450:E1474)</f>
        <v>0</v>
      </c>
      <c r="F1475" s="292">
        <f t="shared" si="61"/>
        <v>0</v>
      </c>
      <c r="G1475" s="292">
        <f t="shared" si="61"/>
        <v>0</v>
      </c>
      <c r="H1475" s="292">
        <f t="shared" si="61"/>
        <v>0</v>
      </c>
      <c r="I1475" s="292">
        <f t="shared" si="61"/>
        <v>0</v>
      </c>
      <c r="J1475" s="292">
        <f t="shared" si="61"/>
        <v>0</v>
      </c>
      <c r="K1475" s="292">
        <f t="shared" si="61"/>
        <v>5587900</v>
      </c>
      <c r="L1475" s="292">
        <f t="shared" si="61"/>
        <v>0</v>
      </c>
      <c r="M1475" s="292">
        <f t="shared" si="61"/>
        <v>0</v>
      </c>
      <c r="N1475" s="292">
        <f t="shared" si="61"/>
        <v>49000</v>
      </c>
      <c r="O1475" s="292">
        <f t="shared" si="61"/>
        <v>0</v>
      </c>
      <c r="P1475" s="292">
        <f t="shared" si="61"/>
        <v>770350</v>
      </c>
      <c r="Q1475" s="292">
        <f t="shared" si="61"/>
        <v>0</v>
      </c>
      <c r="R1475" s="292">
        <f t="shared" si="61"/>
        <v>0</v>
      </c>
      <c r="S1475" s="292">
        <f t="shared" si="61"/>
        <v>0</v>
      </c>
      <c r="T1475" s="292">
        <f t="shared" si="61"/>
        <v>0</v>
      </c>
      <c r="U1475" s="292">
        <f t="shared" si="61"/>
        <v>0</v>
      </c>
      <c r="V1475" s="292">
        <f t="shared" si="61"/>
        <v>5750135</v>
      </c>
      <c r="W1475" s="292">
        <f t="shared" si="61"/>
        <v>11240553</v>
      </c>
      <c r="X1475" s="292">
        <f t="shared" si="61"/>
        <v>360260</v>
      </c>
      <c r="Y1475" s="292">
        <f t="shared" si="61"/>
        <v>23758198</v>
      </c>
    </row>
    <row r="1476" spans="1:25" hidden="1" outlineLevel="4" x14ac:dyDescent="0.3">
      <c r="A1476" s="85" t="s">
        <v>231</v>
      </c>
      <c r="B1476" s="85" t="s">
        <v>243</v>
      </c>
      <c r="C1476" t="s">
        <v>1624</v>
      </c>
      <c r="D1476" s="86">
        <v>0</v>
      </c>
      <c r="E1476" s="86">
        <v>0</v>
      </c>
      <c r="F1476" s="86">
        <v>0</v>
      </c>
      <c r="G1476" s="86">
        <v>0</v>
      </c>
      <c r="H1476" s="86">
        <v>0</v>
      </c>
      <c r="I1476" s="86">
        <v>0</v>
      </c>
      <c r="J1476" s="86">
        <v>0</v>
      </c>
      <c r="K1476" s="86">
        <v>0</v>
      </c>
      <c r="L1476" s="86">
        <v>0</v>
      </c>
      <c r="M1476" s="86">
        <v>0</v>
      </c>
      <c r="N1476" s="86">
        <v>0</v>
      </c>
      <c r="O1476" s="86">
        <v>0</v>
      </c>
      <c r="P1476" s="86">
        <v>0</v>
      </c>
      <c r="Q1476" s="86">
        <v>0</v>
      </c>
      <c r="R1476" s="86">
        <v>0</v>
      </c>
      <c r="S1476" s="86">
        <v>0</v>
      </c>
      <c r="T1476" s="86">
        <v>0</v>
      </c>
      <c r="U1476" s="86">
        <v>0</v>
      </c>
      <c r="V1476" s="86">
        <v>0</v>
      </c>
      <c r="W1476" s="86">
        <v>0</v>
      </c>
      <c r="X1476" s="86">
        <v>450600</v>
      </c>
      <c r="Y1476" s="86">
        <v>450600</v>
      </c>
    </row>
    <row r="1477" spans="1:25" hidden="1" outlineLevel="4" x14ac:dyDescent="0.3">
      <c r="A1477" s="85" t="s">
        <v>231</v>
      </c>
      <c r="B1477" s="85" t="s">
        <v>243</v>
      </c>
      <c r="C1477" t="s">
        <v>1625</v>
      </c>
      <c r="D1477" s="86">
        <v>0</v>
      </c>
      <c r="E1477" s="86">
        <v>0</v>
      </c>
      <c r="F1477" s="86">
        <v>0</v>
      </c>
      <c r="G1477" s="86">
        <v>0</v>
      </c>
      <c r="H1477" s="86">
        <v>0</v>
      </c>
      <c r="I1477" s="86">
        <v>0</v>
      </c>
      <c r="J1477" s="86">
        <v>0</v>
      </c>
      <c r="K1477" s="86">
        <v>0</v>
      </c>
      <c r="L1477" s="86">
        <v>0</v>
      </c>
      <c r="M1477" s="86">
        <v>0</v>
      </c>
      <c r="N1477" s="86">
        <v>0</v>
      </c>
      <c r="O1477" s="86">
        <v>0</v>
      </c>
      <c r="P1477" s="86">
        <v>0</v>
      </c>
      <c r="Q1477" s="86">
        <v>0</v>
      </c>
      <c r="R1477" s="86">
        <v>0</v>
      </c>
      <c r="S1477" s="86">
        <v>0</v>
      </c>
      <c r="T1477" s="86">
        <v>0</v>
      </c>
      <c r="U1477" s="86">
        <v>0</v>
      </c>
      <c r="V1477" s="86">
        <v>0</v>
      </c>
      <c r="W1477" s="86">
        <v>2357200</v>
      </c>
      <c r="X1477" s="86">
        <v>0</v>
      </c>
      <c r="Y1477" s="86">
        <v>2357200</v>
      </c>
    </row>
    <row r="1478" spans="1:25" hidden="1" outlineLevel="4" x14ac:dyDescent="0.3">
      <c r="A1478" s="85" t="s">
        <v>231</v>
      </c>
      <c r="B1478" s="85" t="s">
        <v>243</v>
      </c>
      <c r="C1478" t="s">
        <v>1626</v>
      </c>
      <c r="D1478" s="86">
        <v>0</v>
      </c>
      <c r="E1478" s="86">
        <v>0</v>
      </c>
      <c r="F1478" s="86">
        <v>0</v>
      </c>
      <c r="G1478" s="86">
        <v>0</v>
      </c>
      <c r="H1478" s="86">
        <v>0</v>
      </c>
      <c r="I1478" s="86">
        <v>0</v>
      </c>
      <c r="J1478" s="86">
        <v>0</v>
      </c>
      <c r="K1478" s="86">
        <v>0</v>
      </c>
      <c r="L1478" s="86">
        <v>0</v>
      </c>
      <c r="M1478" s="86">
        <v>0</v>
      </c>
      <c r="N1478" s="86">
        <v>0</v>
      </c>
      <c r="O1478" s="86">
        <v>711586</v>
      </c>
      <c r="P1478" s="86">
        <v>159480</v>
      </c>
      <c r="Q1478" s="86">
        <v>0</v>
      </c>
      <c r="R1478" s="86">
        <v>0</v>
      </c>
      <c r="S1478" s="86">
        <v>0</v>
      </c>
      <c r="T1478" s="86">
        <v>0</v>
      </c>
      <c r="U1478" s="86">
        <v>0</v>
      </c>
      <c r="V1478" s="86">
        <v>0</v>
      </c>
      <c r="W1478" s="86">
        <v>0</v>
      </c>
      <c r="X1478" s="86">
        <v>0</v>
      </c>
      <c r="Y1478" s="86">
        <v>871066</v>
      </c>
    </row>
    <row r="1479" spans="1:25" hidden="1" outlineLevel="4" x14ac:dyDescent="0.3">
      <c r="A1479" s="85" t="s">
        <v>231</v>
      </c>
      <c r="B1479" s="85" t="s">
        <v>243</v>
      </c>
      <c r="C1479" t="s">
        <v>1627</v>
      </c>
      <c r="D1479" s="86">
        <v>0</v>
      </c>
      <c r="E1479" s="86">
        <v>0</v>
      </c>
      <c r="F1479" s="86">
        <v>0</v>
      </c>
      <c r="G1479" s="86">
        <v>0</v>
      </c>
      <c r="H1479" s="86">
        <v>0</v>
      </c>
      <c r="I1479" s="86">
        <v>0</v>
      </c>
      <c r="J1479" s="86">
        <v>0</v>
      </c>
      <c r="K1479" s="86">
        <v>0</v>
      </c>
      <c r="L1479" s="86">
        <v>0</v>
      </c>
      <c r="M1479" s="86">
        <v>0</v>
      </c>
      <c r="N1479" s="86">
        <v>0</v>
      </c>
      <c r="O1479" s="86">
        <v>0</v>
      </c>
      <c r="P1479" s="86">
        <v>0</v>
      </c>
      <c r="Q1479" s="86">
        <v>0</v>
      </c>
      <c r="R1479" s="86">
        <v>0</v>
      </c>
      <c r="S1479" s="86">
        <v>0</v>
      </c>
      <c r="T1479" s="86">
        <v>0</v>
      </c>
      <c r="U1479" s="86">
        <v>0</v>
      </c>
      <c r="V1479" s="86">
        <v>0</v>
      </c>
      <c r="W1479" s="86">
        <v>72600</v>
      </c>
      <c r="X1479" s="86">
        <v>0</v>
      </c>
      <c r="Y1479" s="86">
        <v>72600</v>
      </c>
    </row>
    <row r="1480" spans="1:25" hidden="1" outlineLevel="4" x14ac:dyDescent="0.3">
      <c r="A1480" s="85" t="s">
        <v>231</v>
      </c>
      <c r="B1480" s="85" t="s">
        <v>243</v>
      </c>
      <c r="C1480" t="s">
        <v>1601</v>
      </c>
      <c r="D1480" s="86">
        <v>0</v>
      </c>
      <c r="E1480" s="86">
        <v>0</v>
      </c>
      <c r="F1480" s="86">
        <v>0</v>
      </c>
      <c r="G1480" s="86">
        <v>0</v>
      </c>
      <c r="H1480" s="86">
        <v>0</v>
      </c>
      <c r="I1480" s="86">
        <v>0</v>
      </c>
      <c r="J1480" s="86">
        <v>0</v>
      </c>
      <c r="K1480" s="86">
        <v>0</v>
      </c>
      <c r="L1480" s="86">
        <v>0</v>
      </c>
      <c r="M1480" s="86">
        <v>0</v>
      </c>
      <c r="N1480" s="86">
        <v>0</v>
      </c>
      <c r="O1480" s="86">
        <v>0</v>
      </c>
      <c r="P1480" s="86">
        <v>0</v>
      </c>
      <c r="Q1480" s="86">
        <v>0</v>
      </c>
      <c r="R1480" s="86">
        <v>0</v>
      </c>
      <c r="S1480" s="86">
        <v>0</v>
      </c>
      <c r="T1480" s="86">
        <v>0</v>
      </c>
      <c r="U1480" s="86">
        <v>0</v>
      </c>
      <c r="V1480" s="86">
        <v>0</v>
      </c>
      <c r="W1480" s="86">
        <v>0</v>
      </c>
      <c r="X1480" s="86">
        <v>1915520</v>
      </c>
      <c r="Y1480" s="86">
        <v>1915520</v>
      </c>
    </row>
    <row r="1481" spans="1:25" hidden="1" outlineLevel="4" x14ac:dyDescent="0.3">
      <c r="A1481" s="85" t="s">
        <v>231</v>
      </c>
      <c r="B1481" s="85" t="s">
        <v>243</v>
      </c>
      <c r="C1481" t="s">
        <v>1628</v>
      </c>
      <c r="D1481" s="86">
        <v>0</v>
      </c>
      <c r="E1481" s="86">
        <v>0</v>
      </c>
      <c r="F1481" s="86">
        <v>0</v>
      </c>
      <c r="G1481" s="86">
        <v>0</v>
      </c>
      <c r="H1481" s="86">
        <v>0</v>
      </c>
      <c r="I1481" s="86">
        <v>0</v>
      </c>
      <c r="J1481" s="86">
        <v>0</v>
      </c>
      <c r="K1481" s="86">
        <v>0</v>
      </c>
      <c r="L1481" s="86">
        <v>0</v>
      </c>
      <c r="M1481" s="86">
        <v>0</v>
      </c>
      <c r="N1481" s="86">
        <v>0</v>
      </c>
      <c r="O1481" s="86">
        <v>0</v>
      </c>
      <c r="P1481" s="86">
        <v>0</v>
      </c>
      <c r="Q1481" s="86">
        <v>0</v>
      </c>
      <c r="R1481" s="86">
        <v>0</v>
      </c>
      <c r="S1481" s="86">
        <v>0</v>
      </c>
      <c r="T1481" s="86">
        <v>0</v>
      </c>
      <c r="U1481" s="86">
        <v>0</v>
      </c>
      <c r="V1481" s="86">
        <v>0</v>
      </c>
      <c r="W1481" s="86">
        <v>15000000</v>
      </c>
      <c r="X1481" s="86">
        <v>0</v>
      </c>
      <c r="Y1481" s="86">
        <v>15000000</v>
      </c>
    </row>
    <row r="1482" spans="1:25" hidden="1" outlineLevel="4" x14ac:dyDescent="0.3">
      <c r="A1482" s="85" t="s">
        <v>231</v>
      </c>
      <c r="B1482" s="85" t="s">
        <v>243</v>
      </c>
      <c r="C1482" t="s">
        <v>1504</v>
      </c>
      <c r="D1482" s="86">
        <v>0</v>
      </c>
      <c r="E1482" s="86">
        <v>0</v>
      </c>
      <c r="F1482" s="86">
        <v>0</v>
      </c>
      <c r="G1482" s="86">
        <v>0</v>
      </c>
      <c r="H1482" s="86">
        <v>0</v>
      </c>
      <c r="I1482" s="86">
        <v>0</v>
      </c>
      <c r="J1482" s="86">
        <v>0</v>
      </c>
      <c r="K1482" s="86">
        <v>0</v>
      </c>
      <c r="L1482" s="86">
        <v>0</v>
      </c>
      <c r="M1482" s="86">
        <v>0</v>
      </c>
      <c r="N1482" s="86">
        <v>0</v>
      </c>
      <c r="O1482" s="86">
        <v>0</v>
      </c>
      <c r="P1482" s="86">
        <v>51000</v>
      </c>
      <c r="Q1482" s="86">
        <v>0</v>
      </c>
      <c r="R1482" s="86">
        <v>0</v>
      </c>
      <c r="S1482" s="86">
        <v>0</v>
      </c>
      <c r="T1482" s="86">
        <v>0</v>
      </c>
      <c r="U1482" s="86">
        <v>0</v>
      </c>
      <c r="V1482" s="86">
        <v>0</v>
      </c>
      <c r="W1482" s="86">
        <v>0</v>
      </c>
      <c r="X1482" s="86">
        <v>0</v>
      </c>
      <c r="Y1482" s="86">
        <v>51000</v>
      </c>
    </row>
    <row r="1483" spans="1:25" hidden="1" outlineLevel="4" x14ac:dyDescent="0.3">
      <c r="A1483" s="85" t="s">
        <v>231</v>
      </c>
      <c r="B1483" s="85" t="s">
        <v>243</v>
      </c>
      <c r="C1483" t="s">
        <v>1629</v>
      </c>
      <c r="D1483" s="86">
        <v>0</v>
      </c>
      <c r="E1483" s="86">
        <v>0</v>
      </c>
      <c r="F1483" s="86">
        <v>0</v>
      </c>
      <c r="G1483" s="86">
        <v>0</v>
      </c>
      <c r="H1483" s="86">
        <v>0</v>
      </c>
      <c r="I1483" s="86">
        <v>0</v>
      </c>
      <c r="J1483" s="86">
        <v>0</v>
      </c>
      <c r="K1483" s="86">
        <v>0</v>
      </c>
      <c r="L1483" s="86">
        <v>0</v>
      </c>
      <c r="M1483" s="86">
        <v>0</v>
      </c>
      <c r="N1483" s="86">
        <v>0</v>
      </c>
      <c r="O1483" s="86">
        <v>0</v>
      </c>
      <c r="P1483" s="86">
        <v>0</v>
      </c>
      <c r="Q1483" s="86">
        <v>0</v>
      </c>
      <c r="R1483" s="86">
        <v>0</v>
      </c>
      <c r="S1483" s="86">
        <v>0</v>
      </c>
      <c r="T1483" s="86">
        <v>0</v>
      </c>
      <c r="U1483" s="86">
        <v>0</v>
      </c>
      <c r="V1483" s="86">
        <v>0</v>
      </c>
      <c r="W1483" s="86">
        <v>0</v>
      </c>
      <c r="X1483" s="86">
        <v>2607900</v>
      </c>
      <c r="Y1483" s="86">
        <v>2607900</v>
      </c>
    </row>
    <row r="1484" spans="1:25" hidden="1" outlineLevel="4" x14ac:dyDescent="0.3">
      <c r="A1484" s="85" t="s">
        <v>231</v>
      </c>
      <c r="B1484" s="85" t="s">
        <v>243</v>
      </c>
      <c r="C1484" t="s">
        <v>1630</v>
      </c>
      <c r="D1484" s="86">
        <v>0</v>
      </c>
      <c r="E1484" s="86">
        <v>0</v>
      </c>
      <c r="F1484" s="86">
        <v>0</v>
      </c>
      <c r="G1484" s="86">
        <v>0</v>
      </c>
      <c r="H1484" s="86">
        <v>0</v>
      </c>
      <c r="I1484" s="86">
        <v>0</v>
      </c>
      <c r="J1484" s="86">
        <v>0</v>
      </c>
      <c r="K1484" s="86">
        <v>0</v>
      </c>
      <c r="L1484" s="86">
        <v>0</v>
      </c>
      <c r="M1484" s="86">
        <v>0</v>
      </c>
      <c r="N1484" s="86">
        <v>0</v>
      </c>
      <c r="O1484" s="86">
        <v>167432</v>
      </c>
      <c r="P1484" s="86">
        <v>0</v>
      </c>
      <c r="Q1484" s="86">
        <v>0</v>
      </c>
      <c r="R1484" s="86">
        <v>0</v>
      </c>
      <c r="S1484" s="86">
        <v>0</v>
      </c>
      <c r="T1484" s="86">
        <v>0</v>
      </c>
      <c r="U1484" s="86">
        <v>0</v>
      </c>
      <c r="V1484" s="86">
        <v>0</v>
      </c>
      <c r="W1484" s="86">
        <v>0</v>
      </c>
      <c r="X1484" s="86">
        <v>0</v>
      </c>
      <c r="Y1484" s="86">
        <v>167432</v>
      </c>
    </row>
    <row r="1485" spans="1:25" hidden="1" outlineLevel="4" x14ac:dyDescent="0.3">
      <c r="A1485" s="85" t="s">
        <v>231</v>
      </c>
      <c r="B1485" s="85" t="s">
        <v>243</v>
      </c>
      <c r="C1485" t="s">
        <v>1631</v>
      </c>
      <c r="D1485" s="86">
        <v>0</v>
      </c>
      <c r="E1485" s="86">
        <v>0</v>
      </c>
      <c r="F1485" s="86">
        <v>0</v>
      </c>
      <c r="G1485" s="86">
        <v>0</v>
      </c>
      <c r="H1485" s="86">
        <v>0</v>
      </c>
      <c r="I1485" s="86">
        <v>0</v>
      </c>
      <c r="J1485" s="86">
        <v>0</v>
      </c>
      <c r="K1485" s="86">
        <v>0</v>
      </c>
      <c r="L1485" s="86">
        <v>0</v>
      </c>
      <c r="M1485" s="86">
        <v>4777000</v>
      </c>
      <c r="N1485" s="86">
        <v>0</v>
      </c>
      <c r="O1485" s="86">
        <v>0</v>
      </c>
      <c r="P1485" s="86">
        <v>0</v>
      </c>
      <c r="Q1485" s="86">
        <v>0</v>
      </c>
      <c r="R1485" s="86">
        <v>0</v>
      </c>
      <c r="S1485" s="86">
        <v>0</v>
      </c>
      <c r="T1485" s="86">
        <v>0</v>
      </c>
      <c r="U1485" s="86">
        <v>0</v>
      </c>
      <c r="V1485" s="86">
        <v>0</v>
      </c>
      <c r="W1485" s="86">
        <v>0</v>
      </c>
      <c r="X1485" s="86">
        <v>0</v>
      </c>
      <c r="Y1485" s="86">
        <v>4777000</v>
      </c>
    </row>
    <row r="1486" spans="1:25" hidden="1" outlineLevel="4" x14ac:dyDescent="0.3">
      <c r="A1486" s="85" t="s">
        <v>231</v>
      </c>
      <c r="B1486" s="85" t="s">
        <v>243</v>
      </c>
      <c r="C1486" t="s">
        <v>1632</v>
      </c>
      <c r="D1486" s="86">
        <v>0</v>
      </c>
      <c r="E1486" s="86">
        <v>0</v>
      </c>
      <c r="F1486" s="86">
        <v>0</v>
      </c>
      <c r="G1486" s="86">
        <v>0</v>
      </c>
      <c r="H1486" s="86">
        <v>0</v>
      </c>
      <c r="I1486" s="86">
        <v>0</v>
      </c>
      <c r="J1486" s="86">
        <v>0</v>
      </c>
      <c r="K1486" s="86">
        <v>0</v>
      </c>
      <c r="L1486" s="86">
        <v>0</v>
      </c>
      <c r="M1486" s="86">
        <v>150000</v>
      </c>
      <c r="N1486" s="86">
        <v>0</v>
      </c>
      <c r="O1486" s="86">
        <v>0</v>
      </c>
      <c r="P1486" s="86">
        <v>0</v>
      </c>
      <c r="Q1486" s="86">
        <v>0</v>
      </c>
      <c r="R1486" s="86">
        <v>0</v>
      </c>
      <c r="S1486" s="86">
        <v>0</v>
      </c>
      <c r="T1486" s="86">
        <v>0</v>
      </c>
      <c r="U1486" s="86">
        <v>0</v>
      </c>
      <c r="V1486" s="86">
        <v>0</v>
      </c>
      <c r="W1486" s="86">
        <v>0</v>
      </c>
      <c r="X1486" s="86">
        <v>0</v>
      </c>
      <c r="Y1486" s="86">
        <v>150000</v>
      </c>
    </row>
    <row r="1487" spans="1:25" hidden="1" outlineLevel="4" x14ac:dyDescent="0.3">
      <c r="A1487" s="85" t="s">
        <v>231</v>
      </c>
      <c r="B1487" s="85" t="s">
        <v>243</v>
      </c>
      <c r="C1487" t="s">
        <v>1633</v>
      </c>
      <c r="D1487" s="86">
        <v>0</v>
      </c>
      <c r="E1487" s="86">
        <v>0</v>
      </c>
      <c r="F1487" s="86">
        <v>0</v>
      </c>
      <c r="G1487" s="86">
        <v>0</v>
      </c>
      <c r="H1487" s="86">
        <v>0</v>
      </c>
      <c r="I1487" s="86">
        <v>0</v>
      </c>
      <c r="J1487" s="86">
        <v>0</v>
      </c>
      <c r="K1487" s="86">
        <v>0</v>
      </c>
      <c r="L1487" s="86">
        <v>0</v>
      </c>
      <c r="M1487" s="86">
        <v>138500</v>
      </c>
      <c r="N1487" s="86">
        <v>0</v>
      </c>
      <c r="O1487" s="86">
        <v>0</v>
      </c>
      <c r="P1487" s="86">
        <v>0</v>
      </c>
      <c r="Q1487" s="86">
        <v>0</v>
      </c>
      <c r="R1487" s="86">
        <v>0</v>
      </c>
      <c r="S1487" s="86">
        <v>0</v>
      </c>
      <c r="T1487" s="86">
        <v>0</v>
      </c>
      <c r="U1487" s="86">
        <v>0</v>
      </c>
      <c r="V1487" s="86">
        <v>0</v>
      </c>
      <c r="W1487" s="86">
        <v>0</v>
      </c>
      <c r="X1487" s="86">
        <v>0</v>
      </c>
      <c r="Y1487" s="86">
        <v>138500</v>
      </c>
    </row>
    <row r="1488" spans="1:25" hidden="1" outlineLevel="4" x14ac:dyDescent="0.3">
      <c r="A1488" s="85" t="s">
        <v>231</v>
      </c>
      <c r="B1488" s="85" t="s">
        <v>243</v>
      </c>
      <c r="C1488" t="s">
        <v>1634</v>
      </c>
      <c r="D1488" s="86">
        <v>0</v>
      </c>
      <c r="E1488" s="86">
        <v>0</v>
      </c>
      <c r="F1488" s="86">
        <v>0</v>
      </c>
      <c r="G1488" s="86">
        <v>0</v>
      </c>
      <c r="H1488" s="86">
        <v>0</v>
      </c>
      <c r="I1488" s="86">
        <v>0</v>
      </c>
      <c r="J1488" s="86">
        <v>0</v>
      </c>
      <c r="K1488" s="86">
        <v>0</v>
      </c>
      <c r="L1488" s="86">
        <v>0</v>
      </c>
      <c r="M1488" s="86">
        <v>0</v>
      </c>
      <c r="N1488" s="86">
        <v>0</v>
      </c>
      <c r="O1488" s="86">
        <v>0</v>
      </c>
      <c r="P1488" s="86">
        <v>0</v>
      </c>
      <c r="Q1488" s="86">
        <v>0</v>
      </c>
      <c r="R1488" s="86">
        <v>448000</v>
      </c>
      <c r="S1488" s="86">
        <v>0</v>
      </c>
      <c r="T1488" s="86">
        <v>0</v>
      </c>
      <c r="U1488" s="86">
        <v>0</v>
      </c>
      <c r="V1488" s="86">
        <v>0</v>
      </c>
      <c r="W1488" s="86">
        <v>0</v>
      </c>
      <c r="X1488" s="86">
        <v>0</v>
      </c>
      <c r="Y1488" s="86">
        <v>448000</v>
      </c>
    </row>
    <row r="1489" spans="1:25" hidden="1" outlineLevel="4" x14ac:dyDescent="0.3">
      <c r="A1489" s="85" t="s">
        <v>231</v>
      </c>
      <c r="B1489" s="85" t="s">
        <v>243</v>
      </c>
      <c r="C1489" t="s">
        <v>1635</v>
      </c>
      <c r="D1489" s="86">
        <v>0</v>
      </c>
      <c r="E1489" s="86">
        <v>0</v>
      </c>
      <c r="F1489" s="86">
        <v>0</v>
      </c>
      <c r="G1489" s="86">
        <v>0</v>
      </c>
      <c r="H1489" s="86">
        <v>0</v>
      </c>
      <c r="I1489" s="86">
        <v>0</v>
      </c>
      <c r="J1489" s="86">
        <v>558600</v>
      </c>
      <c r="K1489" s="86">
        <v>0</v>
      </c>
      <c r="L1489" s="86">
        <v>0</v>
      </c>
      <c r="M1489" s="86">
        <v>0</v>
      </c>
      <c r="N1489" s="86">
        <v>0</v>
      </c>
      <c r="O1489" s="86">
        <v>0</v>
      </c>
      <c r="P1489" s="86">
        <v>0</v>
      </c>
      <c r="Q1489" s="86">
        <v>0</v>
      </c>
      <c r="R1489" s="86">
        <v>0</v>
      </c>
      <c r="S1489" s="86">
        <v>0</v>
      </c>
      <c r="T1489" s="86">
        <v>0</v>
      </c>
      <c r="U1489" s="86">
        <v>0</v>
      </c>
      <c r="V1489" s="86">
        <v>0</v>
      </c>
      <c r="W1489" s="86">
        <v>0</v>
      </c>
      <c r="X1489" s="86">
        <v>0</v>
      </c>
      <c r="Y1489" s="86">
        <v>558600</v>
      </c>
    </row>
    <row r="1490" spans="1:25" hidden="1" outlineLevel="4" x14ac:dyDescent="0.3">
      <c r="A1490" s="85" t="s">
        <v>231</v>
      </c>
      <c r="B1490" s="85" t="s">
        <v>243</v>
      </c>
      <c r="C1490" t="s">
        <v>1636</v>
      </c>
      <c r="D1490" s="86">
        <v>0</v>
      </c>
      <c r="E1490" s="86">
        <v>0</v>
      </c>
      <c r="F1490" s="86">
        <v>0</v>
      </c>
      <c r="G1490" s="86">
        <v>0</v>
      </c>
      <c r="H1490" s="86">
        <v>0</v>
      </c>
      <c r="I1490" s="86">
        <v>0</v>
      </c>
      <c r="J1490" s="86">
        <v>0</v>
      </c>
      <c r="K1490" s="86">
        <v>0</v>
      </c>
      <c r="L1490" s="86">
        <v>0</v>
      </c>
      <c r="M1490" s="86">
        <v>0</v>
      </c>
      <c r="N1490" s="86">
        <v>0</v>
      </c>
      <c r="O1490" s="86">
        <v>0</v>
      </c>
      <c r="P1490" s="86">
        <v>0</v>
      </c>
      <c r="Q1490" s="86">
        <v>500000</v>
      </c>
      <c r="R1490" s="86">
        <v>500000</v>
      </c>
      <c r="S1490" s="86">
        <v>0</v>
      </c>
      <c r="T1490" s="86">
        <v>500000</v>
      </c>
      <c r="U1490" s="86">
        <v>0</v>
      </c>
      <c r="V1490" s="86">
        <v>0</v>
      </c>
      <c r="W1490" s="86">
        <v>0</v>
      </c>
      <c r="X1490" s="86">
        <v>0</v>
      </c>
      <c r="Y1490" s="86">
        <v>1500000</v>
      </c>
    </row>
    <row r="1491" spans="1:25" hidden="1" outlineLevel="4" x14ac:dyDescent="0.3">
      <c r="A1491" s="85" t="s">
        <v>231</v>
      </c>
      <c r="B1491" s="85" t="s">
        <v>243</v>
      </c>
      <c r="C1491" t="s">
        <v>1637</v>
      </c>
      <c r="D1491" s="86">
        <v>0</v>
      </c>
      <c r="E1491" s="86">
        <v>0</v>
      </c>
      <c r="F1491" s="86">
        <v>0</v>
      </c>
      <c r="G1491" s="86">
        <v>0</v>
      </c>
      <c r="H1491" s="86">
        <v>0</v>
      </c>
      <c r="I1491" s="86">
        <v>0</v>
      </c>
      <c r="J1491" s="86">
        <v>0</v>
      </c>
      <c r="K1491" s="86">
        <v>0</v>
      </c>
      <c r="L1491" s="86">
        <v>0</v>
      </c>
      <c r="M1491" s="86">
        <v>1134994</v>
      </c>
      <c r="N1491" s="86">
        <v>0</v>
      </c>
      <c r="O1491" s="86">
        <v>0</v>
      </c>
      <c r="P1491" s="86">
        <v>0</v>
      </c>
      <c r="Q1491" s="86">
        <v>0</v>
      </c>
      <c r="R1491" s="86">
        <v>0</v>
      </c>
      <c r="S1491" s="86">
        <v>0</v>
      </c>
      <c r="T1491" s="86">
        <v>0</v>
      </c>
      <c r="U1491" s="86">
        <v>0</v>
      </c>
      <c r="V1491" s="86">
        <v>0</v>
      </c>
      <c r="W1491" s="86">
        <v>0</v>
      </c>
      <c r="X1491" s="86">
        <v>0</v>
      </c>
      <c r="Y1491" s="86">
        <v>1134994</v>
      </c>
    </row>
    <row r="1492" spans="1:25" hidden="1" outlineLevel="4" x14ac:dyDescent="0.3">
      <c r="A1492" s="85" t="s">
        <v>231</v>
      </c>
      <c r="B1492" s="85" t="s">
        <v>243</v>
      </c>
      <c r="C1492" t="s">
        <v>1638</v>
      </c>
      <c r="D1492" s="86">
        <v>0</v>
      </c>
      <c r="E1492" s="86">
        <v>0</v>
      </c>
      <c r="F1492" s="86">
        <v>0</v>
      </c>
      <c r="G1492" s="86">
        <v>0</v>
      </c>
      <c r="H1492" s="86">
        <v>0</v>
      </c>
      <c r="I1492" s="86">
        <v>0</v>
      </c>
      <c r="J1492" s="86">
        <v>0</v>
      </c>
      <c r="K1492" s="86">
        <v>0</v>
      </c>
      <c r="L1492" s="86">
        <v>0</v>
      </c>
      <c r="M1492" s="86">
        <v>0</v>
      </c>
      <c r="N1492" s="86">
        <v>0</v>
      </c>
      <c r="O1492" s="86">
        <v>0</v>
      </c>
      <c r="P1492" s="86">
        <v>0</v>
      </c>
      <c r="Q1492" s="86">
        <v>0</v>
      </c>
      <c r="R1492" s="86">
        <v>0</v>
      </c>
      <c r="S1492" s="86">
        <v>0</v>
      </c>
      <c r="T1492" s="86">
        <v>0</v>
      </c>
      <c r="U1492" s="86">
        <v>0</v>
      </c>
      <c r="V1492" s="86">
        <v>952000</v>
      </c>
      <c r="W1492" s="86">
        <v>0</v>
      </c>
      <c r="X1492" s="86">
        <v>0</v>
      </c>
      <c r="Y1492" s="86">
        <v>952000</v>
      </c>
    </row>
    <row r="1493" spans="1:25" hidden="1" outlineLevel="4" x14ac:dyDescent="0.3">
      <c r="A1493" s="85" t="s">
        <v>231</v>
      </c>
      <c r="B1493" s="85" t="s">
        <v>243</v>
      </c>
      <c r="C1493" t="s">
        <v>1639</v>
      </c>
      <c r="D1493" s="86">
        <v>0</v>
      </c>
      <c r="E1493" s="86">
        <v>0</v>
      </c>
      <c r="F1493" s="86">
        <v>0</v>
      </c>
      <c r="G1493" s="86">
        <v>0</v>
      </c>
      <c r="H1493" s="86">
        <v>0</v>
      </c>
      <c r="I1493" s="86">
        <v>0</v>
      </c>
      <c r="J1493" s="86">
        <v>0</v>
      </c>
      <c r="K1493" s="86">
        <v>0</v>
      </c>
      <c r="L1493" s="86">
        <v>0</v>
      </c>
      <c r="M1493" s="86">
        <v>0</v>
      </c>
      <c r="N1493" s="86">
        <v>0</v>
      </c>
      <c r="O1493" s="86">
        <v>0</v>
      </c>
      <c r="P1493" s="86">
        <v>0</v>
      </c>
      <c r="Q1493" s="86">
        <v>0</v>
      </c>
      <c r="R1493" s="86">
        <v>0</v>
      </c>
      <c r="S1493" s="86">
        <v>54078993</v>
      </c>
      <c r="T1493" s="86">
        <v>0</v>
      </c>
      <c r="U1493" s="86">
        <v>0</v>
      </c>
      <c r="V1493" s="86">
        <v>0</v>
      </c>
      <c r="W1493" s="86">
        <v>0</v>
      </c>
      <c r="X1493" s="86">
        <v>0</v>
      </c>
      <c r="Y1493" s="86">
        <v>54078993</v>
      </c>
    </row>
    <row r="1494" spans="1:25" hidden="1" outlineLevel="4" x14ac:dyDescent="0.3">
      <c r="A1494" s="85" t="s">
        <v>231</v>
      </c>
      <c r="B1494" s="85" t="s">
        <v>243</v>
      </c>
      <c r="C1494" t="s">
        <v>1640</v>
      </c>
      <c r="D1494" s="86">
        <v>0</v>
      </c>
      <c r="E1494" s="86">
        <v>0</v>
      </c>
      <c r="F1494" s="86">
        <v>0</v>
      </c>
      <c r="G1494" s="86">
        <v>0</v>
      </c>
      <c r="H1494" s="86">
        <v>0</v>
      </c>
      <c r="I1494" s="86">
        <v>0</v>
      </c>
      <c r="J1494" s="86">
        <v>0</v>
      </c>
      <c r="K1494" s="86">
        <v>0</v>
      </c>
      <c r="L1494" s="86">
        <v>0</v>
      </c>
      <c r="M1494" s="86">
        <v>0</v>
      </c>
      <c r="N1494" s="86">
        <v>0</v>
      </c>
      <c r="O1494" s="86">
        <v>0</v>
      </c>
      <c r="P1494" s="86">
        <v>169645</v>
      </c>
      <c r="Q1494" s="86">
        <v>0</v>
      </c>
      <c r="R1494" s="86">
        <v>0</v>
      </c>
      <c r="S1494" s="86">
        <v>0</v>
      </c>
      <c r="T1494" s="86">
        <v>0</v>
      </c>
      <c r="U1494" s="86">
        <v>0</v>
      </c>
      <c r="V1494" s="86">
        <v>0</v>
      </c>
      <c r="W1494" s="86">
        <v>0</v>
      </c>
      <c r="X1494" s="86">
        <v>0</v>
      </c>
      <c r="Y1494" s="86">
        <v>169645</v>
      </c>
    </row>
    <row r="1495" spans="1:25" hidden="1" outlineLevel="4" x14ac:dyDescent="0.3">
      <c r="A1495" s="85" t="s">
        <v>231</v>
      </c>
      <c r="B1495" s="85" t="s">
        <v>243</v>
      </c>
      <c r="C1495" t="s">
        <v>1641</v>
      </c>
      <c r="D1495" s="86">
        <v>0</v>
      </c>
      <c r="E1495" s="86">
        <v>0</v>
      </c>
      <c r="F1495" s="86">
        <v>0</v>
      </c>
      <c r="G1495" s="86">
        <v>0</v>
      </c>
      <c r="H1495" s="86">
        <v>0</v>
      </c>
      <c r="I1495" s="86">
        <v>0</v>
      </c>
      <c r="J1495" s="86">
        <v>0</v>
      </c>
      <c r="K1495" s="86">
        <v>963100</v>
      </c>
      <c r="L1495" s="86">
        <v>0</v>
      </c>
      <c r="M1495" s="86">
        <v>0</v>
      </c>
      <c r="N1495" s="86">
        <v>0</v>
      </c>
      <c r="O1495" s="86">
        <v>0</v>
      </c>
      <c r="P1495" s="86">
        <v>0</v>
      </c>
      <c r="Q1495" s="86">
        <v>0</v>
      </c>
      <c r="R1495" s="86">
        <v>0</v>
      </c>
      <c r="S1495" s="86">
        <v>0</v>
      </c>
      <c r="T1495" s="86">
        <v>0</v>
      </c>
      <c r="U1495" s="86">
        <v>0</v>
      </c>
      <c r="V1495" s="86">
        <v>0</v>
      </c>
      <c r="W1495" s="86">
        <v>0</v>
      </c>
      <c r="X1495" s="86">
        <v>0</v>
      </c>
      <c r="Y1495" s="86">
        <v>963100</v>
      </c>
    </row>
    <row r="1496" spans="1:25" hidden="1" outlineLevel="4" x14ac:dyDescent="0.3">
      <c r="A1496" s="85" t="s">
        <v>231</v>
      </c>
      <c r="B1496" s="85" t="s">
        <v>243</v>
      </c>
      <c r="C1496" t="s">
        <v>1642</v>
      </c>
      <c r="D1496" s="86">
        <v>0</v>
      </c>
      <c r="E1496" s="86">
        <v>0</v>
      </c>
      <c r="F1496" s="86">
        <v>0</v>
      </c>
      <c r="G1496" s="86">
        <v>0</v>
      </c>
      <c r="H1496" s="86">
        <v>0</v>
      </c>
      <c r="I1496" s="86">
        <v>0</v>
      </c>
      <c r="J1496" s="86">
        <v>0</v>
      </c>
      <c r="K1496" s="86">
        <v>0</v>
      </c>
      <c r="L1496" s="86">
        <v>0</v>
      </c>
      <c r="M1496" s="86">
        <v>0</v>
      </c>
      <c r="N1496" s="86">
        <v>0</v>
      </c>
      <c r="O1496" s="86">
        <v>0</v>
      </c>
      <c r="P1496" s="86">
        <v>0</v>
      </c>
      <c r="Q1496" s="86">
        <v>0</v>
      </c>
      <c r="R1496" s="86">
        <v>0</v>
      </c>
      <c r="S1496" s="86">
        <v>0</v>
      </c>
      <c r="T1496" s="86">
        <v>0</v>
      </c>
      <c r="U1496" s="86">
        <v>0</v>
      </c>
      <c r="V1496" s="86">
        <v>0</v>
      </c>
      <c r="W1496" s="86">
        <v>2562500</v>
      </c>
      <c r="X1496" s="86">
        <v>0</v>
      </c>
      <c r="Y1496" s="86">
        <v>2562500</v>
      </c>
    </row>
    <row r="1497" spans="1:25" hidden="1" outlineLevel="4" x14ac:dyDescent="0.3">
      <c r="A1497" s="85" t="s">
        <v>231</v>
      </c>
      <c r="B1497" s="85" t="s">
        <v>243</v>
      </c>
      <c r="C1497" t="s">
        <v>1643</v>
      </c>
      <c r="D1497" s="86">
        <v>0</v>
      </c>
      <c r="E1497" s="86">
        <v>0</v>
      </c>
      <c r="F1497" s="86">
        <v>0</v>
      </c>
      <c r="G1497" s="86">
        <v>0</v>
      </c>
      <c r="H1497" s="86">
        <v>0</v>
      </c>
      <c r="I1497" s="86">
        <v>0</v>
      </c>
      <c r="J1497" s="86">
        <v>0</v>
      </c>
      <c r="K1497" s="86">
        <v>0</v>
      </c>
      <c r="L1497" s="86">
        <v>0</v>
      </c>
      <c r="M1497" s="86">
        <v>0</v>
      </c>
      <c r="N1497" s="86">
        <v>0</v>
      </c>
      <c r="O1497" s="86">
        <v>0</v>
      </c>
      <c r="P1497" s="86">
        <v>0</v>
      </c>
      <c r="Q1497" s="86">
        <v>17800000</v>
      </c>
      <c r="R1497" s="86">
        <v>0</v>
      </c>
      <c r="S1497" s="86">
        <v>0</v>
      </c>
      <c r="T1497" s="86">
        <v>0</v>
      </c>
      <c r="U1497" s="86">
        <v>0</v>
      </c>
      <c r="V1497" s="86">
        <v>0</v>
      </c>
      <c r="W1497" s="86">
        <v>0</v>
      </c>
      <c r="X1497" s="86">
        <v>0</v>
      </c>
      <c r="Y1497" s="86">
        <v>17800000</v>
      </c>
    </row>
    <row r="1498" spans="1:25" hidden="1" outlineLevel="4" x14ac:dyDescent="0.3">
      <c r="A1498" s="85" t="s">
        <v>231</v>
      </c>
      <c r="B1498" s="85" t="s">
        <v>243</v>
      </c>
      <c r="C1498" t="s">
        <v>1644</v>
      </c>
      <c r="D1498" s="86">
        <v>0</v>
      </c>
      <c r="E1498" s="86">
        <v>0</v>
      </c>
      <c r="F1498" s="86">
        <v>0</v>
      </c>
      <c r="G1498" s="86">
        <v>0</v>
      </c>
      <c r="H1498" s="86">
        <v>0</v>
      </c>
      <c r="I1498" s="86">
        <v>0</v>
      </c>
      <c r="J1498" s="86">
        <v>0</v>
      </c>
      <c r="K1498" s="86">
        <v>0</v>
      </c>
      <c r="L1498" s="86">
        <v>0</v>
      </c>
      <c r="M1498" s="86">
        <v>0</v>
      </c>
      <c r="N1498" s="86">
        <v>0</v>
      </c>
      <c r="O1498" s="86">
        <v>141736</v>
      </c>
      <c r="P1498" s="86">
        <v>0</v>
      </c>
      <c r="Q1498" s="86">
        <v>0</v>
      </c>
      <c r="R1498" s="86">
        <v>0</v>
      </c>
      <c r="S1498" s="86">
        <v>0</v>
      </c>
      <c r="T1498" s="86">
        <v>0</v>
      </c>
      <c r="U1498" s="86">
        <v>0</v>
      </c>
      <c r="V1498" s="86">
        <v>0</v>
      </c>
      <c r="W1498" s="86">
        <v>0</v>
      </c>
      <c r="X1498" s="86">
        <v>0</v>
      </c>
      <c r="Y1498" s="86">
        <v>141736</v>
      </c>
    </row>
    <row r="1499" spans="1:25" hidden="1" outlineLevel="4" x14ac:dyDescent="0.3">
      <c r="A1499" s="85" t="s">
        <v>231</v>
      </c>
      <c r="B1499" s="85" t="s">
        <v>243</v>
      </c>
      <c r="C1499" t="s">
        <v>1487</v>
      </c>
      <c r="D1499" s="86">
        <v>0</v>
      </c>
      <c r="E1499" s="86">
        <v>0</v>
      </c>
      <c r="F1499" s="86">
        <v>0</v>
      </c>
      <c r="G1499" s="86">
        <v>0</v>
      </c>
      <c r="H1499" s="86">
        <v>0</v>
      </c>
      <c r="I1499" s="86">
        <v>0</v>
      </c>
      <c r="J1499" s="86">
        <v>0</v>
      </c>
      <c r="K1499" s="86">
        <v>3400</v>
      </c>
      <c r="L1499" s="86">
        <v>0</v>
      </c>
      <c r="M1499" s="86">
        <v>0</v>
      </c>
      <c r="N1499" s="86">
        <v>0</v>
      </c>
      <c r="O1499" s="86">
        <v>0</v>
      </c>
      <c r="P1499" s="86">
        <v>0</v>
      </c>
      <c r="Q1499" s="86">
        <v>0</v>
      </c>
      <c r="R1499" s="86">
        <v>0</v>
      </c>
      <c r="S1499" s="86">
        <v>0</v>
      </c>
      <c r="T1499" s="86">
        <v>0</v>
      </c>
      <c r="U1499" s="86">
        <v>0</v>
      </c>
      <c r="V1499" s="86">
        <v>0</v>
      </c>
      <c r="W1499" s="86">
        <v>0</v>
      </c>
      <c r="X1499" s="86">
        <v>0</v>
      </c>
      <c r="Y1499" s="86">
        <v>3400</v>
      </c>
    </row>
    <row r="1500" spans="1:25" hidden="1" outlineLevel="4" x14ac:dyDescent="0.3">
      <c r="A1500" s="85" t="s">
        <v>231</v>
      </c>
      <c r="B1500" s="85" t="s">
        <v>243</v>
      </c>
      <c r="C1500" t="s">
        <v>1645</v>
      </c>
      <c r="D1500" s="86">
        <v>0</v>
      </c>
      <c r="E1500" s="86">
        <v>0</v>
      </c>
      <c r="F1500" s="86">
        <v>0</v>
      </c>
      <c r="G1500" s="86">
        <v>0</v>
      </c>
      <c r="H1500" s="86">
        <v>0</v>
      </c>
      <c r="I1500" s="86">
        <v>0</v>
      </c>
      <c r="J1500" s="86">
        <v>0</v>
      </c>
      <c r="K1500" s="86">
        <v>0</v>
      </c>
      <c r="L1500" s="86">
        <v>0</v>
      </c>
      <c r="M1500" s="86">
        <v>0</v>
      </c>
      <c r="N1500" s="86">
        <v>0</v>
      </c>
      <c r="O1500" s="86">
        <v>0</v>
      </c>
      <c r="P1500" s="86">
        <v>106320</v>
      </c>
      <c r="Q1500" s="86">
        <v>0</v>
      </c>
      <c r="R1500" s="86">
        <v>0</v>
      </c>
      <c r="S1500" s="86">
        <v>0</v>
      </c>
      <c r="T1500" s="86">
        <v>0</v>
      </c>
      <c r="U1500" s="86">
        <v>0</v>
      </c>
      <c r="V1500" s="86">
        <v>0</v>
      </c>
      <c r="W1500" s="86">
        <v>0</v>
      </c>
      <c r="X1500" s="86">
        <v>0</v>
      </c>
      <c r="Y1500" s="86">
        <v>106320</v>
      </c>
    </row>
    <row r="1501" spans="1:25" hidden="1" outlineLevel="4" x14ac:dyDescent="0.3">
      <c r="A1501" s="85" t="s">
        <v>231</v>
      </c>
      <c r="B1501" s="85" t="s">
        <v>243</v>
      </c>
      <c r="C1501" t="s">
        <v>1646</v>
      </c>
      <c r="D1501" s="86">
        <v>0</v>
      </c>
      <c r="E1501" s="86">
        <v>0</v>
      </c>
      <c r="F1501" s="86">
        <v>0</v>
      </c>
      <c r="G1501" s="86">
        <v>0</v>
      </c>
      <c r="H1501" s="86">
        <v>0</v>
      </c>
      <c r="I1501" s="86">
        <v>0</v>
      </c>
      <c r="J1501" s="86">
        <v>0</v>
      </c>
      <c r="K1501" s="86">
        <v>0</v>
      </c>
      <c r="L1501" s="86">
        <v>0</v>
      </c>
      <c r="M1501" s="86">
        <v>0</v>
      </c>
      <c r="N1501" s="86">
        <v>0</v>
      </c>
      <c r="O1501" s="86">
        <v>0</v>
      </c>
      <c r="P1501" s="86">
        <v>375120</v>
      </c>
      <c r="Q1501" s="86">
        <v>0</v>
      </c>
      <c r="R1501" s="86">
        <v>0</v>
      </c>
      <c r="S1501" s="86">
        <v>0</v>
      </c>
      <c r="T1501" s="86">
        <v>0</v>
      </c>
      <c r="U1501" s="86">
        <v>0</v>
      </c>
      <c r="V1501" s="86">
        <v>0</v>
      </c>
      <c r="W1501" s="86">
        <v>0</v>
      </c>
      <c r="X1501" s="86">
        <v>0</v>
      </c>
      <c r="Y1501" s="86">
        <v>375120</v>
      </c>
    </row>
    <row r="1502" spans="1:25" hidden="1" outlineLevel="4" x14ac:dyDescent="0.3">
      <c r="A1502" s="85" t="s">
        <v>231</v>
      </c>
      <c r="B1502" s="85" t="s">
        <v>243</v>
      </c>
      <c r="C1502" t="s">
        <v>1647</v>
      </c>
      <c r="D1502" s="86">
        <v>0</v>
      </c>
      <c r="E1502" s="86">
        <v>0</v>
      </c>
      <c r="F1502" s="86">
        <v>0</v>
      </c>
      <c r="G1502" s="86">
        <v>0</v>
      </c>
      <c r="H1502" s="86">
        <v>0</v>
      </c>
      <c r="I1502" s="86">
        <v>0</v>
      </c>
      <c r="J1502" s="86">
        <v>0</v>
      </c>
      <c r="K1502" s="86">
        <v>432500</v>
      </c>
      <c r="L1502" s="86">
        <v>0</v>
      </c>
      <c r="M1502" s="86">
        <v>0</v>
      </c>
      <c r="N1502" s="86">
        <v>0</v>
      </c>
      <c r="O1502" s="86">
        <v>0</v>
      </c>
      <c r="P1502" s="86">
        <v>0</v>
      </c>
      <c r="Q1502" s="86">
        <v>0</v>
      </c>
      <c r="R1502" s="86">
        <v>0</v>
      </c>
      <c r="S1502" s="86">
        <v>0</v>
      </c>
      <c r="T1502" s="86">
        <v>0</v>
      </c>
      <c r="U1502" s="86">
        <v>0</v>
      </c>
      <c r="V1502" s="86">
        <v>0</v>
      </c>
      <c r="W1502" s="86">
        <v>0</v>
      </c>
      <c r="X1502" s="86">
        <v>0</v>
      </c>
      <c r="Y1502" s="86">
        <v>432500</v>
      </c>
    </row>
    <row r="1503" spans="1:25" hidden="1" outlineLevel="4" x14ac:dyDescent="0.3">
      <c r="A1503" s="85" t="s">
        <v>231</v>
      </c>
      <c r="B1503" s="85" t="s">
        <v>243</v>
      </c>
      <c r="C1503" t="s">
        <v>1648</v>
      </c>
      <c r="D1503" s="86">
        <v>0</v>
      </c>
      <c r="E1503" s="86">
        <v>0</v>
      </c>
      <c r="F1503" s="86">
        <v>0</v>
      </c>
      <c r="G1503" s="86">
        <v>0</v>
      </c>
      <c r="H1503" s="86">
        <v>0</v>
      </c>
      <c r="I1503" s="86">
        <v>0</v>
      </c>
      <c r="J1503" s="86">
        <v>0</v>
      </c>
      <c r="K1503" s="86">
        <v>0</v>
      </c>
      <c r="L1503" s="86">
        <v>0</v>
      </c>
      <c r="M1503" s="86">
        <v>0</v>
      </c>
      <c r="N1503" s="86">
        <v>739980</v>
      </c>
      <c r="O1503" s="86">
        <v>0</v>
      </c>
      <c r="P1503" s="86">
        <v>0</v>
      </c>
      <c r="Q1503" s="86">
        <v>0</v>
      </c>
      <c r="R1503" s="86">
        <v>0</v>
      </c>
      <c r="S1503" s="86">
        <v>0</v>
      </c>
      <c r="T1503" s="86">
        <v>0</v>
      </c>
      <c r="U1503" s="86">
        <v>0</v>
      </c>
      <c r="V1503" s="86">
        <v>0</v>
      </c>
      <c r="W1503" s="86">
        <v>0</v>
      </c>
      <c r="X1503" s="86">
        <v>0</v>
      </c>
      <c r="Y1503" s="86">
        <v>739980</v>
      </c>
    </row>
    <row r="1504" spans="1:25" hidden="1" outlineLevel="4" x14ac:dyDescent="0.3">
      <c r="A1504" s="85" t="s">
        <v>231</v>
      </c>
      <c r="B1504" s="85" t="s">
        <v>243</v>
      </c>
      <c r="C1504" t="s">
        <v>1649</v>
      </c>
      <c r="D1504" s="86">
        <v>0</v>
      </c>
      <c r="E1504" s="86">
        <v>0</v>
      </c>
      <c r="F1504" s="86">
        <v>0</v>
      </c>
      <c r="G1504" s="86">
        <v>0</v>
      </c>
      <c r="H1504" s="86">
        <v>0</v>
      </c>
      <c r="I1504" s="86">
        <v>0</v>
      </c>
      <c r="J1504" s="86">
        <v>0</v>
      </c>
      <c r="K1504" s="86">
        <v>0</v>
      </c>
      <c r="L1504" s="86">
        <v>0</v>
      </c>
      <c r="M1504" s="86">
        <v>0</v>
      </c>
      <c r="N1504" s="86">
        <v>30000</v>
      </c>
      <c r="O1504" s="86">
        <v>0</v>
      </c>
      <c r="P1504" s="86">
        <v>0</v>
      </c>
      <c r="Q1504" s="86">
        <v>0</v>
      </c>
      <c r="R1504" s="86">
        <v>0</v>
      </c>
      <c r="S1504" s="86">
        <v>0</v>
      </c>
      <c r="T1504" s="86">
        <v>0</v>
      </c>
      <c r="U1504" s="86">
        <v>0</v>
      </c>
      <c r="V1504" s="86">
        <v>0</v>
      </c>
      <c r="W1504" s="86">
        <v>0</v>
      </c>
      <c r="X1504" s="86">
        <v>0</v>
      </c>
      <c r="Y1504" s="86">
        <v>30000</v>
      </c>
    </row>
    <row r="1505" spans="1:25" hidden="1" outlineLevel="4" x14ac:dyDescent="0.3">
      <c r="A1505" s="85" t="s">
        <v>231</v>
      </c>
      <c r="B1505" s="85" t="s">
        <v>243</v>
      </c>
      <c r="C1505" t="s">
        <v>1650</v>
      </c>
      <c r="D1505" s="86">
        <v>0</v>
      </c>
      <c r="E1505" s="86">
        <v>0</v>
      </c>
      <c r="F1505" s="86">
        <v>0</v>
      </c>
      <c r="G1505" s="86">
        <v>0</v>
      </c>
      <c r="H1505" s="86">
        <v>0</v>
      </c>
      <c r="I1505" s="86">
        <v>250000</v>
      </c>
      <c r="J1505" s="86">
        <v>0</v>
      </c>
      <c r="K1505" s="86">
        <v>0</v>
      </c>
      <c r="L1505" s="86">
        <v>0</v>
      </c>
      <c r="M1505" s="86">
        <v>0</v>
      </c>
      <c r="N1505" s="86">
        <v>0</v>
      </c>
      <c r="O1505" s="86">
        <v>0</v>
      </c>
      <c r="P1505" s="86">
        <v>0</v>
      </c>
      <c r="Q1505" s="86">
        <v>0</v>
      </c>
      <c r="R1505" s="86">
        <v>0</v>
      </c>
      <c r="S1505" s="86">
        <v>0</v>
      </c>
      <c r="T1505" s="86">
        <v>0</v>
      </c>
      <c r="U1505" s="86">
        <v>0</v>
      </c>
      <c r="V1505" s="86">
        <v>0</v>
      </c>
      <c r="W1505" s="86">
        <v>0</v>
      </c>
      <c r="X1505" s="86">
        <v>0</v>
      </c>
      <c r="Y1505" s="86">
        <v>250000</v>
      </c>
    </row>
    <row r="1506" spans="1:25" hidden="1" outlineLevel="4" x14ac:dyDescent="0.3">
      <c r="A1506" s="85" t="s">
        <v>231</v>
      </c>
      <c r="B1506" s="85" t="s">
        <v>243</v>
      </c>
      <c r="C1506" t="s">
        <v>1651</v>
      </c>
      <c r="D1506" s="86">
        <v>0</v>
      </c>
      <c r="E1506" s="86">
        <v>0</v>
      </c>
      <c r="F1506" s="86">
        <v>0</v>
      </c>
      <c r="G1506" s="86">
        <v>0</v>
      </c>
      <c r="H1506" s="86">
        <v>0</v>
      </c>
      <c r="I1506" s="86">
        <v>0</v>
      </c>
      <c r="J1506" s="86">
        <v>0</v>
      </c>
      <c r="K1506" s="86">
        <v>0</v>
      </c>
      <c r="L1506" s="86">
        <v>1000000</v>
      </c>
      <c r="M1506" s="86">
        <v>0</v>
      </c>
      <c r="N1506" s="86">
        <v>0</v>
      </c>
      <c r="O1506" s="86">
        <v>0</v>
      </c>
      <c r="P1506" s="86">
        <v>0</v>
      </c>
      <c r="Q1506" s="86">
        <v>0</v>
      </c>
      <c r="R1506" s="86">
        <v>0</v>
      </c>
      <c r="S1506" s="86">
        <v>0</v>
      </c>
      <c r="T1506" s="86">
        <v>0</v>
      </c>
      <c r="U1506" s="86">
        <v>0</v>
      </c>
      <c r="V1506" s="86">
        <v>0</v>
      </c>
      <c r="W1506" s="86">
        <v>0</v>
      </c>
      <c r="X1506" s="86">
        <v>0</v>
      </c>
      <c r="Y1506" s="86">
        <v>1000000</v>
      </c>
    </row>
    <row r="1507" spans="1:25" hidden="1" outlineLevel="4" x14ac:dyDescent="0.3">
      <c r="A1507" s="85" t="s">
        <v>231</v>
      </c>
      <c r="B1507" s="85" t="s">
        <v>243</v>
      </c>
      <c r="C1507" t="s">
        <v>1652</v>
      </c>
      <c r="D1507" s="86">
        <v>0</v>
      </c>
      <c r="E1507" s="86">
        <v>0</v>
      </c>
      <c r="F1507" s="86">
        <v>0</v>
      </c>
      <c r="G1507" s="86">
        <v>0</v>
      </c>
      <c r="H1507" s="86">
        <v>0</v>
      </c>
      <c r="I1507" s="86">
        <v>0</v>
      </c>
      <c r="J1507" s="86">
        <v>0</v>
      </c>
      <c r="K1507" s="86">
        <v>0</v>
      </c>
      <c r="L1507" s="86">
        <v>0</v>
      </c>
      <c r="M1507" s="86">
        <v>1701000</v>
      </c>
      <c r="N1507" s="86">
        <v>0</v>
      </c>
      <c r="O1507" s="86">
        <v>0</v>
      </c>
      <c r="P1507" s="86">
        <v>0</v>
      </c>
      <c r="Q1507" s="86">
        <v>0</v>
      </c>
      <c r="R1507" s="86">
        <v>0</v>
      </c>
      <c r="S1507" s="86">
        <v>0</v>
      </c>
      <c r="T1507" s="86">
        <v>0</v>
      </c>
      <c r="U1507" s="86">
        <v>0</v>
      </c>
      <c r="V1507" s="86">
        <v>0</v>
      </c>
      <c r="W1507" s="86">
        <v>0</v>
      </c>
      <c r="X1507" s="86">
        <v>0</v>
      </c>
      <c r="Y1507" s="86">
        <v>1701000</v>
      </c>
    </row>
    <row r="1508" spans="1:25" hidden="1" outlineLevel="4" x14ac:dyDescent="0.3">
      <c r="A1508" s="85" t="s">
        <v>231</v>
      </c>
      <c r="B1508" s="85" t="s">
        <v>243</v>
      </c>
      <c r="C1508" t="s">
        <v>1653</v>
      </c>
      <c r="D1508" s="86">
        <v>0</v>
      </c>
      <c r="E1508" s="86">
        <v>0</v>
      </c>
      <c r="F1508" s="86">
        <v>0</v>
      </c>
      <c r="G1508" s="86">
        <v>0</v>
      </c>
      <c r="H1508" s="86">
        <v>0</v>
      </c>
      <c r="I1508" s="86">
        <v>0</v>
      </c>
      <c r="J1508" s="86">
        <v>0</v>
      </c>
      <c r="K1508" s="86">
        <v>0</v>
      </c>
      <c r="L1508" s="86">
        <v>0</v>
      </c>
      <c r="M1508" s="86">
        <v>0</v>
      </c>
      <c r="N1508" s="86">
        <v>0</v>
      </c>
      <c r="O1508" s="86">
        <v>0</v>
      </c>
      <c r="P1508" s="86">
        <v>0</v>
      </c>
      <c r="Q1508" s="86">
        <v>0</v>
      </c>
      <c r="R1508" s="86">
        <v>0</v>
      </c>
      <c r="S1508" s="86">
        <v>0</v>
      </c>
      <c r="T1508" s="86">
        <v>0</v>
      </c>
      <c r="U1508" s="86">
        <v>0</v>
      </c>
      <c r="V1508" s="86">
        <v>0</v>
      </c>
      <c r="W1508" s="86">
        <v>4000000</v>
      </c>
      <c r="X1508" s="86">
        <v>0</v>
      </c>
      <c r="Y1508" s="86">
        <v>4000000</v>
      </c>
    </row>
    <row r="1509" spans="1:25" hidden="1" outlineLevel="4" x14ac:dyDescent="0.3">
      <c r="A1509" s="85" t="s">
        <v>231</v>
      </c>
      <c r="B1509" s="85" t="s">
        <v>243</v>
      </c>
      <c r="C1509" t="s">
        <v>1654</v>
      </c>
      <c r="D1509" s="86">
        <v>0</v>
      </c>
      <c r="E1509" s="86">
        <v>0</v>
      </c>
      <c r="F1509" s="86">
        <v>0</v>
      </c>
      <c r="G1509" s="86">
        <v>0</v>
      </c>
      <c r="H1509" s="86">
        <v>0</v>
      </c>
      <c r="I1509" s="86">
        <v>0</v>
      </c>
      <c r="J1509" s="86">
        <v>0</v>
      </c>
      <c r="K1509" s="86">
        <v>0</v>
      </c>
      <c r="L1509" s="86">
        <v>0</v>
      </c>
      <c r="M1509" s="86">
        <v>0</v>
      </c>
      <c r="N1509" s="86">
        <v>0</v>
      </c>
      <c r="O1509" s="86">
        <v>0</v>
      </c>
      <c r="P1509" s="86">
        <v>0</v>
      </c>
      <c r="Q1509" s="86">
        <v>0</v>
      </c>
      <c r="R1509" s="86">
        <v>0</v>
      </c>
      <c r="S1509" s="86">
        <v>0</v>
      </c>
      <c r="T1509" s="86">
        <v>0</v>
      </c>
      <c r="U1509" s="86">
        <v>0</v>
      </c>
      <c r="V1509" s="86">
        <v>713000</v>
      </c>
      <c r="W1509" s="86">
        <v>0</v>
      </c>
      <c r="X1509" s="86">
        <v>0</v>
      </c>
      <c r="Y1509" s="86">
        <v>713000</v>
      </c>
    </row>
    <row r="1510" spans="1:25" hidden="1" outlineLevel="4" x14ac:dyDescent="0.3">
      <c r="A1510" s="85" t="s">
        <v>231</v>
      </c>
      <c r="B1510" s="85" t="s">
        <v>243</v>
      </c>
      <c r="C1510" t="s">
        <v>1655</v>
      </c>
      <c r="D1510" s="86">
        <v>0</v>
      </c>
      <c r="E1510" s="86">
        <v>0</v>
      </c>
      <c r="F1510" s="86">
        <v>0</v>
      </c>
      <c r="G1510" s="86">
        <v>0</v>
      </c>
      <c r="H1510" s="86">
        <v>0</v>
      </c>
      <c r="I1510" s="86">
        <v>0</v>
      </c>
      <c r="J1510" s="86">
        <v>0</v>
      </c>
      <c r="K1510" s="86">
        <v>0</v>
      </c>
      <c r="L1510" s="86">
        <v>0</v>
      </c>
      <c r="M1510" s="86">
        <v>0</v>
      </c>
      <c r="N1510" s="86">
        <v>0</v>
      </c>
      <c r="O1510" s="86">
        <v>0</v>
      </c>
      <c r="P1510" s="86">
        <v>9000</v>
      </c>
      <c r="Q1510" s="86">
        <v>0</v>
      </c>
      <c r="R1510" s="86">
        <v>0</v>
      </c>
      <c r="S1510" s="86">
        <v>0</v>
      </c>
      <c r="T1510" s="86">
        <v>0</v>
      </c>
      <c r="U1510" s="86">
        <v>0</v>
      </c>
      <c r="V1510" s="86">
        <v>0</v>
      </c>
      <c r="W1510" s="86">
        <v>0</v>
      </c>
      <c r="X1510" s="86">
        <v>0</v>
      </c>
      <c r="Y1510" s="86">
        <v>9000</v>
      </c>
    </row>
    <row r="1511" spans="1:25" hidden="1" outlineLevel="4" x14ac:dyDescent="0.3">
      <c r="A1511" s="85" t="s">
        <v>231</v>
      </c>
      <c r="B1511" s="85" t="s">
        <v>243</v>
      </c>
      <c r="C1511" t="s">
        <v>1656</v>
      </c>
      <c r="D1511" s="86">
        <v>0</v>
      </c>
      <c r="E1511" s="86">
        <v>0</v>
      </c>
      <c r="F1511" s="86">
        <v>0</v>
      </c>
      <c r="G1511" s="86">
        <v>0</v>
      </c>
      <c r="H1511" s="86">
        <v>0</v>
      </c>
      <c r="I1511" s="86">
        <v>0</v>
      </c>
      <c r="J1511" s="86">
        <v>0</v>
      </c>
      <c r="K1511" s="86">
        <v>0</v>
      </c>
      <c r="L1511" s="86">
        <v>0</v>
      </c>
      <c r="M1511" s="86">
        <v>0</v>
      </c>
      <c r="N1511" s="86">
        <v>0</v>
      </c>
      <c r="O1511" s="86">
        <v>0</v>
      </c>
      <c r="P1511" s="86">
        <v>0</v>
      </c>
      <c r="Q1511" s="86">
        <v>0</v>
      </c>
      <c r="R1511" s="86">
        <v>0</v>
      </c>
      <c r="S1511" s="86">
        <v>0</v>
      </c>
      <c r="T1511" s="86">
        <v>126475</v>
      </c>
      <c r="U1511" s="86">
        <v>0</v>
      </c>
      <c r="V1511" s="86">
        <v>0</v>
      </c>
      <c r="W1511" s="86">
        <v>0</v>
      </c>
      <c r="X1511" s="86">
        <v>0</v>
      </c>
      <c r="Y1511" s="86">
        <v>126475</v>
      </c>
    </row>
    <row r="1512" spans="1:25" hidden="1" outlineLevel="4" x14ac:dyDescent="0.3">
      <c r="A1512" s="85" t="s">
        <v>231</v>
      </c>
      <c r="B1512" s="85" t="s">
        <v>243</v>
      </c>
      <c r="C1512" t="s">
        <v>1657</v>
      </c>
      <c r="D1512" s="86">
        <v>0</v>
      </c>
      <c r="E1512" s="86">
        <v>0</v>
      </c>
      <c r="F1512" s="86">
        <v>0</v>
      </c>
      <c r="G1512" s="86">
        <v>0</v>
      </c>
      <c r="H1512" s="86">
        <v>0</v>
      </c>
      <c r="I1512" s="86">
        <v>0</v>
      </c>
      <c r="J1512" s="86">
        <v>0</v>
      </c>
      <c r="K1512" s="86">
        <v>0</v>
      </c>
      <c r="L1512" s="86">
        <v>0</v>
      </c>
      <c r="M1512" s="86">
        <v>0</v>
      </c>
      <c r="N1512" s="86">
        <v>0</v>
      </c>
      <c r="O1512" s="86">
        <v>0</v>
      </c>
      <c r="P1512" s="86">
        <v>0</v>
      </c>
      <c r="Q1512" s="86">
        <v>0</v>
      </c>
      <c r="R1512" s="86">
        <v>0</v>
      </c>
      <c r="S1512" s="86">
        <v>0</v>
      </c>
      <c r="T1512" s="86">
        <v>0</v>
      </c>
      <c r="U1512" s="86">
        <v>0</v>
      </c>
      <c r="V1512" s="86">
        <v>549676</v>
      </c>
      <c r="W1512" s="86">
        <v>0</v>
      </c>
      <c r="X1512" s="86">
        <v>0</v>
      </c>
      <c r="Y1512" s="86">
        <v>549676</v>
      </c>
    </row>
    <row r="1513" spans="1:25" hidden="1" outlineLevel="4" x14ac:dyDescent="0.3">
      <c r="A1513" s="85" t="s">
        <v>231</v>
      </c>
      <c r="B1513" s="85" t="s">
        <v>243</v>
      </c>
      <c r="C1513" t="s">
        <v>1658</v>
      </c>
      <c r="D1513" s="86">
        <v>0</v>
      </c>
      <c r="E1513" s="86">
        <v>0</v>
      </c>
      <c r="F1513" s="86">
        <v>0</v>
      </c>
      <c r="G1513" s="86">
        <v>0</v>
      </c>
      <c r="H1513" s="86">
        <v>0</v>
      </c>
      <c r="I1513" s="86">
        <v>0</v>
      </c>
      <c r="J1513" s="86">
        <v>0</v>
      </c>
      <c r="K1513" s="86">
        <v>0</v>
      </c>
      <c r="L1513" s="86">
        <v>0</v>
      </c>
      <c r="M1513" s="86">
        <v>0</v>
      </c>
      <c r="N1513" s="86">
        <v>0</v>
      </c>
      <c r="O1513" s="86">
        <v>0</v>
      </c>
      <c r="P1513" s="86">
        <v>580000</v>
      </c>
      <c r="Q1513" s="86">
        <v>0</v>
      </c>
      <c r="R1513" s="86">
        <v>0</v>
      </c>
      <c r="S1513" s="86">
        <v>0</v>
      </c>
      <c r="T1513" s="86">
        <v>0</v>
      </c>
      <c r="U1513" s="86">
        <v>0</v>
      </c>
      <c r="V1513" s="86">
        <v>0</v>
      </c>
      <c r="W1513" s="86">
        <v>0</v>
      </c>
      <c r="X1513" s="86">
        <v>0</v>
      </c>
      <c r="Y1513" s="86">
        <v>580000</v>
      </c>
    </row>
    <row r="1514" spans="1:25" hidden="1" outlineLevel="4" x14ac:dyDescent="0.3">
      <c r="A1514" s="85" t="s">
        <v>231</v>
      </c>
      <c r="B1514" s="85" t="s">
        <v>243</v>
      </c>
      <c r="C1514" t="s">
        <v>1598</v>
      </c>
      <c r="D1514" s="86">
        <v>0</v>
      </c>
      <c r="E1514" s="86">
        <v>0</v>
      </c>
      <c r="F1514" s="86">
        <v>0</v>
      </c>
      <c r="G1514" s="86">
        <v>0</v>
      </c>
      <c r="H1514" s="86">
        <v>0</v>
      </c>
      <c r="I1514" s="86">
        <v>0</v>
      </c>
      <c r="J1514" s="86">
        <v>0</v>
      </c>
      <c r="K1514" s="86">
        <v>870000</v>
      </c>
      <c r="L1514" s="86">
        <v>0</v>
      </c>
      <c r="M1514" s="86">
        <v>840000</v>
      </c>
      <c r="N1514" s="86">
        <v>720000</v>
      </c>
      <c r="O1514" s="86">
        <v>0</v>
      </c>
      <c r="P1514" s="86">
        <v>0</v>
      </c>
      <c r="Q1514" s="86">
        <v>2000000</v>
      </c>
      <c r="R1514" s="86">
        <v>0</v>
      </c>
      <c r="S1514" s="86">
        <v>0</v>
      </c>
      <c r="T1514" s="86">
        <v>0</v>
      </c>
      <c r="U1514" s="86">
        <v>0</v>
      </c>
      <c r="V1514" s="86">
        <v>0</v>
      </c>
      <c r="W1514" s="86">
        <v>1000000</v>
      </c>
      <c r="X1514" s="86">
        <v>0</v>
      </c>
      <c r="Y1514" s="86">
        <v>5430000</v>
      </c>
    </row>
    <row r="1515" spans="1:25" hidden="1" outlineLevel="4" x14ac:dyDescent="0.3">
      <c r="A1515" s="85" t="s">
        <v>231</v>
      </c>
      <c r="B1515" s="85" t="s">
        <v>243</v>
      </c>
      <c r="C1515" t="s">
        <v>1659</v>
      </c>
      <c r="D1515" s="86">
        <v>0</v>
      </c>
      <c r="E1515" s="86">
        <v>0</v>
      </c>
      <c r="F1515" s="86">
        <v>0</v>
      </c>
      <c r="G1515" s="86">
        <v>0</v>
      </c>
      <c r="H1515" s="86">
        <v>0</v>
      </c>
      <c r="I1515" s="86">
        <v>0</v>
      </c>
      <c r="J1515" s="86">
        <v>399000</v>
      </c>
      <c r="K1515" s="86">
        <v>0</v>
      </c>
      <c r="L1515" s="86">
        <v>0</v>
      </c>
      <c r="M1515" s="86">
        <v>0</v>
      </c>
      <c r="N1515" s="86">
        <v>0</v>
      </c>
      <c r="O1515" s="86">
        <v>0</v>
      </c>
      <c r="P1515" s="86">
        <v>0</v>
      </c>
      <c r="Q1515" s="86">
        <v>0</v>
      </c>
      <c r="R1515" s="86">
        <v>0</v>
      </c>
      <c r="S1515" s="86">
        <v>0</v>
      </c>
      <c r="T1515" s="86">
        <v>0</v>
      </c>
      <c r="U1515" s="86">
        <v>0</v>
      </c>
      <c r="V1515" s="86">
        <v>0</v>
      </c>
      <c r="W1515" s="86">
        <v>0</v>
      </c>
      <c r="X1515" s="86">
        <v>0</v>
      </c>
      <c r="Y1515" s="86">
        <v>399000</v>
      </c>
    </row>
    <row r="1516" spans="1:25" hidden="1" outlineLevel="4" x14ac:dyDescent="0.3">
      <c r="A1516" s="85" t="s">
        <v>231</v>
      </c>
      <c r="B1516" s="85" t="s">
        <v>243</v>
      </c>
      <c r="C1516" t="s">
        <v>1660</v>
      </c>
      <c r="D1516" s="86">
        <v>0</v>
      </c>
      <c r="E1516" s="86">
        <v>0</v>
      </c>
      <c r="F1516" s="86">
        <v>0</v>
      </c>
      <c r="G1516" s="86">
        <v>0</v>
      </c>
      <c r="H1516" s="86">
        <v>0</v>
      </c>
      <c r="I1516" s="86">
        <v>59000</v>
      </c>
      <c r="J1516" s="86">
        <v>0</v>
      </c>
      <c r="K1516" s="86">
        <v>0</v>
      </c>
      <c r="L1516" s="86">
        <v>0</v>
      </c>
      <c r="M1516" s="86">
        <v>0</v>
      </c>
      <c r="N1516" s="86">
        <v>0</v>
      </c>
      <c r="O1516" s="86">
        <v>0</v>
      </c>
      <c r="P1516" s="86">
        <v>0</v>
      </c>
      <c r="Q1516" s="86">
        <v>0</v>
      </c>
      <c r="R1516" s="86">
        <v>0</v>
      </c>
      <c r="S1516" s="86">
        <v>0</v>
      </c>
      <c r="T1516" s="86">
        <v>0</v>
      </c>
      <c r="U1516" s="86">
        <v>0</v>
      </c>
      <c r="V1516" s="86">
        <v>0</v>
      </c>
      <c r="W1516" s="86">
        <v>0</v>
      </c>
      <c r="X1516" s="86">
        <v>0</v>
      </c>
      <c r="Y1516" s="86">
        <v>59000</v>
      </c>
    </row>
    <row r="1517" spans="1:25" s="284" customFormat="1" hidden="1" outlineLevel="3" collapsed="1" x14ac:dyDescent="0.3">
      <c r="A1517" s="85"/>
      <c r="B1517" s="290" t="s">
        <v>2831</v>
      </c>
      <c r="C1517" s="291"/>
      <c r="D1517" s="292"/>
      <c r="E1517" s="292">
        <f t="shared" ref="E1517:Y1517" si="62">SUBTOTAL(9,E1476:E1516)</f>
        <v>0</v>
      </c>
      <c r="F1517" s="292">
        <f t="shared" si="62"/>
        <v>0</v>
      </c>
      <c r="G1517" s="292">
        <f t="shared" si="62"/>
        <v>0</v>
      </c>
      <c r="H1517" s="292">
        <f t="shared" si="62"/>
        <v>0</v>
      </c>
      <c r="I1517" s="292">
        <f t="shared" si="62"/>
        <v>309000</v>
      </c>
      <c r="J1517" s="292">
        <f t="shared" si="62"/>
        <v>957600</v>
      </c>
      <c r="K1517" s="292">
        <f t="shared" si="62"/>
        <v>2269000</v>
      </c>
      <c r="L1517" s="292">
        <f t="shared" si="62"/>
        <v>1000000</v>
      </c>
      <c r="M1517" s="292">
        <f t="shared" si="62"/>
        <v>8741494</v>
      </c>
      <c r="N1517" s="292">
        <f t="shared" si="62"/>
        <v>1489980</v>
      </c>
      <c r="O1517" s="292">
        <f t="shared" si="62"/>
        <v>1020754</v>
      </c>
      <c r="P1517" s="292">
        <f t="shared" si="62"/>
        <v>1450565</v>
      </c>
      <c r="Q1517" s="292">
        <f t="shared" si="62"/>
        <v>20300000</v>
      </c>
      <c r="R1517" s="292">
        <f t="shared" si="62"/>
        <v>948000</v>
      </c>
      <c r="S1517" s="292">
        <f t="shared" si="62"/>
        <v>54078993</v>
      </c>
      <c r="T1517" s="292">
        <f t="shared" si="62"/>
        <v>626475</v>
      </c>
      <c r="U1517" s="292">
        <f t="shared" si="62"/>
        <v>0</v>
      </c>
      <c r="V1517" s="292">
        <f t="shared" si="62"/>
        <v>2214676</v>
      </c>
      <c r="W1517" s="292">
        <f t="shared" si="62"/>
        <v>24992300</v>
      </c>
      <c r="X1517" s="292">
        <f t="shared" si="62"/>
        <v>4974020</v>
      </c>
      <c r="Y1517" s="292">
        <f t="shared" si="62"/>
        <v>125372857</v>
      </c>
    </row>
    <row r="1518" spans="1:25" s="286" customFormat="1" outlineLevel="2" collapsed="1" x14ac:dyDescent="0.3">
      <c r="A1518" s="285" t="s">
        <v>2769</v>
      </c>
      <c r="B1518" s="285"/>
      <c r="D1518" s="287">
        <f t="shared" ref="D1518:Y1518" si="63">SUBTOTAL(9,D1262:D1516)</f>
        <v>0</v>
      </c>
      <c r="E1518" s="287">
        <f t="shared" si="63"/>
        <v>0</v>
      </c>
      <c r="F1518" s="287">
        <f t="shared" si="63"/>
        <v>0</v>
      </c>
      <c r="G1518" s="287">
        <f t="shared" si="63"/>
        <v>254966.28684400517</v>
      </c>
      <c r="H1518" s="287">
        <f t="shared" si="63"/>
        <v>0</v>
      </c>
      <c r="I1518" s="287">
        <f t="shared" si="63"/>
        <v>2430973</v>
      </c>
      <c r="J1518" s="287">
        <f t="shared" si="63"/>
        <v>6222557</v>
      </c>
      <c r="K1518" s="287">
        <f t="shared" si="63"/>
        <v>37109469</v>
      </c>
      <c r="L1518" s="287">
        <f t="shared" si="63"/>
        <v>1611766</v>
      </c>
      <c r="M1518" s="287">
        <f t="shared" si="63"/>
        <v>25826194</v>
      </c>
      <c r="N1518" s="287">
        <f t="shared" si="63"/>
        <v>11782237</v>
      </c>
      <c r="O1518" s="287">
        <f t="shared" si="63"/>
        <v>7295254</v>
      </c>
      <c r="P1518" s="287">
        <f t="shared" si="63"/>
        <v>5469230</v>
      </c>
      <c r="Q1518" s="287">
        <f t="shared" si="63"/>
        <v>23115580</v>
      </c>
      <c r="R1518" s="287">
        <f t="shared" si="63"/>
        <v>948000</v>
      </c>
      <c r="S1518" s="287">
        <f t="shared" si="63"/>
        <v>57299583</v>
      </c>
      <c r="T1518" s="287">
        <f t="shared" si="63"/>
        <v>17096058</v>
      </c>
      <c r="U1518" s="287">
        <f t="shared" si="63"/>
        <v>0</v>
      </c>
      <c r="V1518" s="287">
        <f t="shared" si="63"/>
        <v>42021925</v>
      </c>
      <c r="W1518" s="287">
        <f t="shared" si="63"/>
        <v>161346451</v>
      </c>
      <c r="X1518" s="287">
        <f t="shared" si="63"/>
        <v>106916575</v>
      </c>
      <c r="Y1518" s="287">
        <f t="shared" si="63"/>
        <v>506746818.28684402</v>
      </c>
    </row>
    <row r="1519" spans="1:25" hidden="1" outlineLevel="4" x14ac:dyDescent="0.3">
      <c r="A1519" s="85" t="s">
        <v>205</v>
      </c>
      <c r="B1519" s="85" t="s">
        <v>207</v>
      </c>
      <c r="C1519" t="s">
        <v>1661</v>
      </c>
      <c r="D1519" s="86">
        <v>0</v>
      </c>
      <c r="E1519" s="86">
        <v>0</v>
      </c>
      <c r="F1519" s="86">
        <v>0</v>
      </c>
      <c r="G1519" s="86">
        <v>0</v>
      </c>
      <c r="H1519" s="86">
        <v>0</v>
      </c>
      <c r="I1519" s="86">
        <v>0</v>
      </c>
      <c r="J1519" s="86">
        <v>0</v>
      </c>
      <c r="K1519" s="86">
        <v>0</v>
      </c>
      <c r="L1519" s="86">
        <v>0</v>
      </c>
      <c r="M1519" s="86">
        <v>0</v>
      </c>
      <c r="N1519" s="86">
        <v>0</v>
      </c>
      <c r="O1519" s="86">
        <v>0</v>
      </c>
      <c r="P1519" s="86">
        <v>4117162</v>
      </c>
      <c r="Q1519" s="86">
        <v>0</v>
      </c>
      <c r="R1519" s="86">
        <v>0</v>
      </c>
      <c r="S1519" s="86">
        <v>0</v>
      </c>
      <c r="T1519" s="86">
        <v>0</v>
      </c>
      <c r="U1519" s="86">
        <v>0</v>
      </c>
      <c r="V1519" s="86">
        <v>0</v>
      </c>
      <c r="W1519" s="86">
        <v>0</v>
      </c>
      <c r="X1519" s="86">
        <v>0</v>
      </c>
      <c r="Y1519" s="86">
        <v>4117162</v>
      </c>
    </row>
    <row r="1520" spans="1:25" hidden="1" outlineLevel="4" x14ac:dyDescent="0.3">
      <c r="A1520" s="85" t="s">
        <v>205</v>
      </c>
      <c r="B1520" s="85" t="s">
        <v>207</v>
      </c>
      <c r="C1520" t="s">
        <v>1662</v>
      </c>
      <c r="D1520" s="86">
        <v>0</v>
      </c>
      <c r="E1520" s="86">
        <v>0</v>
      </c>
      <c r="F1520" s="86">
        <v>0</v>
      </c>
      <c r="G1520" s="86">
        <v>0</v>
      </c>
      <c r="H1520" s="86">
        <v>0</v>
      </c>
      <c r="I1520" s="86">
        <v>0</v>
      </c>
      <c r="J1520" s="86">
        <v>0</v>
      </c>
      <c r="K1520" s="86">
        <v>0</v>
      </c>
      <c r="L1520" s="86">
        <v>0</v>
      </c>
      <c r="M1520" s="86">
        <v>0</v>
      </c>
      <c r="N1520" s="86">
        <v>0</v>
      </c>
      <c r="O1520" s="86">
        <v>0</v>
      </c>
      <c r="P1520" s="86">
        <v>0</v>
      </c>
      <c r="Q1520" s="86">
        <v>0</v>
      </c>
      <c r="R1520" s="86">
        <v>0</v>
      </c>
      <c r="S1520" s="86">
        <v>0</v>
      </c>
      <c r="T1520" s="86">
        <v>0</v>
      </c>
      <c r="U1520" s="86">
        <v>0</v>
      </c>
      <c r="V1520" s="86">
        <v>5200000</v>
      </c>
      <c r="W1520" s="86">
        <v>0</v>
      </c>
      <c r="X1520" s="86">
        <v>2102000</v>
      </c>
      <c r="Y1520" s="86">
        <v>7302000</v>
      </c>
    </row>
    <row r="1521" spans="1:25" hidden="1" outlineLevel="4" x14ac:dyDescent="0.3">
      <c r="A1521" s="85" t="s">
        <v>205</v>
      </c>
      <c r="B1521" s="85" t="s">
        <v>207</v>
      </c>
      <c r="C1521" t="s">
        <v>1663</v>
      </c>
      <c r="D1521" s="86">
        <v>0</v>
      </c>
      <c r="E1521" s="86">
        <v>0</v>
      </c>
      <c r="F1521" s="86">
        <v>0</v>
      </c>
      <c r="G1521" s="86">
        <v>0</v>
      </c>
      <c r="H1521" s="86">
        <v>0</v>
      </c>
      <c r="I1521" s="86">
        <v>0</v>
      </c>
      <c r="J1521" s="86">
        <v>0</v>
      </c>
      <c r="K1521" s="86">
        <v>2920000</v>
      </c>
      <c r="L1521" s="86">
        <v>0</v>
      </c>
      <c r="M1521" s="86">
        <v>0</v>
      </c>
      <c r="N1521" s="86">
        <v>0</v>
      </c>
      <c r="O1521" s="86">
        <v>0</v>
      </c>
      <c r="P1521" s="86">
        <v>0</v>
      </c>
      <c r="Q1521" s="86">
        <v>0</v>
      </c>
      <c r="R1521" s="86">
        <v>0</v>
      </c>
      <c r="S1521" s="86">
        <v>0</v>
      </c>
      <c r="T1521" s="86">
        <v>0</v>
      </c>
      <c r="U1521" s="86">
        <v>0</v>
      </c>
      <c r="V1521" s="86">
        <v>0</v>
      </c>
      <c r="W1521" s="86">
        <v>0</v>
      </c>
      <c r="X1521" s="86">
        <v>0</v>
      </c>
      <c r="Y1521" s="86">
        <v>2920000</v>
      </c>
    </row>
    <row r="1522" spans="1:25" hidden="1" outlineLevel="4" x14ac:dyDescent="0.3">
      <c r="A1522" s="85" t="s">
        <v>205</v>
      </c>
      <c r="B1522" s="85" t="s">
        <v>207</v>
      </c>
      <c r="C1522" t="s">
        <v>857</v>
      </c>
      <c r="D1522" s="86">
        <v>0</v>
      </c>
      <c r="E1522" s="86">
        <v>0</v>
      </c>
      <c r="F1522" s="86">
        <v>0</v>
      </c>
      <c r="G1522" s="86">
        <v>0</v>
      </c>
      <c r="H1522" s="86">
        <v>0</v>
      </c>
      <c r="I1522" s="86">
        <v>0</v>
      </c>
      <c r="J1522" s="86">
        <v>0</v>
      </c>
      <c r="K1522" s="86">
        <v>0</v>
      </c>
      <c r="L1522" s="86">
        <v>0</v>
      </c>
      <c r="M1522" s="86">
        <v>0</v>
      </c>
      <c r="N1522" s="86">
        <v>0</v>
      </c>
      <c r="O1522" s="86">
        <v>0</v>
      </c>
      <c r="P1522" s="86">
        <v>0</v>
      </c>
      <c r="Q1522" s="86">
        <v>0</v>
      </c>
      <c r="R1522" s="86">
        <v>0</v>
      </c>
      <c r="S1522" s="86">
        <v>0</v>
      </c>
      <c r="T1522" s="86">
        <v>0</v>
      </c>
      <c r="U1522" s="86">
        <v>0</v>
      </c>
      <c r="V1522" s="86">
        <v>0</v>
      </c>
      <c r="W1522" s="86">
        <v>338000</v>
      </c>
      <c r="X1522" s="86">
        <v>0</v>
      </c>
      <c r="Y1522" s="86">
        <v>338000</v>
      </c>
    </row>
    <row r="1523" spans="1:25" hidden="1" outlineLevel="4" x14ac:dyDescent="0.3">
      <c r="A1523" s="85" t="s">
        <v>205</v>
      </c>
      <c r="B1523" s="85" t="s">
        <v>207</v>
      </c>
      <c r="C1523" t="s">
        <v>1664</v>
      </c>
      <c r="D1523" s="86">
        <v>0</v>
      </c>
      <c r="E1523" s="86">
        <v>0</v>
      </c>
      <c r="F1523" s="86">
        <v>0</v>
      </c>
      <c r="G1523" s="86">
        <v>0</v>
      </c>
      <c r="H1523" s="86">
        <v>0</v>
      </c>
      <c r="I1523" s="86">
        <v>0</v>
      </c>
      <c r="J1523" s="86">
        <v>0</v>
      </c>
      <c r="K1523" s="86">
        <v>0</v>
      </c>
      <c r="L1523" s="86">
        <v>0</v>
      </c>
      <c r="M1523" s="86">
        <v>500000</v>
      </c>
      <c r="N1523" s="86">
        <v>650000</v>
      </c>
      <c r="O1523" s="86">
        <v>0</v>
      </c>
      <c r="P1523" s="86">
        <v>1500000</v>
      </c>
      <c r="Q1523" s="86">
        <v>0</v>
      </c>
      <c r="R1523" s="86">
        <v>0</v>
      </c>
      <c r="S1523" s="86">
        <v>0</v>
      </c>
      <c r="T1523" s="86">
        <v>4000000</v>
      </c>
      <c r="U1523" s="86">
        <v>0</v>
      </c>
      <c r="V1523" s="86">
        <v>2500000</v>
      </c>
      <c r="W1523" s="86">
        <v>2500000</v>
      </c>
      <c r="X1523" s="86">
        <v>4500000</v>
      </c>
      <c r="Y1523" s="86">
        <v>16150000</v>
      </c>
    </row>
    <row r="1524" spans="1:25" hidden="1" outlineLevel="4" x14ac:dyDescent="0.3">
      <c r="A1524" s="85" t="s">
        <v>205</v>
      </c>
      <c r="B1524" s="85" t="s">
        <v>207</v>
      </c>
      <c r="C1524" t="s">
        <v>1665</v>
      </c>
      <c r="D1524" s="86">
        <v>0</v>
      </c>
      <c r="E1524" s="86">
        <v>0</v>
      </c>
      <c r="F1524" s="86">
        <v>0</v>
      </c>
      <c r="G1524" s="86">
        <v>0</v>
      </c>
      <c r="H1524" s="86">
        <v>0</v>
      </c>
      <c r="I1524" s="86">
        <v>0</v>
      </c>
      <c r="J1524" s="86">
        <v>2030000</v>
      </c>
      <c r="K1524" s="86">
        <v>0</v>
      </c>
      <c r="L1524" s="86">
        <v>0</v>
      </c>
      <c r="M1524" s="86">
        <v>0</v>
      </c>
      <c r="N1524" s="86">
        <v>0</v>
      </c>
      <c r="O1524" s="86">
        <v>0</v>
      </c>
      <c r="P1524" s="86">
        <v>0</v>
      </c>
      <c r="Q1524" s="86">
        <v>0</v>
      </c>
      <c r="R1524" s="86">
        <v>0</v>
      </c>
      <c r="S1524" s="86">
        <v>0</v>
      </c>
      <c r="T1524" s="86">
        <v>0</v>
      </c>
      <c r="U1524" s="86">
        <v>0</v>
      </c>
      <c r="V1524" s="86">
        <v>0</v>
      </c>
      <c r="W1524" s="86">
        <v>0</v>
      </c>
      <c r="X1524" s="86">
        <v>0</v>
      </c>
      <c r="Y1524" s="86">
        <v>2030000</v>
      </c>
    </row>
    <row r="1525" spans="1:25" hidden="1" outlineLevel="4" x14ac:dyDescent="0.3">
      <c r="A1525" s="85" t="s">
        <v>205</v>
      </c>
      <c r="B1525" s="85" t="s">
        <v>207</v>
      </c>
      <c r="C1525" t="s">
        <v>1666</v>
      </c>
      <c r="D1525" s="86">
        <v>0</v>
      </c>
      <c r="E1525" s="86">
        <v>0</v>
      </c>
      <c r="F1525" s="86">
        <v>0</v>
      </c>
      <c r="G1525" s="86">
        <v>0</v>
      </c>
      <c r="H1525" s="86">
        <v>0</v>
      </c>
      <c r="I1525" s="86">
        <v>0</v>
      </c>
      <c r="J1525" s="86">
        <v>0</v>
      </c>
      <c r="K1525" s="86">
        <v>0</v>
      </c>
      <c r="L1525" s="86">
        <v>0</v>
      </c>
      <c r="M1525" s="86">
        <v>0</v>
      </c>
      <c r="N1525" s="86">
        <v>375000</v>
      </c>
      <c r="O1525" s="86">
        <v>0</v>
      </c>
      <c r="P1525" s="86">
        <v>0</v>
      </c>
      <c r="Q1525" s="86">
        <v>0</v>
      </c>
      <c r="R1525" s="86">
        <v>0</v>
      </c>
      <c r="S1525" s="86">
        <v>0</v>
      </c>
      <c r="T1525" s="86">
        <v>0</v>
      </c>
      <c r="U1525" s="86">
        <v>0</v>
      </c>
      <c r="V1525" s="86">
        <v>0</v>
      </c>
      <c r="W1525" s="86">
        <v>0</v>
      </c>
      <c r="X1525" s="86">
        <v>0</v>
      </c>
      <c r="Y1525" s="86">
        <v>375000</v>
      </c>
    </row>
    <row r="1526" spans="1:25" hidden="1" outlineLevel="4" x14ac:dyDescent="0.3">
      <c r="A1526" s="85" t="s">
        <v>205</v>
      </c>
      <c r="B1526" s="85" t="s">
        <v>207</v>
      </c>
      <c r="C1526" t="s">
        <v>1667</v>
      </c>
      <c r="D1526" s="86">
        <v>0</v>
      </c>
      <c r="E1526" s="86">
        <v>0</v>
      </c>
      <c r="F1526" s="86">
        <v>0</v>
      </c>
      <c r="G1526" s="86">
        <v>0</v>
      </c>
      <c r="H1526" s="86">
        <v>0</v>
      </c>
      <c r="I1526" s="86">
        <v>0</v>
      </c>
      <c r="J1526" s="86">
        <v>0</v>
      </c>
      <c r="K1526" s="86">
        <v>3679096</v>
      </c>
      <c r="L1526" s="86">
        <v>0</v>
      </c>
      <c r="M1526" s="86">
        <v>0</v>
      </c>
      <c r="N1526" s="86">
        <v>0</v>
      </c>
      <c r="O1526" s="86">
        <v>0</v>
      </c>
      <c r="P1526" s="86">
        <v>0</v>
      </c>
      <c r="Q1526" s="86">
        <v>0</v>
      </c>
      <c r="R1526" s="86">
        <v>0</v>
      </c>
      <c r="S1526" s="86">
        <v>0</v>
      </c>
      <c r="T1526" s="86">
        <v>0</v>
      </c>
      <c r="U1526" s="86">
        <v>0</v>
      </c>
      <c r="V1526" s="86">
        <v>0</v>
      </c>
      <c r="W1526" s="86">
        <v>0</v>
      </c>
      <c r="X1526" s="86">
        <v>0</v>
      </c>
      <c r="Y1526" s="86">
        <v>3679096</v>
      </c>
    </row>
    <row r="1527" spans="1:25" hidden="1" outlineLevel="4" x14ac:dyDescent="0.3">
      <c r="A1527" s="85" t="s">
        <v>205</v>
      </c>
      <c r="B1527" s="85" t="s">
        <v>207</v>
      </c>
      <c r="C1527" t="s">
        <v>1668</v>
      </c>
      <c r="D1527" s="86">
        <v>11467088</v>
      </c>
      <c r="E1527" s="86">
        <v>0</v>
      </c>
      <c r="F1527" s="86">
        <v>0</v>
      </c>
      <c r="G1527" s="86">
        <v>0</v>
      </c>
      <c r="H1527" s="86">
        <v>0</v>
      </c>
      <c r="I1527" s="86">
        <v>0</v>
      </c>
      <c r="J1527" s="86">
        <v>0</v>
      </c>
      <c r="K1527" s="86">
        <v>0</v>
      </c>
      <c r="L1527" s="86">
        <v>0</v>
      </c>
      <c r="M1527" s="86">
        <v>0</v>
      </c>
      <c r="N1527" s="86">
        <v>0</v>
      </c>
      <c r="O1527" s="86">
        <v>0</v>
      </c>
      <c r="P1527" s="86">
        <v>0</v>
      </c>
      <c r="Q1527" s="86">
        <v>0</v>
      </c>
      <c r="R1527" s="86">
        <v>0</v>
      </c>
      <c r="S1527" s="86">
        <v>0</v>
      </c>
      <c r="T1527" s="86">
        <v>0</v>
      </c>
      <c r="U1527" s="86">
        <v>0</v>
      </c>
      <c r="V1527" s="86">
        <v>0</v>
      </c>
      <c r="W1527" s="86">
        <v>0</v>
      </c>
      <c r="X1527" s="86">
        <v>0</v>
      </c>
      <c r="Y1527" s="86">
        <v>11467088</v>
      </c>
    </row>
    <row r="1528" spans="1:25" hidden="1" outlineLevel="4" x14ac:dyDescent="0.3">
      <c r="A1528" s="85" t="s">
        <v>205</v>
      </c>
      <c r="B1528" s="85" t="s">
        <v>207</v>
      </c>
      <c r="C1528" t="s">
        <v>1669</v>
      </c>
      <c r="D1528" s="86">
        <v>3589969</v>
      </c>
      <c r="E1528" s="86">
        <v>0</v>
      </c>
      <c r="F1528" s="86">
        <v>0</v>
      </c>
      <c r="G1528" s="86">
        <v>0</v>
      </c>
      <c r="H1528" s="86">
        <v>0</v>
      </c>
      <c r="I1528" s="86">
        <v>0</v>
      </c>
      <c r="J1528" s="86">
        <v>0</v>
      </c>
      <c r="K1528" s="86">
        <v>0</v>
      </c>
      <c r="L1528" s="86">
        <v>0</v>
      </c>
      <c r="M1528" s="86">
        <v>0</v>
      </c>
      <c r="N1528" s="86">
        <v>0</v>
      </c>
      <c r="O1528" s="86">
        <v>0</v>
      </c>
      <c r="P1528" s="86">
        <v>0</v>
      </c>
      <c r="Q1528" s="86">
        <v>0</v>
      </c>
      <c r="R1528" s="86">
        <v>0</v>
      </c>
      <c r="S1528" s="86">
        <v>0</v>
      </c>
      <c r="T1528" s="86">
        <v>0</v>
      </c>
      <c r="U1528" s="86">
        <v>0</v>
      </c>
      <c r="V1528" s="86">
        <v>0</v>
      </c>
      <c r="W1528" s="86">
        <v>0</v>
      </c>
      <c r="X1528" s="86">
        <v>0</v>
      </c>
      <c r="Y1528" s="86">
        <v>3589969</v>
      </c>
    </row>
    <row r="1529" spans="1:25" hidden="1" outlineLevel="4" x14ac:dyDescent="0.3">
      <c r="A1529" s="85" t="s">
        <v>205</v>
      </c>
      <c r="B1529" s="85" t="s">
        <v>207</v>
      </c>
      <c r="C1529" t="s">
        <v>1670</v>
      </c>
      <c r="D1529" s="86">
        <v>0</v>
      </c>
      <c r="E1529" s="86">
        <v>0</v>
      </c>
      <c r="F1529" s="86">
        <v>0</v>
      </c>
      <c r="G1529" s="86">
        <v>0</v>
      </c>
      <c r="H1529" s="86">
        <v>0</v>
      </c>
      <c r="I1529" s="86">
        <v>0</v>
      </c>
      <c r="J1529" s="86">
        <v>0</v>
      </c>
      <c r="K1529" s="86">
        <v>0</v>
      </c>
      <c r="L1529" s="86">
        <v>0</v>
      </c>
      <c r="M1529" s="86">
        <v>0</v>
      </c>
      <c r="N1529" s="86">
        <v>0</v>
      </c>
      <c r="O1529" s="86">
        <v>0</v>
      </c>
      <c r="P1529" s="86">
        <v>0</v>
      </c>
      <c r="Q1529" s="86">
        <v>72000000</v>
      </c>
      <c r="R1529" s="86">
        <v>0</v>
      </c>
      <c r="S1529" s="86">
        <v>0</v>
      </c>
      <c r="T1529" s="86">
        <v>0</v>
      </c>
      <c r="U1529" s="86">
        <v>0</v>
      </c>
      <c r="V1529" s="86">
        <v>0</v>
      </c>
      <c r="W1529" s="86">
        <v>0</v>
      </c>
      <c r="X1529" s="86">
        <v>0</v>
      </c>
      <c r="Y1529" s="86">
        <v>72000000</v>
      </c>
    </row>
    <row r="1530" spans="1:25" hidden="1" outlineLevel="4" x14ac:dyDescent="0.3">
      <c r="A1530" s="85" t="s">
        <v>205</v>
      </c>
      <c r="B1530" s="85" t="s">
        <v>207</v>
      </c>
      <c r="C1530" t="s">
        <v>1671</v>
      </c>
      <c r="D1530" s="86">
        <v>0</v>
      </c>
      <c r="E1530" s="86">
        <v>0</v>
      </c>
      <c r="F1530" s="86">
        <v>0</v>
      </c>
      <c r="G1530" s="86">
        <v>0</v>
      </c>
      <c r="H1530" s="86">
        <v>0</v>
      </c>
      <c r="I1530" s="86">
        <v>0</v>
      </c>
      <c r="J1530" s="86">
        <v>0</v>
      </c>
      <c r="K1530" s="86">
        <v>0</v>
      </c>
      <c r="L1530" s="86">
        <v>0</v>
      </c>
      <c r="M1530" s="86">
        <v>0</v>
      </c>
      <c r="N1530" s="86">
        <v>0</v>
      </c>
      <c r="O1530" s="86">
        <v>0</v>
      </c>
      <c r="P1530" s="86">
        <v>0</v>
      </c>
      <c r="Q1530" s="86">
        <v>0</v>
      </c>
      <c r="R1530" s="86">
        <v>0</v>
      </c>
      <c r="S1530" s="86">
        <v>0</v>
      </c>
      <c r="T1530" s="86">
        <v>0</v>
      </c>
      <c r="U1530" s="86">
        <v>0</v>
      </c>
      <c r="V1530" s="86">
        <v>5382759</v>
      </c>
      <c r="W1530" s="86">
        <v>0</v>
      </c>
      <c r="X1530" s="86">
        <v>0</v>
      </c>
      <c r="Y1530" s="86">
        <v>5382759</v>
      </c>
    </row>
    <row r="1531" spans="1:25" hidden="1" outlineLevel="4" x14ac:dyDescent="0.3">
      <c r="A1531" s="85" t="s">
        <v>205</v>
      </c>
      <c r="B1531" s="85" t="s">
        <v>207</v>
      </c>
      <c r="C1531" t="s">
        <v>1672</v>
      </c>
      <c r="D1531" s="86">
        <v>0</v>
      </c>
      <c r="E1531" s="86">
        <v>0</v>
      </c>
      <c r="F1531" s="86">
        <v>0</v>
      </c>
      <c r="G1531" s="86">
        <v>0</v>
      </c>
      <c r="H1531" s="86">
        <v>0</v>
      </c>
      <c r="I1531" s="86">
        <v>0</v>
      </c>
      <c r="J1531" s="86">
        <v>0</v>
      </c>
      <c r="K1531" s="86">
        <v>0</v>
      </c>
      <c r="L1531" s="86">
        <v>0</v>
      </c>
      <c r="M1531" s="86">
        <v>0</v>
      </c>
      <c r="N1531" s="86">
        <v>0</v>
      </c>
      <c r="O1531" s="86">
        <v>0</v>
      </c>
      <c r="P1531" s="86">
        <v>0</v>
      </c>
      <c r="Q1531" s="86">
        <v>0</v>
      </c>
      <c r="R1531" s="86">
        <v>0</v>
      </c>
      <c r="S1531" s="86">
        <v>0</v>
      </c>
      <c r="T1531" s="86">
        <v>22000000</v>
      </c>
      <c r="U1531" s="86">
        <v>0</v>
      </c>
      <c r="V1531" s="86">
        <v>0</v>
      </c>
      <c r="W1531" s="86">
        <v>0</v>
      </c>
      <c r="X1531" s="86">
        <v>0</v>
      </c>
      <c r="Y1531" s="86">
        <v>22000000</v>
      </c>
    </row>
    <row r="1532" spans="1:25" hidden="1" outlineLevel="4" x14ac:dyDescent="0.3">
      <c r="A1532" s="85" t="s">
        <v>205</v>
      </c>
      <c r="B1532" s="85" t="s">
        <v>207</v>
      </c>
      <c r="C1532" t="s">
        <v>1673</v>
      </c>
      <c r="D1532" s="86">
        <v>0</v>
      </c>
      <c r="E1532" s="86">
        <v>0</v>
      </c>
      <c r="F1532" s="86">
        <v>0</v>
      </c>
      <c r="G1532" s="86">
        <v>0</v>
      </c>
      <c r="H1532" s="86">
        <v>0</v>
      </c>
      <c r="I1532" s="86">
        <v>0</v>
      </c>
      <c r="J1532" s="86">
        <v>0</v>
      </c>
      <c r="K1532" s="86">
        <v>0</v>
      </c>
      <c r="L1532" s="86">
        <v>0</v>
      </c>
      <c r="M1532" s="86">
        <v>0</v>
      </c>
      <c r="N1532" s="86">
        <v>0</v>
      </c>
      <c r="O1532" s="86">
        <v>0</v>
      </c>
      <c r="P1532" s="86">
        <v>0</v>
      </c>
      <c r="Q1532" s="86">
        <v>0</v>
      </c>
      <c r="R1532" s="86">
        <v>0</v>
      </c>
      <c r="S1532" s="86">
        <v>0</v>
      </c>
      <c r="T1532" s="86">
        <v>0</v>
      </c>
      <c r="U1532" s="86">
        <v>0</v>
      </c>
      <c r="V1532" s="86">
        <v>200000</v>
      </c>
      <c r="W1532" s="86">
        <v>0</v>
      </c>
      <c r="X1532" s="86">
        <v>0</v>
      </c>
      <c r="Y1532" s="86">
        <v>200000</v>
      </c>
    </row>
    <row r="1533" spans="1:25" hidden="1" outlineLevel="4" x14ac:dyDescent="0.3">
      <c r="A1533" s="85" t="s">
        <v>205</v>
      </c>
      <c r="B1533" s="85" t="s">
        <v>207</v>
      </c>
      <c r="C1533" t="s">
        <v>1674</v>
      </c>
      <c r="D1533" s="86">
        <v>0</v>
      </c>
      <c r="E1533" s="86">
        <v>0</v>
      </c>
      <c r="F1533" s="86">
        <v>0</v>
      </c>
      <c r="G1533" s="86">
        <v>0</v>
      </c>
      <c r="H1533" s="86">
        <v>0</v>
      </c>
      <c r="I1533" s="86">
        <v>0</v>
      </c>
      <c r="J1533" s="86">
        <v>0</v>
      </c>
      <c r="K1533" s="86">
        <v>0</v>
      </c>
      <c r="L1533" s="86">
        <v>0</v>
      </c>
      <c r="M1533" s="86">
        <v>0</v>
      </c>
      <c r="N1533" s="86">
        <v>0</v>
      </c>
      <c r="O1533" s="86">
        <v>0</v>
      </c>
      <c r="P1533" s="86">
        <v>0</v>
      </c>
      <c r="Q1533" s="86">
        <v>0</v>
      </c>
      <c r="R1533" s="86">
        <v>0</v>
      </c>
      <c r="S1533" s="86">
        <v>325000</v>
      </c>
      <c r="T1533" s="86">
        <v>0</v>
      </c>
      <c r="U1533" s="86">
        <v>0</v>
      </c>
      <c r="V1533" s="86">
        <v>0</v>
      </c>
      <c r="W1533" s="86">
        <v>0</v>
      </c>
      <c r="X1533" s="86">
        <v>0</v>
      </c>
      <c r="Y1533" s="86">
        <v>325000</v>
      </c>
    </row>
    <row r="1534" spans="1:25" hidden="1" outlineLevel="4" x14ac:dyDescent="0.3">
      <c r="A1534" s="85" t="s">
        <v>205</v>
      </c>
      <c r="B1534" s="85" t="s">
        <v>207</v>
      </c>
      <c r="C1534" t="s">
        <v>1675</v>
      </c>
      <c r="D1534" s="86">
        <v>0</v>
      </c>
      <c r="E1534" s="86">
        <v>0</v>
      </c>
      <c r="F1534" s="86">
        <v>0</v>
      </c>
      <c r="G1534" s="86">
        <v>0</v>
      </c>
      <c r="H1534" s="86">
        <v>0</v>
      </c>
      <c r="I1534" s="86">
        <v>0</v>
      </c>
      <c r="J1534" s="86">
        <v>0</v>
      </c>
      <c r="K1534" s="86">
        <v>0</v>
      </c>
      <c r="L1534" s="86">
        <v>0</v>
      </c>
      <c r="M1534" s="86">
        <v>0</v>
      </c>
      <c r="N1534" s="86">
        <v>0</v>
      </c>
      <c r="O1534" s="86">
        <v>0</v>
      </c>
      <c r="P1534" s="86">
        <v>0</v>
      </c>
      <c r="Q1534" s="86">
        <v>0</v>
      </c>
      <c r="R1534" s="86">
        <v>0</v>
      </c>
      <c r="S1534" s="86">
        <v>0</v>
      </c>
      <c r="T1534" s="86">
        <v>0</v>
      </c>
      <c r="U1534" s="86">
        <v>0</v>
      </c>
      <c r="V1534" s="86">
        <v>0</v>
      </c>
      <c r="W1534" s="86">
        <v>0</v>
      </c>
      <c r="X1534" s="86">
        <v>200000</v>
      </c>
      <c r="Y1534" s="86">
        <v>200000</v>
      </c>
    </row>
    <row r="1535" spans="1:25" hidden="1" outlineLevel="4" x14ac:dyDescent="0.3">
      <c r="A1535" s="85" t="s">
        <v>205</v>
      </c>
      <c r="B1535" s="85" t="s">
        <v>207</v>
      </c>
      <c r="C1535" t="s">
        <v>1676</v>
      </c>
      <c r="D1535" s="86">
        <v>0</v>
      </c>
      <c r="E1535" s="86">
        <v>0</v>
      </c>
      <c r="F1535" s="86">
        <v>0</v>
      </c>
      <c r="G1535" s="86">
        <v>0</v>
      </c>
      <c r="H1535" s="86">
        <v>0</v>
      </c>
      <c r="I1535" s="86">
        <v>0</v>
      </c>
      <c r="J1535" s="86">
        <v>0</v>
      </c>
      <c r="K1535" s="86">
        <v>0</v>
      </c>
      <c r="L1535" s="86">
        <v>0</v>
      </c>
      <c r="M1535" s="86">
        <v>0</v>
      </c>
      <c r="N1535" s="86">
        <v>0</v>
      </c>
      <c r="O1535" s="86">
        <v>0</v>
      </c>
      <c r="P1535" s="86">
        <v>0</v>
      </c>
      <c r="Q1535" s="86">
        <v>0</v>
      </c>
      <c r="R1535" s="86">
        <v>0</v>
      </c>
      <c r="S1535" s="86">
        <v>0</v>
      </c>
      <c r="T1535" s="86">
        <v>0</v>
      </c>
      <c r="U1535" s="86">
        <v>0</v>
      </c>
      <c r="V1535" s="86">
        <v>0</v>
      </c>
      <c r="W1535" s="86">
        <v>195000</v>
      </c>
      <c r="X1535" s="86">
        <v>0</v>
      </c>
      <c r="Y1535" s="86">
        <v>195000</v>
      </c>
    </row>
    <row r="1536" spans="1:25" hidden="1" outlineLevel="4" x14ac:dyDescent="0.3">
      <c r="A1536" s="85" t="s">
        <v>205</v>
      </c>
      <c r="B1536" s="85" t="s">
        <v>207</v>
      </c>
      <c r="C1536" t="s">
        <v>1677</v>
      </c>
      <c r="D1536" s="86">
        <v>0</v>
      </c>
      <c r="E1536" s="86">
        <v>0</v>
      </c>
      <c r="F1536" s="86">
        <v>0</v>
      </c>
      <c r="G1536" s="86">
        <v>0</v>
      </c>
      <c r="H1536" s="86">
        <v>0</v>
      </c>
      <c r="I1536" s="86">
        <v>0</v>
      </c>
      <c r="J1536" s="86">
        <v>0</v>
      </c>
      <c r="K1536" s="86">
        <v>0</v>
      </c>
      <c r="L1536" s="86">
        <v>0</v>
      </c>
      <c r="M1536" s="86">
        <v>0</v>
      </c>
      <c r="N1536" s="86">
        <v>0</v>
      </c>
      <c r="O1536" s="86">
        <v>0</v>
      </c>
      <c r="P1536" s="86">
        <v>0</v>
      </c>
      <c r="Q1536" s="86">
        <v>0</v>
      </c>
      <c r="R1536" s="86">
        <v>0</v>
      </c>
      <c r="S1536" s="86">
        <v>0</v>
      </c>
      <c r="T1536" s="86">
        <v>0</v>
      </c>
      <c r="U1536" s="86">
        <v>0</v>
      </c>
      <c r="V1536" s="86">
        <v>300000</v>
      </c>
      <c r="W1536" s="86">
        <v>0</v>
      </c>
      <c r="X1536" s="86">
        <v>0</v>
      </c>
      <c r="Y1536" s="86">
        <v>300000</v>
      </c>
    </row>
    <row r="1537" spans="1:25" hidden="1" outlineLevel="4" x14ac:dyDescent="0.3">
      <c r="A1537" s="85" t="s">
        <v>205</v>
      </c>
      <c r="B1537" s="85" t="s">
        <v>207</v>
      </c>
      <c r="C1537" t="s">
        <v>1678</v>
      </c>
      <c r="D1537" s="86">
        <v>0</v>
      </c>
      <c r="E1537" s="86">
        <v>0</v>
      </c>
      <c r="F1537" s="86">
        <v>0</v>
      </c>
      <c r="G1537" s="86">
        <v>0</v>
      </c>
      <c r="H1537" s="86">
        <v>0</v>
      </c>
      <c r="I1537" s="86">
        <v>0</v>
      </c>
      <c r="J1537" s="86">
        <v>0</v>
      </c>
      <c r="K1537" s="86">
        <v>0</v>
      </c>
      <c r="L1537" s="86">
        <v>0</v>
      </c>
      <c r="M1537" s="86">
        <v>0</v>
      </c>
      <c r="N1537" s="86">
        <v>0</v>
      </c>
      <c r="O1537" s="86">
        <v>1000000</v>
      </c>
      <c r="P1537" s="86">
        <v>0</v>
      </c>
      <c r="Q1537" s="86">
        <v>0</v>
      </c>
      <c r="R1537" s="86">
        <v>0</v>
      </c>
      <c r="S1537" s="86">
        <v>0</v>
      </c>
      <c r="T1537" s="86">
        <v>0</v>
      </c>
      <c r="U1537" s="86">
        <v>0</v>
      </c>
      <c r="V1537" s="86">
        <v>0</v>
      </c>
      <c r="W1537" s="86">
        <v>0</v>
      </c>
      <c r="X1537" s="86">
        <v>0</v>
      </c>
      <c r="Y1537" s="86">
        <v>1000000</v>
      </c>
    </row>
    <row r="1538" spans="1:25" hidden="1" outlineLevel="4" x14ac:dyDescent="0.3">
      <c r="A1538" s="85" t="s">
        <v>205</v>
      </c>
      <c r="B1538" s="85" t="s">
        <v>207</v>
      </c>
      <c r="C1538" t="s">
        <v>1679</v>
      </c>
      <c r="D1538" s="86">
        <v>0</v>
      </c>
      <c r="E1538" s="86">
        <v>0</v>
      </c>
      <c r="F1538" s="86">
        <v>0</v>
      </c>
      <c r="G1538" s="86">
        <v>0</v>
      </c>
      <c r="H1538" s="86">
        <v>0</v>
      </c>
      <c r="I1538" s="86">
        <v>0</v>
      </c>
      <c r="J1538" s="86">
        <v>0</v>
      </c>
      <c r="K1538" s="86">
        <v>0</v>
      </c>
      <c r="L1538" s="86">
        <v>0</v>
      </c>
      <c r="M1538" s="86">
        <v>0</v>
      </c>
      <c r="N1538" s="86">
        <v>0</v>
      </c>
      <c r="O1538" s="86">
        <v>0</v>
      </c>
      <c r="P1538" s="86">
        <v>0</v>
      </c>
      <c r="Q1538" s="86">
        <v>0</v>
      </c>
      <c r="R1538" s="86">
        <v>0</v>
      </c>
      <c r="S1538" s="86">
        <v>0</v>
      </c>
      <c r="T1538" s="86">
        <v>2200000</v>
      </c>
      <c r="U1538" s="86">
        <v>0</v>
      </c>
      <c r="V1538" s="86">
        <v>0</v>
      </c>
      <c r="W1538" s="86">
        <v>0</v>
      </c>
      <c r="X1538" s="86">
        <v>0</v>
      </c>
      <c r="Y1538" s="86">
        <v>2200000</v>
      </c>
    </row>
    <row r="1539" spans="1:25" hidden="1" outlineLevel="4" x14ac:dyDescent="0.3">
      <c r="A1539" s="85" t="s">
        <v>205</v>
      </c>
      <c r="B1539" s="85" t="s">
        <v>207</v>
      </c>
      <c r="C1539" t="s">
        <v>1680</v>
      </c>
      <c r="D1539" s="86">
        <v>0</v>
      </c>
      <c r="E1539" s="86">
        <v>0</v>
      </c>
      <c r="F1539" s="86">
        <v>0</v>
      </c>
      <c r="G1539" s="86">
        <v>0</v>
      </c>
      <c r="H1539" s="86">
        <v>0</v>
      </c>
      <c r="I1539" s="86">
        <v>0</v>
      </c>
      <c r="J1539" s="86">
        <v>0</v>
      </c>
      <c r="K1539" s="86">
        <v>0</v>
      </c>
      <c r="L1539" s="86">
        <v>0</v>
      </c>
      <c r="M1539" s="86">
        <v>0</v>
      </c>
      <c r="N1539" s="86">
        <v>0</v>
      </c>
      <c r="O1539" s="86">
        <v>0</v>
      </c>
      <c r="P1539" s="86">
        <v>0</v>
      </c>
      <c r="Q1539" s="86">
        <v>0</v>
      </c>
      <c r="R1539" s="86">
        <v>0</v>
      </c>
      <c r="S1539" s="86">
        <v>0</v>
      </c>
      <c r="T1539" s="86">
        <v>0</v>
      </c>
      <c r="U1539" s="86">
        <v>0</v>
      </c>
      <c r="V1539" s="86">
        <v>50000</v>
      </c>
      <c r="W1539" s="86">
        <v>0</v>
      </c>
      <c r="X1539" s="86">
        <v>0</v>
      </c>
      <c r="Y1539" s="86">
        <v>50000</v>
      </c>
    </row>
    <row r="1540" spans="1:25" hidden="1" outlineLevel="4" x14ac:dyDescent="0.3">
      <c r="A1540" s="85" t="s">
        <v>205</v>
      </c>
      <c r="B1540" s="85" t="s">
        <v>207</v>
      </c>
      <c r="C1540" t="s">
        <v>1681</v>
      </c>
      <c r="D1540" s="86">
        <v>0</v>
      </c>
      <c r="E1540" s="86">
        <v>0</v>
      </c>
      <c r="F1540" s="86">
        <v>0</v>
      </c>
      <c r="G1540" s="86">
        <v>0</v>
      </c>
      <c r="H1540" s="86">
        <v>0</v>
      </c>
      <c r="I1540" s="86">
        <v>0</v>
      </c>
      <c r="J1540" s="86">
        <v>0</v>
      </c>
      <c r="K1540" s="86">
        <v>0</v>
      </c>
      <c r="L1540" s="86">
        <v>0</v>
      </c>
      <c r="M1540" s="86">
        <v>0</v>
      </c>
      <c r="N1540" s="86">
        <v>0</v>
      </c>
      <c r="O1540" s="86">
        <v>0</v>
      </c>
      <c r="P1540" s="86">
        <v>0</v>
      </c>
      <c r="Q1540" s="86">
        <v>0</v>
      </c>
      <c r="R1540" s="86">
        <v>0</v>
      </c>
      <c r="S1540" s="86">
        <v>0</v>
      </c>
      <c r="T1540" s="86">
        <v>0</v>
      </c>
      <c r="U1540" s="86">
        <v>0</v>
      </c>
      <c r="V1540" s="86">
        <v>12651884</v>
      </c>
      <c r="W1540" s="86">
        <v>0</v>
      </c>
      <c r="X1540" s="86">
        <v>0</v>
      </c>
      <c r="Y1540" s="86">
        <v>12651884</v>
      </c>
    </row>
    <row r="1541" spans="1:25" hidden="1" outlineLevel="4" x14ac:dyDescent="0.3">
      <c r="A1541" s="85" t="s">
        <v>205</v>
      </c>
      <c r="B1541" s="85" t="s">
        <v>207</v>
      </c>
      <c r="C1541" t="s">
        <v>1682</v>
      </c>
      <c r="D1541" s="86">
        <v>0</v>
      </c>
      <c r="E1541" s="86">
        <v>0</v>
      </c>
      <c r="F1541" s="86">
        <v>0</v>
      </c>
      <c r="G1541" s="86">
        <v>0</v>
      </c>
      <c r="H1541" s="86">
        <v>0</v>
      </c>
      <c r="I1541" s="86">
        <v>0</v>
      </c>
      <c r="J1541" s="86">
        <v>0</v>
      </c>
      <c r="K1541" s="86">
        <v>0</v>
      </c>
      <c r="L1541" s="86">
        <v>0</v>
      </c>
      <c r="M1541" s="86">
        <v>0</v>
      </c>
      <c r="N1541" s="86">
        <v>0</v>
      </c>
      <c r="O1541" s="86">
        <v>0</v>
      </c>
      <c r="P1541" s="86">
        <v>0</v>
      </c>
      <c r="Q1541" s="86">
        <v>0</v>
      </c>
      <c r="R1541" s="86">
        <v>0</v>
      </c>
      <c r="S1541" s="86">
        <v>0</v>
      </c>
      <c r="T1541" s="86">
        <v>0</v>
      </c>
      <c r="U1541" s="86">
        <v>0</v>
      </c>
      <c r="V1541" s="86">
        <v>1200000</v>
      </c>
      <c r="W1541" s="86">
        <v>3040450</v>
      </c>
      <c r="X1541" s="86">
        <v>0</v>
      </c>
      <c r="Y1541" s="86">
        <v>4240450</v>
      </c>
    </row>
    <row r="1542" spans="1:25" hidden="1" outlineLevel="4" x14ac:dyDescent="0.3">
      <c r="A1542" s="85" t="s">
        <v>205</v>
      </c>
      <c r="B1542" s="85" t="s">
        <v>207</v>
      </c>
      <c r="C1542" t="s">
        <v>1683</v>
      </c>
      <c r="D1542" s="86">
        <v>0</v>
      </c>
      <c r="E1542" s="86">
        <v>0</v>
      </c>
      <c r="F1542" s="86">
        <v>0</v>
      </c>
      <c r="G1542" s="86">
        <v>0</v>
      </c>
      <c r="H1542" s="86">
        <v>0</v>
      </c>
      <c r="I1542" s="86">
        <v>0</v>
      </c>
      <c r="J1542" s="86">
        <v>70000</v>
      </c>
      <c r="K1542" s="86">
        <v>0</v>
      </c>
      <c r="L1542" s="86">
        <v>0</v>
      </c>
      <c r="M1542" s="86">
        <v>0</v>
      </c>
      <c r="N1542" s="86">
        <v>0</v>
      </c>
      <c r="O1542" s="86">
        <v>0</v>
      </c>
      <c r="P1542" s="86">
        <v>0</v>
      </c>
      <c r="Q1542" s="86">
        <v>0</v>
      </c>
      <c r="R1542" s="86">
        <v>0</v>
      </c>
      <c r="S1542" s="86">
        <v>0</v>
      </c>
      <c r="T1542" s="86">
        <v>0</v>
      </c>
      <c r="U1542" s="86">
        <v>0</v>
      </c>
      <c r="V1542" s="86">
        <v>0</v>
      </c>
      <c r="W1542" s="86">
        <v>0</v>
      </c>
      <c r="X1542" s="86">
        <v>0</v>
      </c>
      <c r="Y1542" s="86">
        <v>70000</v>
      </c>
    </row>
    <row r="1543" spans="1:25" hidden="1" outlineLevel="4" x14ac:dyDescent="0.3">
      <c r="A1543" s="85" t="s">
        <v>205</v>
      </c>
      <c r="B1543" s="85" t="s">
        <v>207</v>
      </c>
      <c r="C1543" t="s">
        <v>1684</v>
      </c>
      <c r="D1543" s="86">
        <v>0</v>
      </c>
      <c r="E1543" s="86">
        <v>0</v>
      </c>
      <c r="F1543" s="86">
        <v>0</v>
      </c>
      <c r="G1543" s="86">
        <v>0</v>
      </c>
      <c r="H1543" s="86">
        <v>0</v>
      </c>
      <c r="I1543" s="86">
        <v>0</v>
      </c>
      <c r="J1543" s="86">
        <v>0</v>
      </c>
      <c r="K1543" s="86">
        <v>1000000</v>
      </c>
      <c r="L1543" s="86">
        <v>0</v>
      </c>
      <c r="M1543" s="86">
        <v>0</v>
      </c>
      <c r="N1543" s="86">
        <v>0</v>
      </c>
      <c r="O1543" s="86">
        <v>0</v>
      </c>
      <c r="P1543" s="86">
        <v>0</v>
      </c>
      <c r="Q1543" s="86">
        <v>0</v>
      </c>
      <c r="R1543" s="86">
        <v>0</v>
      </c>
      <c r="S1543" s="86">
        <v>0</v>
      </c>
      <c r="T1543" s="86">
        <v>0</v>
      </c>
      <c r="U1543" s="86">
        <v>0</v>
      </c>
      <c r="V1543" s="86">
        <v>0</v>
      </c>
      <c r="W1543" s="86">
        <v>0</v>
      </c>
      <c r="X1543" s="86">
        <v>0</v>
      </c>
      <c r="Y1543" s="86">
        <v>1000000</v>
      </c>
    </row>
    <row r="1544" spans="1:25" hidden="1" outlineLevel="4" x14ac:dyDescent="0.3">
      <c r="A1544" s="85" t="s">
        <v>205</v>
      </c>
      <c r="B1544" s="85" t="s">
        <v>207</v>
      </c>
      <c r="C1544" t="s">
        <v>1685</v>
      </c>
      <c r="D1544" s="86">
        <v>0</v>
      </c>
      <c r="E1544" s="86">
        <v>0</v>
      </c>
      <c r="F1544" s="86">
        <v>0</v>
      </c>
      <c r="G1544" s="86">
        <v>0</v>
      </c>
      <c r="H1544" s="86">
        <v>0</v>
      </c>
      <c r="I1544" s="86">
        <v>0</v>
      </c>
      <c r="J1544" s="86">
        <v>0</v>
      </c>
      <c r="K1544" s="86">
        <v>0</v>
      </c>
      <c r="L1544" s="86">
        <v>0</v>
      </c>
      <c r="M1544" s="86">
        <v>0</v>
      </c>
      <c r="N1544" s="86">
        <v>0</v>
      </c>
      <c r="O1544" s="86">
        <v>0</v>
      </c>
      <c r="P1544" s="86">
        <v>0</v>
      </c>
      <c r="Q1544" s="86">
        <v>0</v>
      </c>
      <c r="R1544" s="86">
        <v>660000</v>
      </c>
      <c r="S1544" s="86">
        <v>0</v>
      </c>
      <c r="T1544" s="86">
        <v>0</v>
      </c>
      <c r="U1544" s="86">
        <v>0</v>
      </c>
      <c r="V1544" s="86">
        <v>500000</v>
      </c>
      <c r="W1544" s="86">
        <v>0</v>
      </c>
      <c r="X1544" s="86">
        <v>0</v>
      </c>
      <c r="Y1544" s="86">
        <v>1160000</v>
      </c>
    </row>
    <row r="1545" spans="1:25" hidden="1" outlineLevel="4" x14ac:dyDescent="0.3">
      <c r="A1545" s="85" t="s">
        <v>205</v>
      </c>
      <c r="B1545" s="85" t="s">
        <v>207</v>
      </c>
      <c r="C1545" t="s">
        <v>1686</v>
      </c>
      <c r="D1545" s="86">
        <v>0</v>
      </c>
      <c r="E1545" s="86">
        <v>0</v>
      </c>
      <c r="F1545" s="86">
        <v>0</v>
      </c>
      <c r="G1545" s="86">
        <v>0</v>
      </c>
      <c r="H1545" s="86">
        <v>0</v>
      </c>
      <c r="I1545" s="86">
        <v>0</v>
      </c>
      <c r="J1545" s="86">
        <v>0</v>
      </c>
      <c r="K1545" s="86">
        <v>0</v>
      </c>
      <c r="L1545" s="86">
        <v>0</v>
      </c>
      <c r="M1545" s="86">
        <v>0</v>
      </c>
      <c r="N1545" s="86">
        <v>0</v>
      </c>
      <c r="O1545" s="86">
        <v>0</v>
      </c>
      <c r="P1545" s="86">
        <v>0</v>
      </c>
      <c r="Q1545" s="86">
        <v>0</v>
      </c>
      <c r="R1545" s="86">
        <v>0</v>
      </c>
      <c r="S1545" s="86">
        <v>0</v>
      </c>
      <c r="T1545" s="86">
        <v>0</v>
      </c>
      <c r="U1545" s="86">
        <v>0</v>
      </c>
      <c r="V1545" s="86">
        <v>0</v>
      </c>
      <c r="W1545" s="86">
        <v>221000</v>
      </c>
      <c r="X1545" s="86">
        <v>0</v>
      </c>
      <c r="Y1545" s="86">
        <v>221000</v>
      </c>
    </row>
    <row r="1546" spans="1:25" hidden="1" outlineLevel="4" x14ac:dyDescent="0.3">
      <c r="A1546" s="85" t="s">
        <v>205</v>
      </c>
      <c r="B1546" s="85" t="s">
        <v>207</v>
      </c>
      <c r="C1546" t="s">
        <v>1687</v>
      </c>
      <c r="D1546" s="86">
        <v>0</v>
      </c>
      <c r="E1546" s="86">
        <v>0</v>
      </c>
      <c r="F1546" s="86">
        <v>0</v>
      </c>
      <c r="G1546" s="86">
        <v>0</v>
      </c>
      <c r="H1546" s="86">
        <v>0</v>
      </c>
      <c r="I1546" s="86">
        <v>0</v>
      </c>
      <c r="J1546" s="86">
        <v>0</v>
      </c>
      <c r="K1546" s="86">
        <v>0</v>
      </c>
      <c r="L1546" s="86">
        <v>0</v>
      </c>
      <c r="M1546" s="86">
        <v>0</v>
      </c>
      <c r="N1546" s="86">
        <v>0</v>
      </c>
      <c r="O1546" s="86">
        <v>0</v>
      </c>
      <c r="P1546" s="86">
        <v>0</v>
      </c>
      <c r="Q1546" s="86">
        <v>0</v>
      </c>
      <c r="R1546" s="86">
        <v>0</v>
      </c>
      <c r="S1546" s="86">
        <v>0</v>
      </c>
      <c r="T1546" s="86">
        <v>0</v>
      </c>
      <c r="U1546" s="86">
        <v>0</v>
      </c>
      <c r="V1546" s="86">
        <v>162950</v>
      </c>
      <c r="W1546" s="86">
        <v>172000</v>
      </c>
      <c r="X1546" s="86">
        <v>0</v>
      </c>
      <c r="Y1546" s="86">
        <v>334950</v>
      </c>
    </row>
    <row r="1547" spans="1:25" hidden="1" outlineLevel="4" x14ac:dyDescent="0.3">
      <c r="A1547" s="85" t="s">
        <v>205</v>
      </c>
      <c r="B1547" s="85" t="s">
        <v>207</v>
      </c>
      <c r="C1547" t="s">
        <v>1688</v>
      </c>
      <c r="D1547" s="86">
        <v>0</v>
      </c>
      <c r="E1547" s="86">
        <v>0</v>
      </c>
      <c r="F1547" s="86">
        <v>0</v>
      </c>
      <c r="G1547" s="86">
        <v>0</v>
      </c>
      <c r="H1547" s="86">
        <v>0</v>
      </c>
      <c r="I1547" s="86">
        <v>0</v>
      </c>
      <c r="J1547" s="86">
        <v>0</v>
      </c>
      <c r="K1547" s="86">
        <v>0</v>
      </c>
      <c r="L1547" s="86">
        <v>0</v>
      </c>
      <c r="M1547" s="86">
        <v>0</v>
      </c>
      <c r="N1547" s="86">
        <v>0</v>
      </c>
      <c r="O1547" s="86">
        <v>0</v>
      </c>
      <c r="P1547" s="86">
        <v>0</v>
      </c>
      <c r="Q1547" s="86">
        <v>0</v>
      </c>
      <c r="R1547" s="86">
        <v>0</v>
      </c>
      <c r="S1547" s="86">
        <v>0</v>
      </c>
      <c r="T1547" s="86">
        <v>250000</v>
      </c>
      <c r="U1547" s="86">
        <v>0</v>
      </c>
      <c r="V1547" s="86">
        <v>0</v>
      </c>
      <c r="W1547" s="86">
        <v>0</v>
      </c>
      <c r="X1547" s="86">
        <v>0</v>
      </c>
      <c r="Y1547" s="86">
        <v>250000</v>
      </c>
    </row>
    <row r="1548" spans="1:25" hidden="1" outlineLevel="4" x14ac:dyDescent="0.3">
      <c r="A1548" s="85" t="s">
        <v>205</v>
      </c>
      <c r="B1548" s="85" t="s">
        <v>207</v>
      </c>
      <c r="C1548" t="s">
        <v>1689</v>
      </c>
      <c r="D1548" s="86">
        <v>0</v>
      </c>
      <c r="E1548" s="86">
        <v>0</v>
      </c>
      <c r="F1548" s="86">
        <v>0</v>
      </c>
      <c r="G1548" s="86">
        <v>0</v>
      </c>
      <c r="H1548" s="86">
        <v>0</v>
      </c>
      <c r="I1548" s="86">
        <v>0</v>
      </c>
      <c r="J1548" s="86">
        <v>0</v>
      </c>
      <c r="K1548" s="86">
        <v>0</v>
      </c>
      <c r="L1548" s="86">
        <v>0</v>
      </c>
      <c r="M1548" s="86">
        <v>0</v>
      </c>
      <c r="N1548" s="86">
        <v>0</v>
      </c>
      <c r="O1548" s="86">
        <v>0</v>
      </c>
      <c r="P1548" s="86">
        <v>0</v>
      </c>
      <c r="Q1548" s="86">
        <v>0</v>
      </c>
      <c r="R1548" s="86">
        <v>0</v>
      </c>
      <c r="S1548" s="86">
        <v>0</v>
      </c>
      <c r="T1548" s="86">
        <v>0</v>
      </c>
      <c r="U1548" s="86">
        <v>0</v>
      </c>
      <c r="V1548" s="86">
        <v>0</v>
      </c>
      <c r="W1548" s="86">
        <v>0</v>
      </c>
      <c r="X1548" s="86">
        <v>750000</v>
      </c>
      <c r="Y1548" s="86">
        <v>750000</v>
      </c>
    </row>
    <row r="1549" spans="1:25" hidden="1" outlineLevel="4" x14ac:dyDescent="0.3">
      <c r="A1549" s="85" t="s">
        <v>205</v>
      </c>
      <c r="B1549" s="85" t="s">
        <v>207</v>
      </c>
      <c r="C1549" t="s">
        <v>1690</v>
      </c>
      <c r="D1549" s="86">
        <v>0</v>
      </c>
      <c r="E1549" s="86">
        <v>0</v>
      </c>
      <c r="F1549" s="86">
        <v>0</v>
      </c>
      <c r="G1549" s="86">
        <v>0</v>
      </c>
      <c r="H1549" s="86">
        <v>0</v>
      </c>
      <c r="I1549" s="86">
        <v>0</v>
      </c>
      <c r="J1549" s="86">
        <v>0</v>
      </c>
      <c r="K1549" s="86">
        <v>0</v>
      </c>
      <c r="L1549" s="86">
        <v>0</v>
      </c>
      <c r="M1549" s="86">
        <v>0</v>
      </c>
      <c r="N1549" s="86">
        <v>0</v>
      </c>
      <c r="O1549" s="86">
        <v>0</v>
      </c>
      <c r="P1549" s="86">
        <v>250000</v>
      </c>
      <c r="Q1549" s="86">
        <v>0</v>
      </c>
      <c r="R1549" s="86">
        <v>0</v>
      </c>
      <c r="S1549" s="86">
        <v>0</v>
      </c>
      <c r="T1549" s="86">
        <v>0</v>
      </c>
      <c r="U1549" s="86">
        <v>0</v>
      </c>
      <c r="V1549" s="86">
        <v>0</v>
      </c>
      <c r="W1549" s="86">
        <v>0</v>
      </c>
      <c r="X1549" s="86">
        <v>0</v>
      </c>
      <c r="Y1549" s="86">
        <v>250000</v>
      </c>
    </row>
    <row r="1550" spans="1:25" hidden="1" outlineLevel="4" x14ac:dyDescent="0.3">
      <c r="A1550" s="85" t="s">
        <v>205</v>
      </c>
      <c r="B1550" s="85" t="s">
        <v>207</v>
      </c>
      <c r="C1550" t="s">
        <v>1691</v>
      </c>
      <c r="D1550" s="86">
        <v>0</v>
      </c>
      <c r="E1550" s="86">
        <v>0</v>
      </c>
      <c r="F1550" s="86">
        <v>0</v>
      </c>
      <c r="G1550" s="86">
        <v>0</v>
      </c>
      <c r="H1550" s="86">
        <v>0</v>
      </c>
      <c r="I1550" s="86">
        <v>0</v>
      </c>
      <c r="J1550" s="86">
        <v>0</v>
      </c>
      <c r="K1550" s="86">
        <v>0</v>
      </c>
      <c r="L1550" s="86">
        <v>0</v>
      </c>
      <c r="M1550" s="86">
        <v>0</v>
      </c>
      <c r="N1550" s="86">
        <v>0</v>
      </c>
      <c r="O1550" s="86">
        <v>0</v>
      </c>
      <c r="P1550" s="86">
        <v>0</v>
      </c>
      <c r="Q1550" s="86">
        <v>0</v>
      </c>
      <c r="R1550" s="86">
        <v>0</v>
      </c>
      <c r="S1550" s="86">
        <v>107547</v>
      </c>
      <c r="T1550" s="86">
        <v>0</v>
      </c>
      <c r="U1550" s="86">
        <v>0</v>
      </c>
      <c r="V1550" s="86">
        <v>0</v>
      </c>
      <c r="W1550" s="86">
        <v>0</v>
      </c>
      <c r="X1550" s="86">
        <v>0</v>
      </c>
      <c r="Y1550" s="86">
        <v>107547</v>
      </c>
    </row>
    <row r="1551" spans="1:25" hidden="1" outlineLevel="4" x14ac:dyDescent="0.3">
      <c r="A1551" s="85" t="s">
        <v>205</v>
      </c>
      <c r="B1551" s="85" t="s">
        <v>207</v>
      </c>
      <c r="C1551" t="s">
        <v>1692</v>
      </c>
      <c r="D1551" s="86">
        <v>0</v>
      </c>
      <c r="E1551" s="86">
        <v>0</v>
      </c>
      <c r="F1551" s="86">
        <v>0</v>
      </c>
      <c r="G1551" s="86">
        <v>0</v>
      </c>
      <c r="H1551" s="86">
        <v>0</v>
      </c>
      <c r="I1551" s="86">
        <v>0</v>
      </c>
      <c r="J1551" s="86">
        <v>0</v>
      </c>
      <c r="K1551" s="86">
        <v>0</v>
      </c>
      <c r="L1551" s="86">
        <v>0</v>
      </c>
      <c r="M1551" s="86">
        <v>0</v>
      </c>
      <c r="N1551" s="86">
        <v>0</v>
      </c>
      <c r="O1551" s="86">
        <v>0</v>
      </c>
      <c r="P1551" s="86">
        <v>25000</v>
      </c>
      <c r="Q1551" s="86">
        <v>0</v>
      </c>
      <c r="R1551" s="86">
        <v>0</v>
      </c>
      <c r="S1551" s="86">
        <v>0</v>
      </c>
      <c r="T1551" s="86">
        <v>0</v>
      </c>
      <c r="U1551" s="86">
        <v>0</v>
      </c>
      <c r="V1551" s="86">
        <v>0</v>
      </c>
      <c r="W1551" s="86">
        <v>0</v>
      </c>
      <c r="X1551" s="86">
        <v>0</v>
      </c>
      <c r="Y1551" s="86">
        <v>25000</v>
      </c>
    </row>
    <row r="1552" spans="1:25" hidden="1" outlineLevel="4" x14ac:dyDescent="0.3">
      <c r="A1552" s="85" t="s">
        <v>205</v>
      </c>
      <c r="B1552" s="85" t="s">
        <v>207</v>
      </c>
      <c r="C1552" t="s">
        <v>1693</v>
      </c>
      <c r="D1552" s="86">
        <v>0</v>
      </c>
      <c r="E1552" s="86">
        <v>0</v>
      </c>
      <c r="F1552" s="86">
        <v>0</v>
      </c>
      <c r="G1552" s="86">
        <v>0</v>
      </c>
      <c r="H1552" s="86">
        <v>0</v>
      </c>
      <c r="I1552" s="86">
        <v>0</v>
      </c>
      <c r="J1552" s="86">
        <v>0</v>
      </c>
      <c r="K1552" s="86">
        <v>0</v>
      </c>
      <c r="L1552" s="86">
        <v>0</v>
      </c>
      <c r="M1552" s="86">
        <v>59000</v>
      </c>
      <c r="N1552" s="86">
        <v>0</v>
      </c>
      <c r="O1552" s="86">
        <v>0</v>
      </c>
      <c r="P1552" s="86">
        <v>0</v>
      </c>
      <c r="Q1552" s="86">
        <v>0</v>
      </c>
      <c r="R1552" s="86">
        <v>0</v>
      </c>
      <c r="S1552" s="86">
        <v>0</v>
      </c>
      <c r="T1552" s="86">
        <v>0</v>
      </c>
      <c r="U1552" s="86">
        <v>0</v>
      </c>
      <c r="V1552" s="86">
        <v>0</v>
      </c>
      <c r="W1552" s="86">
        <v>0</v>
      </c>
      <c r="X1552" s="86">
        <v>0</v>
      </c>
      <c r="Y1552" s="86">
        <v>59000</v>
      </c>
    </row>
    <row r="1553" spans="1:25" hidden="1" outlineLevel="4" x14ac:dyDescent="0.3">
      <c r="A1553" s="85" t="s">
        <v>205</v>
      </c>
      <c r="B1553" s="85" t="s">
        <v>207</v>
      </c>
      <c r="C1553" t="s">
        <v>1694</v>
      </c>
      <c r="D1553" s="86">
        <v>0</v>
      </c>
      <c r="E1553" s="86">
        <v>0</v>
      </c>
      <c r="F1553" s="86">
        <v>0</v>
      </c>
      <c r="G1553" s="86">
        <v>0</v>
      </c>
      <c r="H1553" s="86">
        <v>0</v>
      </c>
      <c r="I1553" s="86">
        <v>200000</v>
      </c>
      <c r="J1553" s="86">
        <v>0</v>
      </c>
      <c r="K1553" s="86">
        <v>0</v>
      </c>
      <c r="L1553" s="86">
        <v>0</v>
      </c>
      <c r="M1553" s="86">
        <v>0</v>
      </c>
      <c r="N1553" s="86">
        <v>0</v>
      </c>
      <c r="O1553" s="86">
        <v>0</v>
      </c>
      <c r="P1553" s="86">
        <v>0</v>
      </c>
      <c r="Q1553" s="86">
        <v>0</v>
      </c>
      <c r="R1553" s="86">
        <v>0</v>
      </c>
      <c r="S1553" s="86">
        <v>0</v>
      </c>
      <c r="T1553" s="86">
        <v>0</v>
      </c>
      <c r="U1553" s="86">
        <v>0</v>
      </c>
      <c r="V1553" s="86">
        <v>0</v>
      </c>
      <c r="W1553" s="86">
        <v>0</v>
      </c>
      <c r="X1553" s="86">
        <v>0</v>
      </c>
      <c r="Y1553" s="86">
        <v>200000</v>
      </c>
    </row>
    <row r="1554" spans="1:25" hidden="1" outlineLevel="4" x14ac:dyDescent="0.3">
      <c r="A1554" s="85" t="s">
        <v>205</v>
      </c>
      <c r="B1554" s="85" t="s">
        <v>207</v>
      </c>
      <c r="C1554" t="s">
        <v>1695</v>
      </c>
      <c r="D1554" s="86">
        <v>0</v>
      </c>
      <c r="E1554" s="86">
        <v>0</v>
      </c>
      <c r="F1554" s="86">
        <v>0</v>
      </c>
      <c r="G1554" s="86">
        <v>0</v>
      </c>
      <c r="H1554" s="86">
        <v>0</v>
      </c>
      <c r="I1554" s="86">
        <v>0</v>
      </c>
      <c r="J1554" s="86">
        <v>0</v>
      </c>
      <c r="K1554" s="86">
        <v>0</v>
      </c>
      <c r="L1554" s="86">
        <v>0</v>
      </c>
      <c r="M1554" s="86">
        <v>0</v>
      </c>
      <c r="N1554" s="86">
        <v>0</v>
      </c>
      <c r="O1554" s="86">
        <v>0</v>
      </c>
      <c r="P1554" s="86">
        <v>0</v>
      </c>
      <c r="Q1554" s="86">
        <v>0</v>
      </c>
      <c r="R1554" s="86">
        <v>0</v>
      </c>
      <c r="S1554" s="86">
        <v>0</v>
      </c>
      <c r="T1554" s="86">
        <v>0</v>
      </c>
      <c r="U1554" s="86">
        <v>0</v>
      </c>
      <c r="V1554" s="86">
        <v>0</v>
      </c>
      <c r="W1554" s="86">
        <v>0</v>
      </c>
      <c r="X1554" s="86">
        <v>195000</v>
      </c>
      <c r="Y1554" s="86">
        <v>195000</v>
      </c>
    </row>
    <row r="1555" spans="1:25" hidden="1" outlineLevel="4" x14ac:dyDescent="0.3">
      <c r="A1555" s="85" t="s">
        <v>205</v>
      </c>
      <c r="B1555" s="85" t="s">
        <v>207</v>
      </c>
      <c r="C1555" t="s">
        <v>1696</v>
      </c>
      <c r="D1555" s="86">
        <v>0</v>
      </c>
      <c r="E1555" s="86">
        <v>0</v>
      </c>
      <c r="F1555" s="86">
        <v>0</v>
      </c>
      <c r="G1555" s="86">
        <v>0</v>
      </c>
      <c r="H1555" s="86">
        <v>0</v>
      </c>
      <c r="I1555" s="86">
        <v>0</v>
      </c>
      <c r="J1555" s="86">
        <v>203088</v>
      </c>
      <c r="K1555" s="86">
        <v>0</v>
      </c>
      <c r="L1555" s="86">
        <v>0</v>
      </c>
      <c r="M1555" s="86">
        <v>0</v>
      </c>
      <c r="N1555" s="86">
        <v>0</v>
      </c>
      <c r="O1555" s="86">
        <v>0</v>
      </c>
      <c r="P1555" s="86">
        <v>0</v>
      </c>
      <c r="Q1555" s="86">
        <v>0</v>
      </c>
      <c r="R1555" s="86">
        <v>0</v>
      </c>
      <c r="S1555" s="86">
        <v>0</v>
      </c>
      <c r="T1555" s="86">
        <v>0</v>
      </c>
      <c r="U1555" s="86">
        <v>0</v>
      </c>
      <c r="V1555" s="86">
        <v>0</v>
      </c>
      <c r="W1555" s="86">
        <v>0</v>
      </c>
      <c r="X1555" s="86">
        <v>0</v>
      </c>
      <c r="Y1555" s="86">
        <v>203088</v>
      </c>
    </row>
    <row r="1556" spans="1:25" hidden="1" outlineLevel="4" x14ac:dyDescent="0.3">
      <c r="A1556" s="85" t="s">
        <v>205</v>
      </c>
      <c r="B1556" s="85" t="s">
        <v>207</v>
      </c>
      <c r="C1556" t="s">
        <v>1697</v>
      </c>
      <c r="D1556" s="86">
        <v>0</v>
      </c>
      <c r="E1556" s="86">
        <v>0</v>
      </c>
      <c r="F1556" s="86">
        <v>0</v>
      </c>
      <c r="G1556" s="86">
        <v>0</v>
      </c>
      <c r="H1556" s="86">
        <v>0</v>
      </c>
      <c r="I1556" s="86">
        <v>0</v>
      </c>
      <c r="J1556" s="86">
        <v>0</v>
      </c>
      <c r="K1556" s="86">
        <v>0</v>
      </c>
      <c r="L1556" s="86">
        <v>0</v>
      </c>
      <c r="M1556" s="86">
        <v>0</v>
      </c>
      <c r="N1556" s="86">
        <v>0</v>
      </c>
      <c r="O1556" s="86">
        <v>0</v>
      </c>
      <c r="P1556" s="86">
        <v>300000</v>
      </c>
      <c r="Q1556" s="86">
        <v>0</v>
      </c>
      <c r="R1556" s="86">
        <v>0</v>
      </c>
      <c r="S1556" s="86">
        <v>0</v>
      </c>
      <c r="T1556" s="86">
        <v>0</v>
      </c>
      <c r="U1556" s="86">
        <v>0</v>
      </c>
      <c r="V1556" s="86">
        <v>0</v>
      </c>
      <c r="W1556" s="86">
        <v>0</v>
      </c>
      <c r="X1556" s="86">
        <v>0</v>
      </c>
      <c r="Y1556" s="86">
        <v>300000</v>
      </c>
    </row>
    <row r="1557" spans="1:25" hidden="1" outlineLevel="4" x14ac:dyDescent="0.3">
      <c r="A1557" s="85" t="s">
        <v>205</v>
      </c>
      <c r="B1557" s="85" t="s">
        <v>207</v>
      </c>
      <c r="C1557" t="s">
        <v>1698</v>
      </c>
      <c r="D1557" s="86">
        <v>0</v>
      </c>
      <c r="E1557" s="86">
        <v>0</v>
      </c>
      <c r="F1557" s="86">
        <v>0</v>
      </c>
      <c r="G1557" s="86">
        <v>0</v>
      </c>
      <c r="H1557" s="86">
        <v>0</v>
      </c>
      <c r="I1557" s="86">
        <v>0</v>
      </c>
      <c r="J1557" s="86">
        <v>0</v>
      </c>
      <c r="K1557" s="86">
        <v>0</v>
      </c>
      <c r="L1557" s="86">
        <v>0</v>
      </c>
      <c r="M1557" s="86">
        <v>0</v>
      </c>
      <c r="N1557" s="86">
        <v>0</v>
      </c>
      <c r="O1557" s="86">
        <v>0</v>
      </c>
      <c r="P1557" s="86">
        <v>0</v>
      </c>
      <c r="Q1557" s="86">
        <v>0</v>
      </c>
      <c r="R1557" s="86">
        <v>0</v>
      </c>
      <c r="S1557" s="86">
        <v>0</v>
      </c>
      <c r="T1557" s="86">
        <v>0</v>
      </c>
      <c r="U1557" s="86">
        <v>0</v>
      </c>
      <c r="V1557" s="86">
        <v>0</v>
      </c>
      <c r="W1557" s="86">
        <v>0</v>
      </c>
      <c r="X1557" s="86">
        <v>464000</v>
      </c>
      <c r="Y1557" s="86">
        <v>464000</v>
      </c>
    </row>
    <row r="1558" spans="1:25" hidden="1" outlineLevel="4" x14ac:dyDescent="0.3">
      <c r="A1558" s="85" t="s">
        <v>205</v>
      </c>
      <c r="B1558" s="85" t="s">
        <v>207</v>
      </c>
      <c r="C1558" t="s">
        <v>1699</v>
      </c>
      <c r="D1558" s="86">
        <v>0</v>
      </c>
      <c r="E1558" s="86">
        <v>0</v>
      </c>
      <c r="F1558" s="86">
        <v>0</v>
      </c>
      <c r="G1558" s="86">
        <v>0</v>
      </c>
      <c r="H1558" s="86">
        <v>0</v>
      </c>
      <c r="I1558" s="86">
        <v>0</v>
      </c>
      <c r="J1558" s="86">
        <v>0</v>
      </c>
      <c r="K1558" s="86">
        <v>0</v>
      </c>
      <c r="L1558" s="86">
        <v>0</v>
      </c>
      <c r="M1558" s="86">
        <v>0</v>
      </c>
      <c r="N1558" s="86">
        <v>0</v>
      </c>
      <c r="O1558" s="86">
        <v>0</v>
      </c>
      <c r="P1558" s="86">
        <v>0</v>
      </c>
      <c r="Q1558" s="86">
        <v>0</v>
      </c>
      <c r="R1558" s="86">
        <v>0</v>
      </c>
      <c r="S1558" s="86">
        <v>0</v>
      </c>
      <c r="T1558" s="86">
        <v>0</v>
      </c>
      <c r="U1558" s="86">
        <v>0</v>
      </c>
      <c r="V1558" s="86">
        <v>50000</v>
      </c>
      <c r="W1558" s="86">
        <v>0</v>
      </c>
      <c r="X1558" s="86">
        <v>0</v>
      </c>
      <c r="Y1558" s="86">
        <v>50000</v>
      </c>
    </row>
    <row r="1559" spans="1:25" hidden="1" outlineLevel="4" x14ac:dyDescent="0.3">
      <c r="A1559" s="85" t="s">
        <v>205</v>
      </c>
      <c r="B1559" s="85" t="s">
        <v>207</v>
      </c>
      <c r="C1559" t="s">
        <v>1700</v>
      </c>
      <c r="D1559" s="86">
        <v>0</v>
      </c>
      <c r="E1559" s="86">
        <v>0</v>
      </c>
      <c r="F1559" s="86">
        <v>0</v>
      </c>
      <c r="G1559" s="86">
        <v>0</v>
      </c>
      <c r="H1559" s="86">
        <v>0</v>
      </c>
      <c r="I1559" s="86">
        <v>0</v>
      </c>
      <c r="J1559" s="86">
        <v>0</v>
      </c>
      <c r="K1559" s="86">
        <v>2500000</v>
      </c>
      <c r="L1559" s="86">
        <v>0</v>
      </c>
      <c r="M1559" s="86">
        <v>0</v>
      </c>
      <c r="N1559" s="86">
        <v>0</v>
      </c>
      <c r="O1559" s="86">
        <v>0</v>
      </c>
      <c r="P1559" s="86">
        <v>0</v>
      </c>
      <c r="Q1559" s="86">
        <v>0</v>
      </c>
      <c r="R1559" s="86">
        <v>0</v>
      </c>
      <c r="S1559" s="86">
        <v>0</v>
      </c>
      <c r="T1559" s="86">
        <v>0</v>
      </c>
      <c r="U1559" s="86">
        <v>0</v>
      </c>
      <c r="V1559" s="86">
        <v>0</v>
      </c>
      <c r="W1559" s="86">
        <v>0</v>
      </c>
      <c r="X1559" s="86">
        <v>0</v>
      </c>
      <c r="Y1559" s="86">
        <v>2500000</v>
      </c>
    </row>
    <row r="1560" spans="1:25" hidden="1" outlineLevel="4" x14ac:dyDescent="0.3">
      <c r="A1560" s="85" t="s">
        <v>205</v>
      </c>
      <c r="B1560" s="85" t="s">
        <v>207</v>
      </c>
      <c r="C1560" t="s">
        <v>1701</v>
      </c>
      <c r="D1560" s="86">
        <v>0</v>
      </c>
      <c r="E1560" s="86">
        <v>0</v>
      </c>
      <c r="F1560" s="86">
        <v>0</v>
      </c>
      <c r="G1560" s="86">
        <v>0</v>
      </c>
      <c r="H1560" s="86">
        <v>0</v>
      </c>
      <c r="I1560" s="86">
        <v>0</v>
      </c>
      <c r="J1560" s="86">
        <v>0</v>
      </c>
      <c r="K1560" s="86">
        <v>0</v>
      </c>
      <c r="L1560" s="86">
        <v>0</v>
      </c>
      <c r="M1560" s="86">
        <v>0</v>
      </c>
      <c r="N1560" s="86">
        <v>0</v>
      </c>
      <c r="O1560" s="86">
        <v>0</v>
      </c>
      <c r="P1560" s="86">
        <v>500000</v>
      </c>
      <c r="Q1560" s="86">
        <v>0</v>
      </c>
      <c r="R1560" s="86">
        <v>0</v>
      </c>
      <c r="S1560" s="86">
        <v>0</v>
      </c>
      <c r="T1560" s="86">
        <v>0</v>
      </c>
      <c r="U1560" s="86">
        <v>0</v>
      </c>
      <c r="V1560" s="86">
        <v>0</v>
      </c>
      <c r="W1560" s="86">
        <v>0</v>
      </c>
      <c r="X1560" s="86">
        <v>0</v>
      </c>
      <c r="Y1560" s="86">
        <v>500000</v>
      </c>
    </row>
    <row r="1561" spans="1:25" hidden="1" outlineLevel="4" x14ac:dyDescent="0.3">
      <c r="A1561" s="85" t="s">
        <v>205</v>
      </c>
      <c r="B1561" s="85" t="s">
        <v>207</v>
      </c>
      <c r="C1561" t="s">
        <v>1702</v>
      </c>
      <c r="D1561" s="86">
        <v>0</v>
      </c>
      <c r="E1561" s="86">
        <v>0</v>
      </c>
      <c r="F1561" s="86">
        <v>0</v>
      </c>
      <c r="G1561" s="86">
        <v>0</v>
      </c>
      <c r="H1561" s="86">
        <v>0</v>
      </c>
      <c r="I1561" s="86">
        <v>0</v>
      </c>
      <c r="J1561" s="86">
        <v>0</v>
      </c>
      <c r="K1561" s="86">
        <v>0</v>
      </c>
      <c r="L1561" s="86">
        <v>0</v>
      </c>
      <c r="M1561" s="86">
        <v>0</v>
      </c>
      <c r="N1561" s="86">
        <v>0</v>
      </c>
      <c r="O1561" s="86">
        <v>0</v>
      </c>
      <c r="P1561" s="86">
        <v>0</v>
      </c>
      <c r="Q1561" s="86">
        <v>0</v>
      </c>
      <c r="R1561" s="86">
        <v>0</v>
      </c>
      <c r="S1561" s="86">
        <v>0</v>
      </c>
      <c r="T1561" s="86">
        <v>0</v>
      </c>
      <c r="U1561" s="86">
        <v>0</v>
      </c>
      <c r="V1561" s="86">
        <v>2500000</v>
      </c>
      <c r="W1561" s="86">
        <v>0</v>
      </c>
      <c r="X1561" s="86">
        <v>0</v>
      </c>
      <c r="Y1561" s="86">
        <v>2500000</v>
      </c>
    </row>
    <row r="1562" spans="1:25" hidden="1" outlineLevel="4" x14ac:dyDescent="0.3">
      <c r="A1562" s="85" t="s">
        <v>205</v>
      </c>
      <c r="B1562" s="85" t="s">
        <v>207</v>
      </c>
      <c r="C1562" t="s">
        <v>1703</v>
      </c>
      <c r="D1562" s="86">
        <v>0</v>
      </c>
      <c r="E1562" s="86">
        <v>0</v>
      </c>
      <c r="F1562" s="86">
        <v>0</v>
      </c>
      <c r="G1562" s="86">
        <v>0</v>
      </c>
      <c r="H1562" s="86">
        <v>0</v>
      </c>
      <c r="I1562" s="86">
        <v>0</v>
      </c>
      <c r="J1562" s="86">
        <v>0</v>
      </c>
      <c r="K1562" s="86">
        <v>0</v>
      </c>
      <c r="L1562" s="86">
        <v>0</v>
      </c>
      <c r="M1562" s="86">
        <v>0</v>
      </c>
      <c r="N1562" s="86">
        <v>0</v>
      </c>
      <c r="O1562" s="86">
        <v>0</v>
      </c>
      <c r="P1562" s="86">
        <v>0</v>
      </c>
      <c r="Q1562" s="86">
        <v>0</v>
      </c>
      <c r="R1562" s="86">
        <v>0</v>
      </c>
      <c r="S1562" s="86">
        <v>0</v>
      </c>
      <c r="T1562" s="86">
        <v>0</v>
      </c>
      <c r="U1562" s="86">
        <v>0</v>
      </c>
      <c r="V1562" s="86">
        <v>0</v>
      </c>
      <c r="W1562" s="86">
        <v>0</v>
      </c>
      <c r="X1562" s="86">
        <v>3000000</v>
      </c>
      <c r="Y1562" s="86">
        <v>3000000</v>
      </c>
    </row>
    <row r="1563" spans="1:25" s="284" customFormat="1" hidden="1" outlineLevel="3" collapsed="1" x14ac:dyDescent="0.3">
      <c r="A1563" s="85"/>
      <c r="B1563" s="290" t="s">
        <v>2832</v>
      </c>
      <c r="C1563" s="291"/>
      <c r="D1563" s="292"/>
      <c r="E1563" s="292">
        <f t="shared" ref="E1563:Y1563" si="64">SUBTOTAL(9,E1519:E1562)</f>
        <v>0</v>
      </c>
      <c r="F1563" s="292">
        <f t="shared" si="64"/>
        <v>0</v>
      </c>
      <c r="G1563" s="292">
        <f t="shared" si="64"/>
        <v>0</v>
      </c>
      <c r="H1563" s="292">
        <f t="shared" si="64"/>
        <v>0</v>
      </c>
      <c r="I1563" s="292">
        <f t="shared" si="64"/>
        <v>200000</v>
      </c>
      <c r="J1563" s="292">
        <f t="shared" si="64"/>
        <v>2303088</v>
      </c>
      <c r="K1563" s="292">
        <f t="shared" si="64"/>
        <v>10099096</v>
      </c>
      <c r="L1563" s="292">
        <f t="shared" si="64"/>
        <v>0</v>
      </c>
      <c r="M1563" s="292">
        <f t="shared" si="64"/>
        <v>559000</v>
      </c>
      <c r="N1563" s="292">
        <f t="shared" si="64"/>
        <v>1025000</v>
      </c>
      <c r="O1563" s="292">
        <f t="shared" si="64"/>
        <v>1000000</v>
      </c>
      <c r="P1563" s="292">
        <f t="shared" si="64"/>
        <v>6692162</v>
      </c>
      <c r="Q1563" s="292">
        <f t="shared" si="64"/>
        <v>72000000</v>
      </c>
      <c r="R1563" s="292">
        <f t="shared" si="64"/>
        <v>660000</v>
      </c>
      <c r="S1563" s="292">
        <f t="shared" si="64"/>
        <v>432547</v>
      </c>
      <c r="T1563" s="292">
        <f t="shared" si="64"/>
        <v>28450000</v>
      </c>
      <c r="U1563" s="292">
        <f t="shared" si="64"/>
        <v>0</v>
      </c>
      <c r="V1563" s="292">
        <f t="shared" si="64"/>
        <v>30697593</v>
      </c>
      <c r="W1563" s="292">
        <f t="shared" si="64"/>
        <v>6466450</v>
      </c>
      <c r="X1563" s="292">
        <f t="shared" si="64"/>
        <v>11211000</v>
      </c>
      <c r="Y1563" s="292">
        <f t="shared" si="64"/>
        <v>186852993</v>
      </c>
    </row>
    <row r="1564" spans="1:25" hidden="1" outlineLevel="4" x14ac:dyDescent="0.3">
      <c r="A1564" s="85" t="s">
        <v>205</v>
      </c>
      <c r="B1564" s="85" t="s">
        <v>209</v>
      </c>
      <c r="C1564" t="s">
        <v>1704</v>
      </c>
      <c r="D1564" s="86">
        <v>0</v>
      </c>
      <c r="E1564" s="86">
        <v>0</v>
      </c>
      <c r="F1564" s="86">
        <v>0</v>
      </c>
      <c r="G1564" s="86">
        <v>0</v>
      </c>
      <c r="H1564" s="86">
        <v>0</v>
      </c>
      <c r="I1564" s="86">
        <v>0</v>
      </c>
      <c r="J1564" s="86">
        <v>0</v>
      </c>
      <c r="K1564" s="86">
        <v>3413</v>
      </c>
      <c r="L1564" s="86">
        <v>0</v>
      </c>
      <c r="M1564" s="86">
        <v>0</v>
      </c>
      <c r="N1564" s="86">
        <v>0</v>
      </c>
      <c r="O1564" s="86">
        <v>0</v>
      </c>
      <c r="P1564" s="86">
        <v>0</v>
      </c>
      <c r="Q1564" s="86">
        <v>0</v>
      </c>
      <c r="R1564" s="86">
        <v>0</v>
      </c>
      <c r="S1564" s="86">
        <v>0</v>
      </c>
      <c r="T1564" s="86">
        <v>0</v>
      </c>
      <c r="U1564" s="86">
        <v>0</v>
      </c>
      <c r="V1564" s="86">
        <v>0</v>
      </c>
      <c r="W1564" s="86">
        <v>0</v>
      </c>
      <c r="X1564" s="86">
        <v>0</v>
      </c>
      <c r="Y1564" s="86">
        <v>3413</v>
      </c>
    </row>
    <row r="1565" spans="1:25" hidden="1" outlineLevel="4" x14ac:dyDescent="0.3">
      <c r="A1565" s="85" t="s">
        <v>205</v>
      </c>
      <c r="B1565" s="85" t="s">
        <v>209</v>
      </c>
      <c r="C1565" t="s">
        <v>1705</v>
      </c>
      <c r="D1565" s="86">
        <v>0</v>
      </c>
      <c r="E1565" s="86">
        <v>0</v>
      </c>
      <c r="F1565" s="86">
        <v>0</v>
      </c>
      <c r="G1565" s="86">
        <v>0</v>
      </c>
      <c r="H1565" s="86">
        <v>0</v>
      </c>
      <c r="I1565" s="86">
        <v>250000</v>
      </c>
      <c r="J1565" s="86">
        <v>0</v>
      </c>
      <c r="K1565" s="86">
        <v>0</v>
      </c>
      <c r="L1565" s="86">
        <v>0</v>
      </c>
      <c r="M1565" s="86">
        <v>0</v>
      </c>
      <c r="N1565" s="86">
        <v>0</v>
      </c>
      <c r="O1565" s="86">
        <v>0</v>
      </c>
      <c r="P1565" s="86">
        <v>0</v>
      </c>
      <c r="Q1565" s="86">
        <v>0</v>
      </c>
      <c r="R1565" s="86">
        <v>0</v>
      </c>
      <c r="S1565" s="86">
        <v>0</v>
      </c>
      <c r="T1565" s="86">
        <v>0</v>
      </c>
      <c r="U1565" s="86">
        <v>0</v>
      </c>
      <c r="V1565" s="86">
        <v>0</v>
      </c>
      <c r="W1565" s="86">
        <v>0</v>
      </c>
      <c r="X1565" s="86">
        <v>0</v>
      </c>
      <c r="Y1565" s="86">
        <v>250000</v>
      </c>
    </row>
    <row r="1566" spans="1:25" hidden="1" outlineLevel="4" x14ac:dyDescent="0.3">
      <c r="A1566" s="85" t="s">
        <v>205</v>
      </c>
      <c r="B1566" s="85" t="s">
        <v>209</v>
      </c>
      <c r="C1566" t="s">
        <v>1706</v>
      </c>
      <c r="D1566" s="86">
        <v>0</v>
      </c>
      <c r="E1566" s="86">
        <v>0</v>
      </c>
      <c r="F1566" s="86">
        <v>0</v>
      </c>
      <c r="G1566" s="86">
        <v>0</v>
      </c>
      <c r="H1566" s="86">
        <v>0</v>
      </c>
      <c r="I1566" s="86">
        <v>0</v>
      </c>
      <c r="J1566" s="86">
        <v>0</v>
      </c>
      <c r="K1566" s="86">
        <v>0</v>
      </c>
      <c r="L1566" s="86">
        <v>0</v>
      </c>
      <c r="M1566" s="86">
        <v>0</v>
      </c>
      <c r="N1566" s="86">
        <v>0</v>
      </c>
      <c r="O1566" s="86">
        <v>0</v>
      </c>
      <c r="P1566" s="86">
        <v>0</v>
      </c>
      <c r="Q1566" s="86">
        <v>0</v>
      </c>
      <c r="R1566" s="86">
        <v>0</v>
      </c>
      <c r="S1566" s="86">
        <v>0</v>
      </c>
      <c r="T1566" s="86">
        <v>0</v>
      </c>
      <c r="U1566" s="86">
        <v>0</v>
      </c>
      <c r="V1566" s="86">
        <v>0</v>
      </c>
      <c r="W1566" s="86">
        <v>423385</v>
      </c>
      <c r="X1566" s="86">
        <v>0</v>
      </c>
      <c r="Y1566" s="86">
        <v>423385</v>
      </c>
    </row>
    <row r="1567" spans="1:25" hidden="1" outlineLevel="4" x14ac:dyDescent="0.3">
      <c r="A1567" s="85" t="s">
        <v>205</v>
      </c>
      <c r="B1567" s="85" t="s">
        <v>209</v>
      </c>
      <c r="C1567" t="s">
        <v>1707</v>
      </c>
      <c r="D1567" s="86">
        <v>0</v>
      </c>
      <c r="E1567" s="86">
        <v>0</v>
      </c>
      <c r="F1567" s="86">
        <v>0</v>
      </c>
      <c r="G1567" s="86">
        <v>0</v>
      </c>
      <c r="H1567" s="86">
        <v>0</v>
      </c>
      <c r="I1567" s="86">
        <v>0</v>
      </c>
      <c r="J1567" s="86">
        <v>0</v>
      </c>
      <c r="K1567" s="86">
        <v>0</v>
      </c>
      <c r="L1567" s="86">
        <v>0</v>
      </c>
      <c r="M1567" s="86">
        <v>0</v>
      </c>
      <c r="N1567" s="86">
        <v>0</v>
      </c>
      <c r="O1567" s="86">
        <v>0</v>
      </c>
      <c r="P1567" s="86">
        <v>0</v>
      </c>
      <c r="Q1567" s="86">
        <v>0</v>
      </c>
      <c r="R1567" s="86">
        <v>0</v>
      </c>
      <c r="S1567" s="86">
        <v>0</v>
      </c>
      <c r="T1567" s="86">
        <v>0</v>
      </c>
      <c r="U1567" s="86">
        <v>0</v>
      </c>
      <c r="V1567" s="86">
        <v>175000</v>
      </c>
      <c r="W1567" s="86">
        <v>0</v>
      </c>
      <c r="X1567" s="86">
        <v>0</v>
      </c>
      <c r="Y1567" s="86">
        <v>175000</v>
      </c>
    </row>
    <row r="1568" spans="1:25" hidden="1" outlineLevel="4" x14ac:dyDescent="0.3">
      <c r="A1568" s="85" t="s">
        <v>205</v>
      </c>
      <c r="B1568" s="85" t="s">
        <v>209</v>
      </c>
      <c r="C1568" t="s">
        <v>1708</v>
      </c>
      <c r="D1568" s="86">
        <v>0</v>
      </c>
      <c r="E1568" s="86">
        <v>0</v>
      </c>
      <c r="F1568" s="86">
        <v>0</v>
      </c>
      <c r="G1568" s="86">
        <v>0</v>
      </c>
      <c r="H1568" s="86">
        <v>0</v>
      </c>
      <c r="I1568" s="86">
        <v>0</v>
      </c>
      <c r="J1568" s="86">
        <v>0</v>
      </c>
      <c r="K1568" s="86">
        <v>0</v>
      </c>
      <c r="L1568" s="86">
        <v>0</v>
      </c>
      <c r="M1568" s="86">
        <v>0</v>
      </c>
      <c r="N1568" s="86">
        <v>0</v>
      </c>
      <c r="O1568" s="86">
        <v>0</v>
      </c>
      <c r="P1568" s="86">
        <v>0</v>
      </c>
      <c r="Q1568" s="86">
        <v>0</v>
      </c>
      <c r="R1568" s="86">
        <v>0</v>
      </c>
      <c r="S1568" s="86">
        <v>0</v>
      </c>
      <c r="T1568" s="86">
        <v>0</v>
      </c>
      <c r="U1568" s="86">
        <v>0</v>
      </c>
      <c r="V1568" s="86">
        <v>0</v>
      </c>
      <c r="W1568" s="86">
        <v>0</v>
      </c>
      <c r="X1568" s="86">
        <v>92905</v>
      </c>
      <c r="Y1568" s="86">
        <v>92905</v>
      </c>
    </row>
    <row r="1569" spans="1:25" hidden="1" outlineLevel="4" x14ac:dyDescent="0.3">
      <c r="A1569" s="85" t="s">
        <v>205</v>
      </c>
      <c r="B1569" s="85" t="s">
        <v>209</v>
      </c>
      <c r="C1569" t="s">
        <v>1709</v>
      </c>
      <c r="D1569" s="86">
        <v>0</v>
      </c>
      <c r="E1569" s="86">
        <v>0</v>
      </c>
      <c r="F1569" s="86">
        <v>0</v>
      </c>
      <c r="G1569" s="86">
        <v>0</v>
      </c>
      <c r="H1569" s="86">
        <v>0</v>
      </c>
      <c r="I1569" s="86">
        <v>0</v>
      </c>
      <c r="J1569" s="86">
        <v>0</v>
      </c>
      <c r="K1569" s="86">
        <v>0</v>
      </c>
      <c r="L1569" s="86">
        <v>0</v>
      </c>
      <c r="M1569" s="86">
        <v>0</v>
      </c>
      <c r="N1569" s="86">
        <v>0</v>
      </c>
      <c r="O1569" s="86">
        <v>0</v>
      </c>
      <c r="P1569" s="86">
        <v>0</v>
      </c>
      <c r="Q1569" s="86">
        <v>0</v>
      </c>
      <c r="R1569" s="86">
        <v>0</v>
      </c>
      <c r="S1569" s="86">
        <v>0</v>
      </c>
      <c r="T1569" s="86">
        <v>0</v>
      </c>
      <c r="U1569" s="86">
        <v>0</v>
      </c>
      <c r="V1569" s="86">
        <v>0</v>
      </c>
      <c r="W1569" s="86">
        <v>0</v>
      </c>
      <c r="X1569" s="86">
        <v>75000</v>
      </c>
      <c r="Y1569" s="86">
        <v>75000</v>
      </c>
    </row>
    <row r="1570" spans="1:25" hidden="1" outlineLevel="4" x14ac:dyDescent="0.3">
      <c r="A1570" s="85" t="s">
        <v>205</v>
      </c>
      <c r="B1570" s="85" t="s">
        <v>209</v>
      </c>
      <c r="C1570" t="s">
        <v>1710</v>
      </c>
      <c r="D1570" s="86">
        <v>0</v>
      </c>
      <c r="E1570" s="86">
        <v>0</v>
      </c>
      <c r="F1570" s="86">
        <v>0</v>
      </c>
      <c r="G1570" s="86">
        <v>0</v>
      </c>
      <c r="H1570" s="86">
        <v>0</v>
      </c>
      <c r="I1570" s="86">
        <v>0</v>
      </c>
      <c r="J1570" s="86">
        <v>0</v>
      </c>
      <c r="K1570" s="86">
        <v>0</v>
      </c>
      <c r="L1570" s="86">
        <v>0</v>
      </c>
      <c r="M1570" s="86">
        <v>0</v>
      </c>
      <c r="N1570" s="86">
        <v>0</v>
      </c>
      <c r="O1570" s="86">
        <v>0</v>
      </c>
      <c r="P1570" s="86">
        <v>0</v>
      </c>
      <c r="Q1570" s="86">
        <v>0</v>
      </c>
      <c r="R1570" s="86">
        <v>0</v>
      </c>
      <c r="S1570" s="86">
        <v>0</v>
      </c>
      <c r="T1570" s="86">
        <v>0</v>
      </c>
      <c r="U1570" s="86">
        <v>0</v>
      </c>
      <c r="V1570" s="86">
        <v>38390</v>
      </c>
      <c r="W1570" s="86">
        <v>0</v>
      </c>
      <c r="X1570" s="86">
        <v>0</v>
      </c>
      <c r="Y1570" s="86">
        <v>38390</v>
      </c>
    </row>
    <row r="1571" spans="1:25" hidden="1" outlineLevel="4" x14ac:dyDescent="0.3">
      <c r="A1571" s="85" t="s">
        <v>205</v>
      </c>
      <c r="B1571" s="85" t="s">
        <v>209</v>
      </c>
      <c r="C1571" t="s">
        <v>1711</v>
      </c>
      <c r="D1571" s="86">
        <v>0</v>
      </c>
      <c r="E1571" s="86">
        <v>0</v>
      </c>
      <c r="F1571" s="86">
        <v>0</v>
      </c>
      <c r="G1571" s="86">
        <v>0</v>
      </c>
      <c r="H1571" s="86">
        <v>0</v>
      </c>
      <c r="I1571" s="86">
        <v>0</v>
      </c>
      <c r="J1571" s="86">
        <v>0</v>
      </c>
      <c r="K1571" s="86">
        <v>0</v>
      </c>
      <c r="L1571" s="86">
        <v>0</v>
      </c>
      <c r="M1571" s="86">
        <v>0</v>
      </c>
      <c r="N1571" s="86">
        <v>0</v>
      </c>
      <c r="O1571" s="86">
        <v>0</v>
      </c>
      <c r="P1571" s="86">
        <v>0</v>
      </c>
      <c r="Q1571" s="86">
        <v>0</v>
      </c>
      <c r="R1571" s="86">
        <v>0</v>
      </c>
      <c r="S1571" s="86">
        <v>0</v>
      </c>
      <c r="T1571" s="86">
        <v>0</v>
      </c>
      <c r="U1571" s="86">
        <v>0</v>
      </c>
      <c r="V1571" s="86">
        <v>0</v>
      </c>
      <c r="W1571" s="86">
        <v>923028</v>
      </c>
      <c r="X1571" s="86">
        <v>0</v>
      </c>
      <c r="Y1571" s="86">
        <v>923028</v>
      </c>
    </row>
    <row r="1572" spans="1:25" hidden="1" outlineLevel="4" x14ac:dyDescent="0.3">
      <c r="A1572" s="85" t="s">
        <v>205</v>
      </c>
      <c r="B1572" s="85" t="s">
        <v>209</v>
      </c>
      <c r="C1572" t="s">
        <v>1712</v>
      </c>
      <c r="D1572" s="86">
        <v>0</v>
      </c>
      <c r="E1572" s="86">
        <v>0</v>
      </c>
      <c r="F1572" s="86">
        <v>0</v>
      </c>
      <c r="G1572" s="86">
        <v>0</v>
      </c>
      <c r="H1572" s="86">
        <v>0</v>
      </c>
      <c r="I1572" s="86">
        <v>0</v>
      </c>
      <c r="J1572" s="86">
        <v>0</v>
      </c>
      <c r="K1572" s="86">
        <v>0</v>
      </c>
      <c r="L1572" s="86">
        <v>0</v>
      </c>
      <c r="M1572" s="86">
        <v>0</v>
      </c>
      <c r="N1572" s="86">
        <v>0</v>
      </c>
      <c r="O1572" s="86">
        <v>0</v>
      </c>
      <c r="P1572" s="86">
        <v>0</v>
      </c>
      <c r="Q1572" s="86">
        <v>5000</v>
      </c>
      <c r="R1572" s="86">
        <v>0</v>
      </c>
      <c r="S1572" s="86">
        <v>0</v>
      </c>
      <c r="T1572" s="86">
        <v>0</v>
      </c>
      <c r="U1572" s="86">
        <v>0</v>
      </c>
      <c r="V1572" s="86">
        <v>0</v>
      </c>
      <c r="W1572" s="86">
        <v>0</v>
      </c>
      <c r="X1572" s="86">
        <v>0</v>
      </c>
      <c r="Y1572" s="86">
        <v>5000</v>
      </c>
    </row>
    <row r="1573" spans="1:25" hidden="1" outlineLevel="4" x14ac:dyDescent="0.3">
      <c r="A1573" s="85" t="s">
        <v>205</v>
      </c>
      <c r="B1573" s="85" t="s">
        <v>209</v>
      </c>
      <c r="C1573" t="s">
        <v>1713</v>
      </c>
      <c r="D1573" s="86">
        <v>0</v>
      </c>
      <c r="E1573" s="86">
        <v>0</v>
      </c>
      <c r="F1573" s="86">
        <v>0</v>
      </c>
      <c r="G1573" s="86">
        <v>0</v>
      </c>
      <c r="H1573" s="86">
        <v>0</v>
      </c>
      <c r="I1573" s="86">
        <v>0</v>
      </c>
      <c r="J1573" s="86">
        <v>0</v>
      </c>
      <c r="K1573" s="86">
        <v>0</v>
      </c>
      <c r="L1573" s="86">
        <v>0</v>
      </c>
      <c r="M1573" s="86">
        <v>6900</v>
      </c>
      <c r="N1573" s="86">
        <v>0</v>
      </c>
      <c r="O1573" s="86">
        <v>0</v>
      </c>
      <c r="P1573" s="86">
        <v>0</v>
      </c>
      <c r="Q1573" s="86">
        <v>0</v>
      </c>
      <c r="R1573" s="86">
        <v>0</v>
      </c>
      <c r="S1573" s="86">
        <v>0</v>
      </c>
      <c r="T1573" s="86">
        <v>0</v>
      </c>
      <c r="U1573" s="86">
        <v>0</v>
      </c>
      <c r="V1573" s="86">
        <v>0</v>
      </c>
      <c r="W1573" s="86">
        <v>0</v>
      </c>
      <c r="X1573" s="86">
        <v>0</v>
      </c>
      <c r="Y1573" s="86">
        <v>6900</v>
      </c>
    </row>
    <row r="1574" spans="1:25" hidden="1" outlineLevel="4" x14ac:dyDescent="0.3">
      <c r="A1574" s="85" t="s">
        <v>205</v>
      </c>
      <c r="B1574" s="85" t="s">
        <v>209</v>
      </c>
      <c r="C1574" t="s">
        <v>1714</v>
      </c>
      <c r="D1574" s="86">
        <v>0</v>
      </c>
      <c r="E1574" s="86">
        <v>0</v>
      </c>
      <c r="F1574" s="86">
        <v>0</v>
      </c>
      <c r="G1574" s="86">
        <v>0</v>
      </c>
      <c r="H1574" s="86">
        <v>0</v>
      </c>
      <c r="I1574" s="86">
        <v>0</v>
      </c>
      <c r="J1574" s="86">
        <v>0</v>
      </c>
      <c r="K1574" s="86">
        <v>33851</v>
      </c>
      <c r="L1574" s="86">
        <v>0</v>
      </c>
      <c r="M1574" s="86">
        <v>0</v>
      </c>
      <c r="N1574" s="86">
        <v>0</v>
      </c>
      <c r="O1574" s="86">
        <v>0</v>
      </c>
      <c r="P1574" s="86">
        <v>0</v>
      </c>
      <c r="Q1574" s="86">
        <v>0</v>
      </c>
      <c r="R1574" s="86">
        <v>0</v>
      </c>
      <c r="S1574" s="86">
        <v>0</v>
      </c>
      <c r="T1574" s="86">
        <v>0</v>
      </c>
      <c r="U1574" s="86">
        <v>0</v>
      </c>
      <c r="V1574" s="86">
        <v>0</v>
      </c>
      <c r="W1574" s="86">
        <v>0</v>
      </c>
      <c r="X1574" s="86">
        <v>0</v>
      </c>
      <c r="Y1574" s="86">
        <v>33851</v>
      </c>
    </row>
    <row r="1575" spans="1:25" hidden="1" outlineLevel="4" x14ac:dyDescent="0.3">
      <c r="A1575" s="85" t="s">
        <v>205</v>
      </c>
      <c r="B1575" s="85" t="s">
        <v>209</v>
      </c>
      <c r="C1575" t="s">
        <v>1715</v>
      </c>
      <c r="D1575" s="86">
        <v>0</v>
      </c>
      <c r="E1575" s="86">
        <v>0</v>
      </c>
      <c r="F1575" s="86">
        <v>0</v>
      </c>
      <c r="G1575" s="86">
        <v>0</v>
      </c>
      <c r="H1575" s="86">
        <v>0</v>
      </c>
      <c r="I1575" s="86">
        <v>0</v>
      </c>
      <c r="J1575" s="86">
        <v>0</v>
      </c>
      <c r="K1575" s="86">
        <v>0</v>
      </c>
      <c r="L1575" s="86">
        <v>0</v>
      </c>
      <c r="M1575" s="86">
        <v>0</v>
      </c>
      <c r="N1575" s="86">
        <v>0</v>
      </c>
      <c r="O1575" s="86">
        <v>0</v>
      </c>
      <c r="P1575" s="86">
        <v>0</v>
      </c>
      <c r="Q1575" s="86">
        <v>0</v>
      </c>
      <c r="R1575" s="86">
        <v>0</v>
      </c>
      <c r="S1575" s="86">
        <v>80000</v>
      </c>
      <c r="T1575" s="86">
        <v>0</v>
      </c>
      <c r="U1575" s="86">
        <v>0</v>
      </c>
      <c r="V1575" s="86">
        <v>0</v>
      </c>
      <c r="W1575" s="86">
        <v>0</v>
      </c>
      <c r="X1575" s="86">
        <v>0</v>
      </c>
      <c r="Y1575" s="86">
        <v>80000</v>
      </c>
    </row>
    <row r="1576" spans="1:25" s="284" customFormat="1" hidden="1" outlineLevel="3" collapsed="1" x14ac:dyDescent="0.3">
      <c r="A1576" s="85"/>
      <c r="B1576" s="290" t="s">
        <v>2833</v>
      </c>
      <c r="C1576" s="291"/>
      <c r="D1576" s="292"/>
      <c r="E1576" s="292">
        <f t="shared" ref="E1576:Y1576" si="65">SUBTOTAL(9,E1564:E1575)</f>
        <v>0</v>
      </c>
      <c r="F1576" s="292">
        <f t="shared" si="65"/>
        <v>0</v>
      </c>
      <c r="G1576" s="292">
        <f t="shared" si="65"/>
        <v>0</v>
      </c>
      <c r="H1576" s="292">
        <f t="shared" si="65"/>
        <v>0</v>
      </c>
      <c r="I1576" s="292">
        <f t="shared" si="65"/>
        <v>250000</v>
      </c>
      <c r="J1576" s="292">
        <f t="shared" si="65"/>
        <v>0</v>
      </c>
      <c r="K1576" s="292">
        <f t="shared" si="65"/>
        <v>37264</v>
      </c>
      <c r="L1576" s="292">
        <f t="shared" si="65"/>
        <v>0</v>
      </c>
      <c r="M1576" s="292">
        <f t="shared" si="65"/>
        <v>6900</v>
      </c>
      <c r="N1576" s="292">
        <f t="shared" si="65"/>
        <v>0</v>
      </c>
      <c r="O1576" s="292">
        <f t="shared" si="65"/>
        <v>0</v>
      </c>
      <c r="P1576" s="292">
        <f t="shared" si="65"/>
        <v>0</v>
      </c>
      <c r="Q1576" s="292">
        <f t="shared" si="65"/>
        <v>5000</v>
      </c>
      <c r="R1576" s="292">
        <f t="shared" si="65"/>
        <v>0</v>
      </c>
      <c r="S1576" s="292">
        <f t="shared" si="65"/>
        <v>80000</v>
      </c>
      <c r="T1576" s="292">
        <f t="shared" si="65"/>
        <v>0</v>
      </c>
      <c r="U1576" s="292">
        <f t="shared" si="65"/>
        <v>0</v>
      </c>
      <c r="V1576" s="292">
        <f t="shared" si="65"/>
        <v>213390</v>
      </c>
      <c r="W1576" s="292">
        <f t="shared" si="65"/>
        <v>1346413</v>
      </c>
      <c r="X1576" s="292">
        <f t="shared" si="65"/>
        <v>167905</v>
      </c>
      <c r="Y1576" s="292">
        <f t="shared" si="65"/>
        <v>2106872</v>
      </c>
    </row>
    <row r="1577" spans="1:25" hidden="1" outlineLevel="4" x14ac:dyDescent="0.3">
      <c r="A1577" s="85" t="s">
        <v>205</v>
      </c>
      <c r="B1577" s="85" t="s">
        <v>211</v>
      </c>
      <c r="C1577" t="s">
        <v>1716</v>
      </c>
      <c r="D1577" s="86">
        <v>0</v>
      </c>
      <c r="E1577" s="86">
        <v>0</v>
      </c>
      <c r="F1577" s="86">
        <v>0</v>
      </c>
      <c r="G1577" s="86">
        <v>0</v>
      </c>
      <c r="H1577" s="86">
        <v>0</v>
      </c>
      <c r="I1577" s="86">
        <v>0</v>
      </c>
      <c r="J1577" s="86">
        <v>0</v>
      </c>
      <c r="K1577" s="86">
        <v>0</v>
      </c>
      <c r="L1577" s="86">
        <v>0</v>
      </c>
      <c r="M1577" s="86">
        <v>0</v>
      </c>
      <c r="N1577" s="86">
        <v>0</v>
      </c>
      <c r="O1577" s="86">
        <v>0</v>
      </c>
      <c r="P1577" s="86">
        <v>0</v>
      </c>
      <c r="Q1577" s="86">
        <v>0</v>
      </c>
      <c r="R1577" s="86">
        <v>0</v>
      </c>
      <c r="S1577" s="86">
        <v>0</v>
      </c>
      <c r="T1577" s="86">
        <v>0</v>
      </c>
      <c r="U1577" s="86">
        <v>0</v>
      </c>
      <c r="V1577" s="86">
        <v>0</v>
      </c>
      <c r="W1577" s="86">
        <v>10000000</v>
      </c>
      <c r="X1577" s="86">
        <v>0</v>
      </c>
      <c r="Y1577" s="86">
        <v>10000000</v>
      </c>
    </row>
    <row r="1578" spans="1:25" hidden="1" outlineLevel="4" x14ac:dyDescent="0.3">
      <c r="A1578" s="85" t="s">
        <v>205</v>
      </c>
      <c r="B1578" s="85" t="s">
        <v>211</v>
      </c>
      <c r="C1578" t="s">
        <v>1717</v>
      </c>
      <c r="D1578" s="86">
        <v>0</v>
      </c>
      <c r="E1578" s="86">
        <v>0</v>
      </c>
      <c r="F1578" s="86">
        <v>0</v>
      </c>
      <c r="G1578" s="86">
        <v>0</v>
      </c>
      <c r="H1578" s="86">
        <v>0</v>
      </c>
      <c r="I1578" s="86">
        <v>0</v>
      </c>
      <c r="J1578" s="86">
        <v>0</v>
      </c>
      <c r="K1578" s="86">
        <v>0</v>
      </c>
      <c r="L1578" s="86">
        <v>0</v>
      </c>
      <c r="M1578" s="86">
        <v>0</v>
      </c>
      <c r="N1578" s="86">
        <v>0</v>
      </c>
      <c r="O1578" s="86">
        <v>0</v>
      </c>
      <c r="P1578" s="86">
        <v>0</v>
      </c>
      <c r="Q1578" s="86">
        <v>0</v>
      </c>
      <c r="R1578" s="86">
        <v>0</v>
      </c>
      <c r="S1578" s="86">
        <v>0</v>
      </c>
      <c r="T1578" s="86">
        <v>0</v>
      </c>
      <c r="U1578" s="86">
        <v>0</v>
      </c>
      <c r="V1578" s="86">
        <v>0</v>
      </c>
      <c r="W1578" s="86">
        <v>15000000</v>
      </c>
      <c r="X1578" s="86">
        <v>0</v>
      </c>
      <c r="Y1578" s="86">
        <v>15000000</v>
      </c>
    </row>
    <row r="1579" spans="1:25" hidden="1" outlineLevel="4" x14ac:dyDescent="0.3">
      <c r="A1579" s="85" t="s">
        <v>205</v>
      </c>
      <c r="B1579" s="85" t="s">
        <v>211</v>
      </c>
      <c r="C1579" t="s">
        <v>1227</v>
      </c>
      <c r="D1579" s="86">
        <v>0</v>
      </c>
      <c r="E1579" s="86">
        <v>0</v>
      </c>
      <c r="F1579" s="86">
        <v>0</v>
      </c>
      <c r="G1579" s="86">
        <v>0</v>
      </c>
      <c r="H1579" s="86">
        <v>0</v>
      </c>
      <c r="I1579" s="86">
        <v>0</v>
      </c>
      <c r="J1579" s="86">
        <v>0</v>
      </c>
      <c r="K1579" s="86">
        <v>0</v>
      </c>
      <c r="L1579" s="86">
        <v>0</v>
      </c>
      <c r="M1579" s="86">
        <v>500000</v>
      </c>
      <c r="N1579" s="86">
        <v>0</v>
      </c>
      <c r="O1579" s="86">
        <v>0</v>
      </c>
      <c r="P1579" s="86">
        <v>0</v>
      </c>
      <c r="Q1579" s="86">
        <v>0</v>
      </c>
      <c r="R1579" s="86">
        <v>0</v>
      </c>
      <c r="S1579" s="86">
        <v>0</v>
      </c>
      <c r="T1579" s="86">
        <v>0</v>
      </c>
      <c r="U1579" s="86">
        <v>0</v>
      </c>
      <c r="V1579" s="86">
        <v>0</v>
      </c>
      <c r="W1579" s="86">
        <v>0</v>
      </c>
      <c r="X1579" s="86">
        <v>0</v>
      </c>
      <c r="Y1579" s="86">
        <v>500000</v>
      </c>
    </row>
    <row r="1580" spans="1:25" hidden="1" outlineLevel="4" x14ac:dyDescent="0.3">
      <c r="A1580" s="85" t="s">
        <v>205</v>
      </c>
      <c r="B1580" s="85" t="s">
        <v>211</v>
      </c>
      <c r="C1580" t="s">
        <v>1718</v>
      </c>
      <c r="D1580" s="86">
        <v>0</v>
      </c>
      <c r="E1580" s="86">
        <v>0</v>
      </c>
      <c r="F1580" s="86">
        <v>0</v>
      </c>
      <c r="G1580" s="86">
        <v>0</v>
      </c>
      <c r="H1580" s="86">
        <v>0</v>
      </c>
      <c r="I1580" s="86">
        <v>0</v>
      </c>
      <c r="J1580" s="86">
        <v>0</v>
      </c>
      <c r="K1580" s="86">
        <v>255000</v>
      </c>
      <c r="L1580" s="86">
        <v>0</v>
      </c>
      <c r="M1580" s="86">
        <v>0</v>
      </c>
      <c r="N1580" s="86">
        <v>0</v>
      </c>
      <c r="O1580" s="86">
        <v>0</v>
      </c>
      <c r="P1580" s="86">
        <v>0</v>
      </c>
      <c r="Q1580" s="86">
        <v>0</v>
      </c>
      <c r="R1580" s="86">
        <v>0</v>
      </c>
      <c r="S1580" s="86">
        <v>0</v>
      </c>
      <c r="T1580" s="86">
        <v>0</v>
      </c>
      <c r="U1580" s="86">
        <v>0</v>
      </c>
      <c r="V1580" s="86">
        <v>0</v>
      </c>
      <c r="W1580" s="86">
        <v>0</v>
      </c>
      <c r="X1580" s="86">
        <v>0</v>
      </c>
      <c r="Y1580" s="86">
        <v>255000</v>
      </c>
    </row>
    <row r="1581" spans="1:25" hidden="1" outlineLevel="4" x14ac:dyDescent="0.3">
      <c r="A1581" s="85" t="s">
        <v>205</v>
      </c>
      <c r="B1581" s="85" t="s">
        <v>211</v>
      </c>
      <c r="C1581" t="s">
        <v>1719</v>
      </c>
      <c r="D1581" s="86">
        <v>0</v>
      </c>
      <c r="E1581" s="86">
        <v>0</v>
      </c>
      <c r="F1581" s="86">
        <v>0</v>
      </c>
      <c r="G1581" s="86">
        <v>0</v>
      </c>
      <c r="H1581" s="86">
        <v>0</v>
      </c>
      <c r="I1581" s="86">
        <v>0</v>
      </c>
      <c r="J1581" s="86">
        <v>0</v>
      </c>
      <c r="K1581" s="86">
        <v>0</v>
      </c>
      <c r="L1581" s="86">
        <v>0</v>
      </c>
      <c r="M1581" s="86">
        <v>0</v>
      </c>
      <c r="N1581" s="86">
        <v>0</v>
      </c>
      <c r="O1581" s="86">
        <v>0</v>
      </c>
      <c r="P1581" s="86">
        <v>0</v>
      </c>
      <c r="Q1581" s="86">
        <v>0</v>
      </c>
      <c r="R1581" s="86">
        <v>0</v>
      </c>
      <c r="S1581" s="86">
        <v>0</v>
      </c>
      <c r="T1581" s="86">
        <v>0</v>
      </c>
      <c r="U1581" s="86">
        <v>0</v>
      </c>
      <c r="V1581" s="86">
        <v>0</v>
      </c>
      <c r="W1581" s="86">
        <v>0</v>
      </c>
      <c r="X1581" s="86">
        <v>551000</v>
      </c>
      <c r="Y1581" s="86">
        <v>551000</v>
      </c>
    </row>
    <row r="1582" spans="1:25" hidden="1" outlineLevel="4" x14ac:dyDescent="0.3">
      <c r="A1582" s="85" t="s">
        <v>205</v>
      </c>
      <c r="B1582" s="85" t="s">
        <v>211</v>
      </c>
      <c r="C1582" t="s">
        <v>1720</v>
      </c>
      <c r="D1582" s="86">
        <v>0</v>
      </c>
      <c r="E1582" s="86">
        <v>0</v>
      </c>
      <c r="F1582" s="86">
        <v>0</v>
      </c>
      <c r="G1582" s="86">
        <v>0</v>
      </c>
      <c r="H1582" s="86">
        <v>0</v>
      </c>
      <c r="I1582" s="86">
        <v>0</v>
      </c>
      <c r="J1582" s="86">
        <v>0</v>
      </c>
      <c r="K1582" s="86">
        <v>0</v>
      </c>
      <c r="L1582" s="86">
        <v>0</v>
      </c>
      <c r="M1582" s="86">
        <v>0</v>
      </c>
      <c r="N1582" s="86">
        <v>0</v>
      </c>
      <c r="O1582" s="86">
        <v>0</v>
      </c>
      <c r="P1582" s="86">
        <v>0</v>
      </c>
      <c r="Q1582" s="86">
        <v>0</v>
      </c>
      <c r="R1582" s="86">
        <v>0</v>
      </c>
      <c r="S1582" s="86">
        <v>0</v>
      </c>
      <c r="T1582" s="86">
        <v>0</v>
      </c>
      <c r="U1582" s="86">
        <v>0</v>
      </c>
      <c r="V1582" s="86">
        <v>0</v>
      </c>
      <c r="W1582" s="86">
        <v>0</v>
      </c>
      <c r="X1582" s="86">
        <v>2000000</v>
      </c>
      <c r="Y1582" s="86">
        <v>2000000</v>
      </c>
    </row>
    <row r="1583" spans="1:25" hidden="1" outlineLevel="4" x14ac:dyDescent="0.3">
      <c r="A1583" s="85" t="s">
        <v>205</v>
      </c>
      <c r="B1583" s="85" t="s">
        <v>211</v>
      </c>
      <c r="C1583" t="s">
        <v>1422</v>
      </c>
      <c r="D1583" s="86">
        <v>0</v>
      </c>
      <c r="E1583" s="86">
        <v>0</v>
      </c>
      <c r="F1583" s="86">
        <v>0</v>
      </c>
      <c r="G1583" s="86">
        <v>0</v>
      </c>
      <c r="H1583" s="86">
        <v>0</v>
      </c>
      <c r="I1583" s="86">
        <v>0</v>
      </c>
      <c r="J1583" s="86">
        <v>0</v>
      </c>
      <c r="K1583" s="86">
        <v>0</v>
      </c>
      <c r="L1583" s="86">
        <v>0</v>
      </c>
      <c r="M1583" s="86">
        <v>500000</v>
      </c>
      <c r="N1583" s="86">
        <v>0</v>
      </c>
      <c r="O1583" s="86">
        <v>0</v>
      </c>
      <c r="P1583" s="86">
        <v>0</v>
      </c>
      <c r="Q1583" s="86">
        <v>0</v>
      </c>
      <c r="R1583" s="86">
        <v>0</v>
      </c>
      <c r="S1583" s="86">
        <v>0</v>
      </c>
      <c r="T1583" s="86">
        <v>0</v>
      </c>
      <c r="U1583" s="86">
        <v>0</v>
      </c>
      <c r="V1583" s="86">
        <v>0</v>
      </c>
      <c r="W1583" s="86">
        <v>0</v>
      </c>
      <c r="X1583" s="86">
        <v>0</v>
      </c>
      <c r="Y1583" s="86">
        <v>500000</v>
      </c>
    </row>
    <row r="1584" spans="1:25" hidden="1" outlineLevel="4" x14ac:dyDescent="0.3">
      <c r="A1584" s="85" t="s">
        <v>205</v>
      </c>
      <c r="B1584" s="85" t="s">
        <v>211</v>
      </c>
      <c r="C1584" t="s">
        <v>1721</v>
      </c>
      <c r="D1584" s="86">
        <v>0</v>
      </c>
      <c r="E1584" s="86">
        <v>0</v>
      </c>
      <c r="F1584" s="86">
        <v>0</v>
      </c>
      <c r="G1584" s="86">
        <v>0</v>
      </c>
      <c r="H1584" s="86">
        <v>0</v>
      </c>
      <c r="I1584" s="86">
        <v>0</v>
      </c>
      <c r="J1584" s="86">
        <v>0</v>
      </c>
      <c r="K1584" s="86">
        <v>0</v>
      </c>
      <c r="L1584" s="86">
        <v>0</v>
      </c>
      <c r="M1584" s="86">
        <v>0</v>
      </c>
      <c r="N1584" s="86">
        <v>0</v>
      </c>
      <c r="O1584" s="86">
        <v>0</v>
      </c>
      <c r="P1584" s="86">
        <v>0</v>
      </c>
      <c r="Q1584" s="86">
        <v>0</v>
      </c>
      <c r="R1584" s="86">
        <v>0</v>
      </c>
      <c r="S1584" s="86">
        <v>0</v>
      </c>
      <c r="T1584" s="86">
        <v>0</v>
      </c>
      <c r="U1584" s="86">
        <v>0</v>
      </c>
      <c r="V1584" s="86">
        <v>0</v>
      </c>
      <c r="W1584" s="86">
        <v>1000000</v>
      </c>
      <c r="X1584" s="86">
        <v>0</v>
      </c>
      <c r="Y1584" s="86">
        <v>1000000</v>
      </c>
    </row>
    <row r="1585" spans="1:25" hidden="1" outlineLevel="4" x14ac:dyDescent="0.3">
      <c r="A1585" s="85" t="s">
        <v>205</v>
      </c>
      <c r="B1585" s="85" t="s">
        <v>211</v>
      </c>
      <c r="C1585" t="s">
        <v>1722</v>
      </c>
      <c r="D1585" s="86">
        <v>0</v>
      </c>
      <c r="E1585" s="86">
        <v>0</v>
      </c>
      <c r="F1585" s="86">
        <v>0</v>
      </c>
      <c r="G1585" s="86">
        <v>0</v>
      </c>
      <c r="H1585" s="86">
        <v>0</v>
      </c>
      <c r="I1585" s="86">
        <v>0</v>
      </c>
      <c r="J1585" s="86">
        <v>0</v>
      </c>
      <c r="K1585" s="86">
        <v>0</v>
      </c>
      <c r="L1585" s="86">
        <v>0</v>
      </c>
      <c r="M1585" s="86">
        <v>0</v>
      </c>
      <c r="N1585" s="86">
        <v>0</v>
      </c>
      <c r="O1585" s="86">
        <v>0</v>
      </c>
      <c r="P1585" s="86">
        <v>0</v>
      </c>
      <c r="Q1585" s="86">
        <v>0</v>
      </c>
      <c r="R1585" s="86">
        <v>0</v>
      </c>
      <c r="S1585" s="86">
        <v>0</v>
      </c>
      <c r="T1585" s="86">
        <v>0</v>
      </c>
      <c r="U1585" s="86">
        <v>0</v>
      </c>
      <c r="V1585" s="86">
        <v>0</v>
      </c>
      <c r="W1585" s="86">
        <v>2000000</v>
      </c>
      <c r="X1585" s="86">
        <v>0</v>
      </c>
      <c r="Y1585" s="86">
        <v>2000000</v>
      </c>
    </row>
    <row r="1586" spans="1:25" hidden="1" outlineLevel="4" x14ac:dyDescent="0.3">
      <c r="A1586" s="85" t="s">
        <v>205</v>
      </c>
      <c r="B1586" s="85" t="s">
        <v>211</v>
      </c>
      <c r="C1586" t="s">
        <v>1723</v>
      </c>
      <c r="D1586" s="86">
        <v>0</v>
      </c>
      <c r="E1586" s="86">
        <v>0</v>
      </c>
      <c r="F1586" s="86">
        <v>0</v>
      </c>
      <c r="G1586" s="86">
        <v>0</v>
      </c>
      <c r="H1586" s="86">
        <v>0</v>
      </c>
      <c r="I1586" s="86">
        <v>0</v>
      </c>
      <c r="J1586" s="86">
        <v>0</v>
      </c>
      <c r="K1586" s="86">
        <v>468038</v>
      </c>
      <c r="L1586" s="86">
        <v>0</v>
      </c>
      <c r="M1586" s="86">
        <v>0</v>
      </c>
      <c r="N1586" s="86">
        <v>0</v>
      </c>
      <c r="O1586" s="86">
        <v>0</v>
      </c>
      <c r="P1586" s="86">
        <v>0</v>
      </c>
      <c r="Q1586" s="86">
        <v>0</v>
      </c>
      <c r="R1586" s="86">
        <v>0</v>
      </c>
      <c r="S1586" s="86">
        <v>0</v>
      </c>
      <c r="T1586" s="86">
        <v>0</v>
      </c>
      <c r="U1586" s="86">
        <v>0</v>
      </c>
      <c r="V1586" s="86">
        <v>0</v>
      </c>
      <c r="W1586" s="86">
        <v>0</v>
      </c>
      <c r="X1586" s="86">
        <v>0</v>
      </c>
      <c r="Y1586" s="86">
        <v>468038</v>
      </c>
    </row>
    <row r="1587" spans="1:25" s="284" customFormat="1" hidden="1" outlineLevel="3" collapsed="1" x14ac:dyDescent="0.3">
      <c r="A1587" s="85"/>
      <c r="B1587" s="290" t="s">
        <v>2834</v>
      </c>
      <c r="C1587" s="291"/>
      <c r="D1587" s="292"/>
      <c r="E1587" s="292">
        <f t="shared" ref="E1587:Y1587" si="66">SUBTOTAL(9,E1577:E1586)</f>
        <v>0</v>
      </c>
      <c r="F1587" s="292">
        <f t="shared" si="66"/>
        <v>0</v>
      </c>
      <c r="G1587" s="292">
        <f t="shared" si="66"/>
        <v>0</v>
      </c>
      <c r="H1587" s="292">
        <f t="shared" si="66"/>
        <v>0</v>
      </c>
      <c r="I1587" s="292">
        <f t="shared" si="66"/>
        <v>0</v>
      </c>
      <c r="J1587" s="292">
        <f t="shared" si="66"/>
        <v>0</v>
      </c>
      <c r="K1587" s="292">
        <f t="shared" si="66"/>
        <v>723038</v>
      </c>
      <c r="L1587" s="292">
        <f t="shared" si="66"/>
        <v>0</v>
      </c>
      <c r="M1587" s="292">
        <f t="shared" si="66"/>
        <v>1000000</v>
      </c>
      <c r="N1587" s="292">
        <f t="shared" si="66"/>
        <v>0</v>
      </c>
      <c r="O1587" s="292">
        <f t="shared" si="66"/>
        <v>0</v>
      </c>
      <c r="P1587" s="292">
        <f t="shared" si="66"/>
        <v>0</v>
      </c>
      <c r="Q1587" s="292">
        <f t="shared" si="66"/>
        <v>0</v>
      </c>
      <c r="R1587" s="292">
        <f t="shared" si="66"/>
        <v>0</v>
      </c>
      <c r="S1587" s="292">
        <f t="shared" si="66"/>
        <v>0</v>
      </c>
      <c r="T1587" s="292">
        <f t="shared" si="66"/>
        <v>0</v>
      </c>
      <c r="U1587" s="292">
        <f t="shared" si="66"/>
        <v>0</v>
      </c>
      <c r="V1587" s="292">
        <f t="shared" si="66"/>
        <v>0</v>
      </c>
      <c r="W1587" s="292">
        <f t="shared" si="66"/>
        <v>28000000</v>
      </c>
      <c r="X1587" s="292">
        <f t="shared" si="66"/>
        <v>2551000</v>
      </c>
      <c r="Y1587" s="292">
        <f t="shared" si="66"/>
        <v>32274038</v>
      </c>
    </row>
    <row r="1588" spans="1:25" hidden="1" outlineLevel="4" x14ac:dyDescent="0.3">
      <c r="A1588" s="85" t="s">
        <v>205</v>
      </c>
      <c r="B1588" s="85" t="s">
        <v>1724</v>
      </c>
      <c r="C1588" t="s">
        <v>1725</v>
      </c>
      <c r="D1588" s="86">
        <v>0</v>
      </c>
      <c r="E1588" s="86">
        <v>0</v>
      </c>
      <c r="F1588" s="86">
        <v>0</v>
      </c>
      <c r="G1588" s="86">
        <v>0</v>
      </c>
      <c r="H1588" s="86">
        <v>0</v>
      </c>
      <c r="I1588" s="86">
        <v>70000</v>
      </c>
      <c r="J1588" s="86">
        <v>0</v>
      </c>
      <c r="K1588" s="86">
        <v>0</v>
      </c>
      <c r="L1588" s="86">
        <v>0</v>
      </c>
      <c r="M1588" s="86">
        <v>0</v>
      </c>
      <c r="N1588" s="86">
        <v>0</v>
      </c>
      <c r="O1588" s="86">
        <v>0</v>
      </c>
      <c r="P1588" s="86">
        <v>0</v>
      </c>
      <c r="Q1588" s="86">
        <v>0</v>
      </c>
      <c r="R1588" s="86">
        <v>0</v>
      </c>
      <c r="S1588" s="86">
        <v>0</v>
      </c>
      <c r="T1588" s="86">
        <v>0</v>
      </c>
      <c r="U1588" s="86">
        <v>0</v>
      </c>
      <c r="V1588" s="86">
        <v>0</v>
      </c>
      <c r="W1588" s="86">
        <v>0</v>
      </c>
      <c r="X1588" s="86">
        <v>0</v>
      </c>
      <c r="Y1588" s="86">
        <v>70000</v>
      </c>
    </row>
    <row r="1589" spans="1:25" hidden="1" outlineLevel="4" x14ac:dyDescent="0.3">
      <c r="A1589" s="85" t="s">
        <v>205</v>
      </c>
      <c r="B1589" s="85" t="s">
        <v>1724</v>
      </c>
      <c r="C1589" t="s">
        <v>1726</v>
      </c>
      <c r="D1589" s="86">
        <v>0</v>
      </c>
      <c r="E1589" s="86">
        <v>0</v>
      </c>
      <c r="F1589" s="86">
        <v>0</v>
      </c>
      <c r="G1589" s="86">
        <v>0</v>
      </c>
      <c r="H1589" s="86">
        <v>0</v>
      </c>
      <c r="I1589" s="86">
        <v>0</v>
      </c>
      <c r="J1589" s="86">
        <v>150000</v>
      </c>
      <c r="K1589" s="86">
        <v>0</v>
      </c>
      <c r="L1589" s="86">
        <v>0</v>
      </c>
      <c r="M1589" s="86">
        <v>0</v>
      </c>
      <c r="N1589" s="86">
        <v>0</v>
      </c>
      <c r="O1589" s="86">
        <v>0</v>
      </c>
      <c r="P1589" s="86">
        <v>0</v>
      </c>
      <c r="Q1589" s="86">
        <v>0</v>
      </c>
      <c r="R1589" s="86">
        <v>0</v>
      </c>
      <c r="S1589" s="86">
        <v>0</v>
      </c>
      <c r="T1589" s="86">
        <v>0</v>
      </c>
      <c r="U1589" s="86">
        <v>0</v>
      </c>
      <c r="V1589" s="86">
        <v>0</v>
      </c>
      <c r="W1589" s="86">
        <v>0</v>
      </c>
      <c r="X1589" s="86">
        <v>0</v>
      </c>
      <c r="Y1589" s="86">
        <v>150000</v>
      </c>
    </row>
    <row r="1590" spans="1:25" hidden="1" outlineLevel="4" x14ac:dyDescent="0.3">
      <c r="A1590" s="85" t="s">
        <v>205</v>
      </c>
      <c r="B1590" s="85" t="s">
        <v>1724</v>
      </c>
      <c r="C1590" t="s">
        <v>1727</v>
      </c>
      <c r="D1590" s="86">
        <v>0</v>
      </c>
      <c r="E1590" s="86">
        <v>0</v>
      </c>
      <c r="F1590" s="86">
        <v>0</v>
      </c>
      <c r="G1590" s="86">
        <v>0</v>
      </c>
      <c r="H1590" s="86">
        <v>0</v>
      </c>
      <c r="I1590" s="86">
        <v>0</v>
      </c>
      <c r="J1590" s="86">
        <v>0</v>
      </c>
      <c r="K1590" s="86">
        <v>1000000</v>
      </c>
      <c r="L1590" s="86">
        <v>0</v>
      </c>
      <c r="M1590" s="86">
        <v>0</v>
      </c>
      <c r="N1590" s="86">
        <v>0</v>
      </c>
      <c r="O1590" s="86">
        <v>0</v>
      </c>
      <c r="P1590" s="86">
        <v>0</v>
      </c>
      <c r="Q1590" s="86">
        <v>0</v>
      </c>
      <c r="R1590" s="86">
        <v>0</v>
      </c>
      <c r="S1590" s="86">
        <v>0</v>
      </c>
      <c r="T1590" s="86">
        <v>0</v>
      </c>
      <c r="U1590" s="86">
        <v>0</v>
      </c>
      <c r="V1590" s="86">
        <v>0</v>
      </c>
      <c r="W1590" s="86">
        <v>0</v>
      </c>
      <c r="X1590" s="86">
        <v>0</v>
      </c>
      <c r="Y1590" s="86">
        <v>1000000</v>
      </c>
    </row>
    <row r="1591" spans="1:25" hidden="1" outlineLevel="4" x14ac:dyDescent="0.3">
      <c r="A1591" s="85" t="s">
        <v>205</v>
      </c>
      <c r="B1591" s="85" t="s">
        <v>1724</v>
      </c>
      <c r="C1591" t="s">
        <v>1728</v>
      </c>
      <c r="D1591" s="86">
        <v>0</v>
      </c>
      <c r="E1591" s="86">
        <v>0</v>
      </c>
      <c r="F1591" s="86">
        <v>0</v>
      </c>
      <c r="G1591" s="86">
        <v>0</v>
      </c>
      <c r="H1591" s="86">
        <v>0</v>
      </c>
      <c r="I1591" s="86">
        <v>0</v>
      </c>
      <c r="J1591" s="86">
        <v>1000000</v>
      </c>
      <c r="K1591" s="86">
        <v>0</v>
      </c>
      <c r="L1591" s="86">
        <v>0</v>
      </c>
      <c r="M1591" s="86">
        <v>0</v>
      </c>
      <c r="N1591" s="86">
        <v>0</v>
      </c>
      <c r="O1591" s="86">
        <v>0</v>
      </c>
      <c r="P1591" s="86">
        <v>0</v>
      </c>
      <c r="Q1591" s="86">
        <v>0</v>
      </c>
      <c r="R1591" s="86">
        <v>0</v>
      </c>
      <c r="S1591" s="86">
        <v>0</v>
      </c>
      <c r="T1591" s="86">
        <v>0</v>
      </c>
      <c r="U1591" s="86">
        <v>0</v>
      </c>
      <c r="V1591" s="86">
        <v>0</v>
      </c>
      <c r="W1591" s="86">
        <v>0</v>
      </c>
      <c r="X1591" s="86">
        <v>0</v>
      </c>
      <c r="Y1591" s="86">
        <v>1000000</v>
      </c>
    </row>
    <row r="1592" spans="1:25" hidden="1" outlineLevel="4" x14ac:dyDescent="0.3">
      <c r="A1592" s="85" t="s">
        <v>205</v>
      </c>
      <c r="B1592" s="85" t="s">
        <v>1724</v>
      </c>
      <c r="C1592" t="s">
        <v>1729</v>
      </c>
      <c r="D1592" s="86">
        <v>0</v>
      </c>
      <c r="E1592" s="86">
        <v>0</v>
      </c>
      <c r="F1592" s="86">
        <v>0</v>
      </c>
      <c r="G1592" s="86">
        <v>0</v>
      </c>
      <c r="H1592" s="86">
        <v>0</v>
      </c>
      <c r="I1592" s="86">
        <v>1000000</v>
      </c>
      <c r="J1592" s="86">
        <v>0</v>
      </c>
      <c r="K1592" s="86">
        <v>0</v>
      </c>
      <c r="L1592" s="86">
        <v>0</v>
      </c>
      <c r="M1592" s="86">
        <v>0</v>
      </c>
      <c r="N1592" s="86">
        <v>0</v>
      </c>
      <c r="O1592" s="86">
        <v>0</v>
      </c>
      <c r="P1592" s="86">
        <v>0</v>
      </c>
      <c r="Q1592" s="86">
        <v>0</v>
      </c>
      <c r="R1592" s="86">
        <v>0</v>
      </c>
      <c r="S1592" s="86">
        <v>0</v>
      </c>
      <c r="T1592" s="86">
        <v>0</v>
      </c>
      <c r="U1592" s="86">
        <v>0</v>
      </c>
      <c r="V1592" s="86">
        <v>0</v>
      </c>
      <c r="W1592" s="86">
        <v>0</v>
      </c>
      <c r="X1592" s="86">
        <v>0</v>
      </c>
      <c r="Y1592" s="86">
        <v>1000000</v>
      </c>
    </row>
    <row r="1593" spans="1:25" hidden="1" outlineLevel="4" x14ac:dyDescent="0.3">
      <c r="A1593" s="85" t="s">
        <v>205</v>
      </c>
      <c r="B1593" s="85" t="s">
        <v>1724</v>
      </c>
      <c r="C1593" t="s">
        <v>1730</v>
      </c>
      <c r="D1593" s="86">
        <v>0</v>
      </c>
      <c r="E1593" s="86">
        <v>0</v>
      </c>
      <c r="F1593" s="86">
        <v>0</v>
      </c>
      <c r="G1593" s="86">
        <v>0</v>
      </c>
      <c r="H1593" s="86">
        <v>0</v>
      </c>
      <c r="I1593" s="86">
        <v>0</v>
      </c>
      <c r="J1593" s="86">
        <v>23460</v>
      </c>
      <c r="K1593" s="86">
        <v>0</v>
      </c>
      <c r="L1593" s="86">
        <v>0</v>
      </c>
      <c r="M1593" s="86">
        <v>0</v>
      </c>
      <c r="N1593" s="86">
        <v>0</v>
      </c>
      <c r="O1593" s="86">
        <v>0</v>
      </c>
      <c r="P1593" s="86">
        <v>0</v>
      </c>
      <c r="Q1593" s="86">
        <v>0</v>
      </c>
      <c r="R1593" s="86">
        <v>0</v>
      </c>
      <c r="S1593" s="86">
        <v>0</v>
      </c>
      <c r="T1593" s="86">
        <v>0</v>
      </c>
      <c r="U1593" s="86">
        <v>0</v>
      </c>
      <c r="V1593" s="86">
        <v>0</v>
      </c>
      <c r="W1593" s="86">
        <v>0</v>
      </c>
      <c r="X1593" s="86">
        <v>0</v>
      </c>
      <c r="Y1593" s="86">
        <v>23460</v>
      </c>
    </row>
    <row r="1594" spans="1:25" hidden="1" outlineLevel="4" x14ac:dyDescent="0.3">
      <c r="A1594" s="85" t="s">
        <v>205</v>
      </c>
      <c r="B1594" s="85" t="s">
        <v>1724</v>
      </c>
      <c r="C1594" t="s">
        <v>1731</v>
      </c>
      <c r="D1594" s="86">
        <v>0</v>
      </c>
      <c r="E1594" s="86">
        <v>0</v>
      </c>
      <c r="F1594" s="86">
        <v>0</v>
      </c>
      <c r="G1594" s="86">
        <v>0</v>
      </c>
      <c r="H1594" s="86">
        <v>0</v>
      </c>
      <c r="I1594" s="86">
        <v>0</v>
      </c>
      <c r="J1594" s="86">
        <v>200000</v>
      </c>
      <c r="K1594" s="86">
        <v>0</v>
      </c>
      <c r="L1594" s="86">
        <v>0</v>
      </c>
      <c r="M1594" s="86">
        <v>0</v>
      </c>
      <c r="N1594" s="86">
        <v>0</v>
      </c>
      <c r="O1594" s="86">
        <v>0</v>
      </c>
      <c r="P1594" s="86">
        <v>0</v>
      </c>
      <c r="Q1594" s="86">
        <v>0</v>
      </c>
      <c r="R1594" s="86">
        <v>0</v>
      </c>
      <c r="S1594" s="86">
        <v>0</v>
      </c>
      <c r="T1594" s="86">
        <v>0</v>
      </c>
      <c r="U1594" s="86">
        <v>0</v>
      </c>
      <c r="V1594" s="86">
        <v>0</v>
      </c>
      <c r="W1594" s="86">
        <v>0</v>
      </c>
      <c r="X1594" s="86">
        <v>0</v>
      </c>
      <c r="Y1594" s="86">
        <v>200000</v>
      </c>
    </row>
    <row r="1595" spans="1:25" hidden="1" outlineLevel="4" x14ac:dyDescent="0.3">
      <c r="A1595" s="85" t="s">
        <v>205</v>
      </c>
      <c r="B1595" s="85" t="s">
        <v>1724</v>
      </c>
      <c r="C1595" t="s">
        <v>472</v>
      </c>
      <c r="D1595" s="86">
        <v>0</v>
      </c>
      <c r="E1595" s="86">
        <v>0</v>
      </c>
      <c r="F1595" s="86">
        <v>0</v>
      </c>
      <c r="G1595" s="86">
        <v>0</v>
      </c>
      <c r="H1595" s="86">
        <v>0</v>
      </c>
      <c r="I1595" s="86">
        <v>3000000</v>
      </c>
      <c r="J1595" s="86">
        <v>3000000</v>
      </c>
      <c r="K1595" s="86">
        <v>0</v>
      </c>
      <c r="L1595" s="86">
        <v>0</v>
      </c>
      <c r="M1595" s="86">
        <v>0</v>
      </c>
      <c r="N1595" s="86">
        <v>0</v>
      </c>
      <c r="O1595" s="86">
        <v>0</v>
      </c>
      <c r="P1595" s="86">
        <v>0</v>
      </c>
      <c r="Q1595" s="86">
        <v>0</v>
      </c>
      <c r="R1595" s="86">
        <v>0</v>
      </c>
      <c r="S1595" s="86">
        <v>0</v>
      </c>
      <c r="T1595" s="86">
        <v>0</v>
      </c>
      <c r="U1595" s="86">
        <v>0</v>
      </c>
      <c r="V1595" s="86">
        <v>0</v>
      </c>
      <c r="W1595" s="86">
        <v>0</v>
      </c>
      <c r="X1595" s="86">
        <v>0</v>
      </c>
      <c r="Y1595" s="86">
        <v>6000000</v>
      </c>
    </row>
    <row r="1596" spans="1:25" hidden="1" outlineLevel="4" x14ac:dyDescent="0.3">
      <c r="A1596" s="85" t="s">
        <v>205</v>
      </c>
      <c r="B1596" s="85" t="s">
        <v>1724</v>
      </c>
      <c r="C1596" t="s">
        <v>1732</v>
      </c>
      <c r="D1596" s="86">
        <v>0</v>
      </c>
      <c r="E1596" s="86">
        <v>0</v>
      </c>
      <c r="F1596" s="86">
        <v>0</v>
      </c>
      <c r="G1596" s="86">
        <v>0</v>
      </c>
      <c r="H1596" s="86">
        <v>0</v>
      </c>
      <c r="I1596" s="86">
        <v>0</v>
      </c>
      <c r="J1596" s="86">
        <v>470750</v>
      </c>
      <c r="K1596" s="86">
        <v>0</v>
      </c>
      <c r="L1596" s="86">
        <v>0</v>
      </c>
      <c r="M1596" s="86">
        <v>0</v>
      </c>
      <c r="N1596" s="86">
        <v>0</v>
      </c>
      <c r="O1596" s="86">
        <v>0</v>
      </c>
      <c r="P1596" s="86">
        <v>0</v>
      </c>
      <c r="Q1596" s="86">
        <v>0</v>
      </c>
      <c r="R1596" s="86">
        <v>0</v>
      </c>
      <c r="S1596" s="86">
        <v>0</v>
      </c>
      <c r="T1596" s="86">
        <v>0</v>
      </c>
      <c r="U1596" s="86">
        <v>0</v>
      </c>
      <c r="V1596" s="86">
        <v>0</v>
      </c>
      <c r="W1596" s="86">
        <v>0</v>
      </c>
      <c r="X1596" s="86">
        <v>0</v>
      </c>
      <c r="Y1596" s="86">
        <v>470750</v>
      </c>
    </row>
    <row r="1597" spans="1:25" hidden="1" outlineLevel="4" x14ac:dyDescent="0.3">
      <c r="A1597" s="85" t="s">
        <v>205</v>
      </c>
      <c r="B1597" s="85" t="s">
        <v>1724</v>
      </c>
      <c r="C1597" t="s">
        <v>1733</v>
      </c>
      <c r="D1597" s="86">
        <v>0</v>
      </c>
      <c r="E1597" s="86">
        <v>0</v>
      </c>
      <c r="F1597" s="86">
        <v>0</v>
      </c>
      <c r="G1597" s="86">
        <v>0</v>
      </c>
      <c r="H1597" s="86">
        <v>0</v>
      </c>
      <c r="I1597" s="86">
        <v>0</v>
      </c>
      <c r="J1597" s="86">
        <v>700000</v>
      </c>
      <c r="K1597" s="86">
        <v>0</v>
      </c>
      <c r="L1597" s="86">
        <v>0</v>
      </c>
      <c r="M1597" s="86">
        <v>0</v>
      </c>
      <c r="N1597" s="86">
        <v>0</v>
      </c>
      <c r="O1597" s="86">
        <v>0</v>
      </c>
      <c r="P1597" s="86">
        <v>0</v>
      </c>
      <c r="Q1597" s="86">
        <v>0</v>
      </c>
      <c r="R1597" s="86">
        <v>0</v>
      </c>
      <c r="S1597" s="86">
        <v>0</v>
      </c>
      <c r="T1597" s="86">
        <v>0</v>
      </c>
      <c r="U1597" s="86">
        <v>0</v>
      </c>
      <c r="V1597" s="86">
        <v>0</v>
      </c>
      <c r="W1597" s="86">
        <v>0</v>
      </c>
      <c r="X1597" s="86">
        <v>0</v>
      </c>
      <c r="Y1597" s="86">
        <v>700000</v>
      </c>
    </row>
    <row r="1598" spans="1:25" hidden="1" outlineLevel="4" x14ac:dyDescent="0.3">
      <c r="A1598" s="85" t="s">
        <v>205</v>
      </c>
      <c r="B1598" s="85" t="s">
        <v>1724</v>
      </c>
      <c r="C1598" t="s">
        <v>1734</v>
      </c>
      <c r="D1598" s="86">
        <v>0</v>
      </c>
      <c r="E1598" s="86">
        <v>0</v>
      </c>
      <c r="F1598" s="86">
        <v>0</v>
      </c>
      <c r="G1598" s="86">
        <v>0</v>
      </c>
      <c r="H1598" s="86">
        <v>0</v>
      </c>
      <c r="I1598" s="86">
        <v>0</v>
      </c>
      <c r="J1598" s="86">
        <v>1000000</v>
      </c>
      <c r="K1598" s="86">
        <v>0</v>
      </c>
      <c r="L1598" s="86">
        <v>0</v>
      </c>
      <c r="M1598" s="86">
        <v>0</v>
      </c>
      <c r="N1598" s="86">
        <v>0</v>
      </c>
      <c r="O1598" s="86">
        <v>0</v>
      </c>
      <c r="P1598" s="86">
        <v>0</v>
      </c>
      <c r="Q1598" s="86">
        <v>0</v>
      </c>
      <c r="R1598" s="86">
        <v>0</v>
      </c>
      <c r="S1598" s="86">
        <v>0</v>
      </c>
      <c r="T1598" s="86">
        <v>0</v>
      </c>
      <c r="U1598" s="86">
        <v>0</v>
      </c>
      <c r="V1598" s="86">
        <v>0</v>
      </c>
      <c r="W1598" s="86">
        <v>0</v>
      </c>
      <c r="X1598" s="86">
        <v>0</v>
      </c>
      <c r="Y1598" s="86">
        <v>1000000</v>
      </c>
    </row>
    <row r="1599" spans="1:25" hidden="1" outlineLevel="4" x14ac:dyDescent="0.3">
      <c r="A1599" s="85" t="s">
        <v>205</v>
      </c>
      <c r="B1599" s="85" t="s">
        <v>1724</v>
      </c>
      <c r="C1599" t="s">
        <v>1735</v>
      </c>
      <c r="D1599" s="86">
        <v>0</v>
      </c>
      <c r="E1599" s="86">
        <v>0</v>
      </c>
      <c r="F1599" s="86">
        <v>0</v>
      </c>
      <c r="G1599" s="86">
        <v>0</v>
      </c>
      <c r="H1599" s="86">
        <v>0</v>
      </c>
      <c r="I1599" s="86">
        <v>0</v>
      </c>
      <c r="J1599" s="86">
        <v>35000</v>
      </c>
      <c r="K1599" s="86">
        <v>0</v>
      </c>
      <c r="L1599" s="86">
        <v>0</v>
      </c>
      <c r="M1599" s="86">
        <v>0</v>
      </c>
      <c r="N1599" s="86">
        <v>0</v>
      </c>
      <c r="O1599" s="86">
        <v>0</v>
      </c>
      <c r="P1599" s="86">
        <v>0</v>
      </c>
      <c r="Q1599" s="86">
        <v>0</v>
      </c>
      <c r="R1599" s="86">
        <v>0</v>
      </c>
      <c r="S1599" s="86">
        <v>0</v>
      </c>
      <c r="T1599" s="86">
        <v>0</v>
      </c>
      <c r="U1599" s="86">
        <v>0</v>
      </c>
      <c r="V1599" s="86">
        <v>0</v>
      </c>
      <c r="W1599" s="86">
        <v>0</v>
      </c>
      <c r="X1599" s="86">
        <v>0</v>
      </c>
      <c r="Y1599" s="86">
        <v>35000</v>
      </c>
    </row>
    <row r="1600" spans="1:25" hidden="1" outlineLevel="4" x14ac:dyDescent="0.3">
      <c r="A1600" s="85" t="s">
        <v>205</v>
      </c>
      <c r="B1600" s="85" t="s">
        <v>1724</v>
      </c>
      <c r="C1600" t="s">
        <v>1736</v>
      </c>
      <c r="D1600" s="86">
        <v>0</v>
      </c>
      <c r="E1600" s="86">
        <v>0</v>
      </c>
      <c r="F1600" s="86">
        <v>0</v>
      </c>
      <c r="G1600" s="86">
        <v>0</v>
      </c>
      <c r="H1600" s="86">
        <v>0</v>
      </c>
      <c r="I1600" s="86">
        <v>0</v>
      </c>
      <c r="J1600" s="86">
        <v>250000</v>
      </c>
      <c r="K1600" s="86">
        <v>0</v>
      </c>
      <c r="L1600" s="86">
        <v>0</v>
      </c>
      <c r="M1600" s="86">
        <v>0</v>
      </c>
      <c r="N1600" s="86">
        <v>0</v>
      </c>
      <c r="O1600" s="86">
        <v>0</v>
      </c>
      <c r="P1600" s="86">
        <v>0</v>
      </c>
      <c r="Q1600" s="86">
        <v>0</v>
      </c>
      <c r="R1600" s="86">
        <v>0</v>
      </c>
      <c r="S1600" s="86">
        <v>0</v>
      </c>
      <c r="T1600" s="86">
        <v>0</v>
      </c>
      <c r="U1600" s="86">
        <v>0</v>
      </c>
      <c r="V1600" s="86">
        <v>0</v>
      </c>
      <c r="W1600" s="86">
        <v>0</v>
      </c>
      <c r="X1600" s="86">
        <v>0</v>
      </c>
      <c r="Y1600" s="86">
        <v>250000</v>
      </c>
    </row>
    <row r="1601" spans="1:25" hidden="1" outlineLevel="4" x14ac:dyDescent="0.3">
      <c r="A1601" s="85" t="s">
        <v>205</v>
      </c>
      <c r="B1601" s="85" t="s">
        <v>1724</v>
      </c>
      <c r="C1601" t="s">
        <v>1737</v>
      </c>
      <c r="D1601" s="86">
        <v>0</v>
      </c>
      <c r="E1601" s="86">
        <v>0</v>
      </c>
      <c r="F1601" s="86">
        <v>0</v>
      </c>
      <c r="G1601" s="86">
        <v>0</v>
      </c>
      <c r="H1601" s="86">
        <v>0</v>
      </c>
      <c r="I1601" s="86">
        <v>0</v>
      </c>
      <c r="J1601" s="86">
        <v>1000000</v>
      </c>
      <c r="K1601" s="86">
        <v>0</v>
      </c>
      <c r="L1601" s="86">
        <v>0</v>
      </c>
      <c r="M1601" s="86">
        <v>0</v>
      </c>
      <c r="N1601" s="86">
        <v>0</v>
      </c>
      <c r="O1601" s="86">
        <v>0</v>
      </c>
      <c r="P1601" s="86">
        <v>0</v>
      </c>
      <c r="Q1601" s="86">
        <v>0</v>
      </c>
      <c r="R1601" s="86">
        <v>0</v>
      </c>
      <c r="S1601" s="86">
        <v>0</v>
      </c>
      <c r="T1601" s="86">
        <v>0</v>
      </c>
      <c r="U1601" s="86">
        <v>0</v>
      </c>
      <c r="V1601" s="86">
        <v>0</v>
      </c>
      <c r="W1601" s="86">
        <v>0</v>
      </c>
      <c r="X1601" s="86">
        <v>0</v>
      </c>
      <c r="Y1601" s="86">
        <v>1000000</v>
      </c>
    </row>
    <row r="1602" spans="1:25" hidden="1" outlineLevel="4" x14ac:dyDescent="0.3">
      <c r="A1602" s="85" t="s">
        <v>205</v>
      </c>
      <c r="B1602" s="85" t="s">
        <v>1724</v>
      </c>
      <c r="C1602" t="s">
        <v>1738</v>
      </c>
      <c r="D1602" s="86">
        <v>0</v>
      </c>
      <c r="E1602" s="86">
        <v>0</v>
      </c>
      <c r="F1602" s="86">
        <v>0</v>
      </c>
      <c r="G1602" s="86">
        <v>0</v>
      </c>
      <c r="H1602" s="86">
        <v>0</v>
      </c>
      <c r="I1602" s="86">
        <v>0</v>
      </c>
      <c r="J1602" s="86">
        <v>200000</v>
      </c>
      <c r="K1602" s="86">
        <v>0</v>
      </c>
      <c r="L1602" s="86">
        <v>0</v>
      </c>
      <c r="M1602" s="86">
        <v>0</v>
      </c>
      <c r="N1602" s="86">
        <v>0</v>
      </c>
      <c r="O1602" s="86">
        <v>0</v>
      </c>
      <c r="P1602" s="86">
        <v>0</v>
      </c>
      <c r="Q1602" s="86">
        <v>0</v>
      </c>
      <c r="R1602" s="86">
        <v>0</v>
      </c>
      <c r="S1602" s="86">
        <v>0</v>
      </c>
      <c r="T1602" s="86">
        <v>0</v>
      </c>
      <c r="U1602" s="86">
        <v>0</v>
      </c>
      <c r="V1602" s="86">
        <v>0</v>
      </c>
      <c r="W1602" s="86">
        <v>0</v>
      </c>
      <c r="X1602" s="86">
        <v>0</v>
      </c>
      <c r="Y1602" s="86">
        <v>200000</v>
      </c>
    </row>
    <row r="1603" spans="1:25" hidden="1" outlineLevel="4" x14ac:dyDescent="0.3">
      <c r="A1603" s="85" t="s">
        <v>205</v>
      </c>
      <c r="B1603" s="85" t="s">
        <v>1724</v>
      </c>
      <c r="C1603" t="s">
        <v>1739</v>
      </c>
      <c r="D1603" s="86">
        <v>0</v>
      </c>
      <c r="E1603" s="86">
        <v>0</v>
      </c>
      <c r="F1603" s="86">
        <v>0</v>
      </c>
      <c r="G1603" s="86">
        <v>0</v>
      </c>
      <c r="H1603" s="86">
        <v>0</v>
      </c>
      <c r="I1603" s="86">
        <v>0</v>
      </c>
      <c r="J1603" s="86">
        <v>200000</v>
      </c>
      <c r="K1603" s="86">
        <v>0</v>
      </c>
      <c r="L1603" s="86">
        <v>0</v>
      </c>
      <c r="M1603" s="86">
        <v>0</v>
      </c>
      <c r="N1603" s="86">
        <v>0</v>
      </c>
      <c r="O1603" s="86">
        <v>0</v>
      </c>
      <c r="P1603" s="86">
        <v>0</v>
      </c>
      <c r="Q1603" s="86">
        <v>0</v>
      </c>
      <c r="R1603" s="86">
        <v>0</v>
      </c>
      <c r="S1603" s="86">
        <v>0</v>
      </c>
      <c r="T1603" s="86">
        <v>0</v>
      </c>
      <c r="U1603" s="86">
        <v>0</v>
      </c>
      <c r="V1603" s="86">
        <v>0</v>
      </c>
      <c r="W1603" s="86">
        <v>0</v>
      </c>
      <c r="X1603" s="86">
        <v>0</v>
      </c>
      <c r="Y1603" s="86">
        <v>200000</v>
      </c>
    </row>
    <row r="1604" spans="1:25" hidden="1" outlineLevel="4" x14ac:dyDescent="0.3">
      <c r="A1604" s="85" t="s">
        <v>205</v>
      </c>
      <c r="B1604" s="85" t="s">
        <v>1724</v>
      </c>
      <c r="C1604" t="s">
        <v>1740</v>
      </c>
      <c r="D1604" s="86">
        <v>0</v>
      </c>
      <c r="E1604" s="86">
        <v>0</v>
      </c>
      <c r="F1604" s="86">
        <v>0</v>
      </c>
      <c r="G1604" s="86">
        <v>0</v>
      </c>
      <c r="H1604" s="86">
        <v>0</v>
      </c>
      <c r="I1604" s="86">
        <v>0</v>
      </c>
      <c r="J1604" s="86">
        <v>0</v>
      </c>
      <c r="K1604" s="86">
        <v>4000000</v>
      </c>
      <c r="L1604" s="86">
        <v>0</v>
      </c>
      <c r="M1604" s="86">
        <v>0</v>
      </c>
      <c r="N1604" s="86">
        <v>0</v>
      </c>
      <c r="O1604" s="86">
        <v>0</v>
      </c>
      <c r="P1604" s="86">
        <v>0</v>
      </c>
      <c r="Q1604" s="86">
        <v>0</v>
      </c>
      <c r="R1604" s="86">
        <v>0</v>
      </c>
      <c r="S1604" s="86">
        <v>0</v>
      </c>
      <c r="T1604" s="86">
        <v>0</v>
      </c>
      <c r="U1604" s="86">
        <v>0</v>
      </c>
      <c r="V1604" s="86">
        <v>0</v>
      </c>
      <c r="W1604" s="86">
        <v>0</v>
      </c>
      <c r="X1604" s="86">
        <v>0</v>
      </c>
      <c r="Y1604" s="86">
        <v>4000000</v>
      </c>
    </row>
    <row r="1605" spans="1:25" hidden="1" outlineLevel="4" x14ac:dyDescent="0.3">
      <c r="A1605" s="85" t="s">
        <v>205</v>
      </c>
      <c r="B1605" s="85" t="s">
        <v>1724</v>
      </c>
      <c r="C1605" t="s">
        <v>843</v>
      </c>
      <c r="D1605" s="86">
        <v>0</v>
      </c>
      <c r="E1605" s="86">
        <v>0</v>
      </c>
      <c r="F1605" s="86">
        <v>0</v>
      </c>
      <c r="G1605" s="86">
        <v>0</v>
      </c>
      <c r="H1605" s="86">
        <v>0</v>
      </c>
      <c r="I1605" s="86">
        <v>0</v>
      </c>
      <c r="J1605" s="86">
        <v>0</v>
      </c>
      <c r="K1605" s="86">
        <v>7500000</v>
      </c>
      <c r="L1605" s="86">
        <v>0</v>
      </c>
      <c r="M1605" s="86">
        <v>0</v>
      </c>
      <c r="N1605" s="86">
        <v>0</v>
      </c>
      <c r="O1605" s="86">
        <v>0</v>
      </c>
      <c r="P1605" s="86">
        <v>0</v>
      </c>
      <c r="Q1605" s="86">
        <v>0</v>
      </c>
      <c r="R1605" s="86">
        <v>0</v>
      </c>
      <c r="S1605" s="86">
        <v>0</v>
      </c>
      <c r="T1605" s="86">
        <v>0</v>
      </c>
      <c r="U1605" s="86">
        <v>0</v>
      </c>
      <c r="V1605" s="86">
        <v>0</v>
      </c>
      <c r="W1605" s="86">
        <v>0</v>
      </c>
      <c r="X1605" s="86">
        <v>0</v>
      </c>
      <c r="Y1605" s="86">
        <v>7500000</v>
      </c>
    </row>
    <row r="1606" spans="1:25" hidden="1" outlineLevel="4" x14ac:dyDescent="0.3">
      <c r="A1606" s="85" t="s">
        <v>205</v>
      </c>
      <c r="B1606" s="85" t="s">
        <v>1724</v>
      </c>
      <c r="C1606" t="s">
        <v>1741</v>
      </c>
      <c r="D1606" s="86">
        <v>0</v>
      </c>
      <c r="E1606" s="86">
        <v>0</v>
      </c>
      <c r="F1606" s="86">
        <v>0</v>
      </c>
      <c r="G1606" s="86">
        <v>0</v>
      </c>
      <c r="H1606" s="86">
        <v>0</v>
      </c>
      <c r="I1606" s="86">
        <v>0</v>
      </c>
      <c r="J1606" s="86">
        <v>250000</v>
      </c>
      <c r="K1606" s="86">
        <v>0</v>
      </c>
      <c r="L1606" s="86">
        <v>0</v>
      </c>
      <c r="M1606" s="86">
        <v>0</v>
      </c>
      <c r="N1606" s="86">
        <v>0</v>
      </c>
      <c r="O1606" s="86">
        <v>0</v>
      </c>
      <c r="P1606" s="86">
        <v>0</v>
      </c>
      <c r="Q1606" s="86">
        <v>0</v>
      </c>
      <c r="R1606" s="86">
        <v>0</v>
      </c>
      <c r="S1606" s="86">
        <v>0</v>
      </c>
      <c r="T1606" s="86">
        <v>0</v>
      </c>
      <c r="U1606" s="86">
        <v>0</v>
      </c>
      <c r="V1606" s="86">
        <v>0</v>
      </c>
      <c r="W1606" s="86">
        <v>0</v>
      </c>
      <c r="X1606" s="86">
        <v>0</v>
      </c>
      <c r="Y1606" s="86">
        <v>250000</v>
      </c>
    </row>
    <row r="1607" spans="1:25" hidden="1" outlineLevel="4" x14ac:dyDescent="0.3">
      <c r="A1607" s="85" t="s">
        <v>205</v>
      </c>
      <c r="B1607" s="85" t="s">
        <v>1724</v>
      </c>
      <c r="C1607" t="s">
        <v>1742</v>
      </c>
      <c r="D1607" s="86">
        <v>0</v>
      </c>
      <c r="E1607" s="86">
        <v>0</v>
      </c>
      <c r="F1607" s="86">
        <v>0</v>
      </c>
      <c r="G1607" s="86">
        <v>0</v>
      </c>
      <c r="H1607" s="86">
        <v>0</v>
      </c>
      <c r="I1607" s="86">
        <v>75000</v>
      </c>
      <c r="J1607" s="86">
        <v>0</v>
      </c>
      <c r="K1607" s="86">
        <v>0</v>
      </c>
      <c r="L1607" s="86">
        <v>0</v>
      </c>
      <c r="M1607" s="86">
        <v>0</v>
      </c>
      <c r="N1607" s="86">
        <v>0</v>
      </c>
      <c r="O1607" s="86">
        <v>0</v>
      </c>
      <c r="P1607" s="86">
        <v>0</v>
      </c>
      <c r="Q1607" s="86">
        <v>0</v>
      </c>
      <c r="R1607" s="86">
        <v>0</v>
      </c>
      <c r="S1607" s="86">
        <v>0</v>
      </c>
      <c r="T1607" s="86">
        <v>0</v>
      </c>
      <c r="U1607" s="86">
        <v>0</v>
      </c>
      <c r="V1607" s="86">
        <v>0</v>
      </c>
      <c r="W1607" s="86">
        <v>0</v>
      </c>
      <c r="X1607" s="86">
        <v>0</v>
      </c>
      <c r="Y1607" s="86">
        <v>75000</v>
      </c>
    </row>
    <row r="1608" spans="1:25" hidden="1" outlineLevel="4" x14ac:dyDescent="0.3">
      <c r="A1608" s="85" t="s">
        <v>205</v>
      </c>
      <c r="B1608" s="85" t="s">
        <v>1724</v>
      </c>
      <c r="C1608" t="s">
        <v>1743</v>
      </c>
      <c r="D1608" s="86">
        <v>0</v>
      </c>
      <c r="E1608" s="86">
        <v>0</v>
      </c>
      <c r="F1608" s="86">
        <v>0</v>
      </c>
      <c r="G1608" s="86">
        <v>0</v>
      </c>
      <c r="H1608" s="86">
        <v>0</v>
      </c>
      <c r="I1608" s="86">
        <v>0</v>
      </c>
      <c r="J1608" s="86">
        <v>500000</v>
      </c>
      <c r="K1608" s="86">
        <v>0</v>
      </c>
      <c r="L1608" s="86">
        <v>0</v>
      </c>
      <c r="M1608" s="86">
        <v>0</v>
      </c>
      <c r="N1608" s="86">
        <v>0</v>
      </c>
      <c r="O1608" s="86">
        <v>0</v>
      </c>
      <c r="P1608" s="86">
        <v>0</v>
      </c>
      <c r="Q1608" s="86">
        <v>0</v>
      </c>
      <c r="R1608" s="86">
        <v>0</v>
      </c>
      <c r="S1608" s="86">
        <v>0</v>
      </c>
      <c r="T1608" s="86">
        <v>0</v>
      </c>
      <c r="U1608" s="86">
        <v>0</v>
      </c>
      <c r="V1608" s="86">
        <v>0</v>
      </c>
      <c r="W1608" s="86">
        <v>0</v>
      </c>
      <c r="X1608" s="86">
        <v>0</v>
      </c>
      <c r="Y1608" s="86">
        <v>500000</v>
      </c>
    </row>
    <row r="1609" spans="1:25" hidden="1" outlineLevel="4" x14ac:dyDescent="0.3">
      <c r="A1609" s="85" t="s">
        <v>205</v>
      </c>
      <c r="B1609" s="85" t="s">
        <v>1724</v>
      </c>
      <c r="C1609" t="s">
        <v>1194</v>
      </c>
      <c r="D1609" s="86">
        <v>0</v>
      </c>
      <c r="E1609" s="86">
        <v>0</v>
      </c>
      <c r="F1609" s="86">
        <v>0</v>
      </c>
      <c r="G1609" s="86">
        <v>0</v>
      </c>
      <c r="H1609" s="86">
        <v>0</v>
      </c>
      <c r="I1609" s="86">
        <v>500000</v>
      </c>
      <c r="J1609" s="86">
        <v>0</v>
      </c>
      <c r="K1609" s="86">
        <v>0</v>
      </c>
      <c r="L1609" s="86">
        <v>0</v>
      </c>
      <c r="M1609" s="86">
        <v>0</v>
      </c>
      <c r="N1609" s="86">
        <v>0</v>
      </c>
      <c r="O1609" s="86">
        <v>0</v>
      </c>
      <c r="P1609" s="86">
        <v>0</v>
      </c>
      <c r="Q1609" s="86">
        <v>0</v>
      </c>
      <c r="R1609" s="86">
        <v>0</v>
      </c>
      <c r="S1609" s="86">
        <v>0</v>
      </c>
      <c r="T1609" s="86">
        <v>0</v>
      </c>
      <c r="U1609" s="86">
        <v>0</v>
      </c>
      <c r="V1609" s="86">
        <v>0</v>
      </c>
      <c r="W1609" s="86">
        <v>0</v>
      </c>
      <c r="X1609" s="86">
        <v>0</v>
      </c>
      <c r="Y1609" s="86">
        <v>500000</v>
      </c>
    </row>
    <row r="1610" spans="1:25" hidden="1" outlineLevel="4" x14ac:dyDescent="0.3">
      <c r="A1610" s="85" t="s">
        <v>205</v>
      </c>
      <c r="B1610" s="85" t="s">
        <v>1724</v>
      </c>
      <c r="C1610" t="s">
        <v>1744</v>
      </c>
      <c r="D1610" s="86">
        <v>0</v>
      </c>
      <c r="E1610" s="86">
        <v>0</v>
      </c>
      <c r="F1610" s="86">
        <v>0</v>
      </c>
      <c r="G1610" s="86">
        <v>0</v>
      </c>
      <c r="H1610" s="86">
        <v>0</v>
      </c>
      <c r="I1610" s="86">
        <v>200000</v>
      </c>
      <c r="J1610" s="86">
        <v>0</v>
      </c>
      <c r="K1610" s="86">
        <v>0</v>
      </c>
      <c r="L1610" s="86">
        <v>0</v>
      </c>
      <c r="M1610" s="86">
        <v>0</v>
      </c>
      <c r="N1610" s="86">
        <v>0</v>
      </c>
      <c r="O1610" s="86">
        <v>0</v>
      </c>
      <c r="P1610" s="86">
        <v>0</v>
      </c>
      <c r="Q1610" s="86">
        <v>0</v>
      </c>
      <c r="R1610" s="86">
        <v>0</v>
      </c>
      <c r="S1610" s="86">
        <v>0</v>
      </c>
      <c r="T1610" s="86">
        <v>0</v>
      </c>
      <c r="U1610" s="86">
        <v>0</v>
      </c>
      <c r="V1610" s="86">
        <v>0</v>
      </c>
      <c r="W1610" s="86">
        <v>0</v>
      </c>
      <c r="X1610" s="86">
        <v>0</v>
      </c>
      <c r="Y1610" s="86">
        <v>200000</v>
      </c>
    </row>
    <row r="1611" spans="1:25" hidden="1" outlineLevel="4" x14ac:dyDescent="0.3">
      <c r="A1611" s="85" t="s">
        <v>205</v>
      </c>
      <c r="B1611" s="85" t="s">
        <v>1724</v>
      </c>
      <c r="C1611" t="s">
        <v>1745</v>
      </c>
      <c r="D1611" s="86">
        <v>0</v>
      </c>
      <c r="E1611" s="86">
        <v>0</v>
      </c>
      <c r="F1611" s="86">
        <v>0</v>
      </c>
      <c r="G1611" s="86">
        <v>0</v>
      </c>
      <c r="H1611" s="86">
        <v>0</v>
      </c>
      <c r="I1611" s="86">
        <v>0</v>
      </c>
      <c r="J1611" s="86">
        <v>75000</v>
      </c>
      <c r="K1611" s="86">
        <v>0</v>
      </c>
      <c r="L1611" s="86">
        <v>0</v>
      </c>
      <c r="M1611" s="86">
        <v>0</v>
      </c>
      <c r="N1611" s="86">
        <v>0</v>
      </c>
      <c r="O1611" s="86">
        <v>0</v>
      </c>
      <c r="P1611" s="86">
        <v>0</v>
      </c>
      <c r="Q1611" s="86">
        <v>0</v>
      </c>
      <c r="R1611" s="86">
        <v>0</v>
      </c>
      <c r="S1611" s="86">
        <v>0</v>
      </c>
      <c r="T1611" s="86">
        <v>0</v>
      </c>
      <c r="U1611" s="86">
        <v>0</v>
      </c>
      <c r="V1611" s="86">
        <v>0</v>
      </c>
      <c r="W1611" s="86">
        <v>0</v>
      </c>
      <c r="X1611" s="86">
        <v>0</v>
      </c>
      <c r="Y1611" s="86">
        <v>75000</v>
      </c>
    </row>
    <row r="1612" spans="1:25" hidden="1" outlineLevel="4" x14ac:dyDescent="0.3">
      <c r="A1612" s="85" t="s">
        <v>205</v>
      </c>
      <c r="B1612" s="85" t="s">
        <v>1724</v>
      </c>
      <c r="C1612" t="s">
        <v>1422</v>
      </c>
      <c r="D1612" s="86">
        <v>0</v>
      </c>
      <c r="E1612" s="86">
        <v>0</v>
      </c>
      <c r="F1612" s="86">
        <v>0</v>
      </c>
      <c r="G1612" s="86">
        <v>0</v>
      </c>
      <c r="H1612" s="86">
        <v>0</v>
      </c>
      <c r="I1612" s="86">
        <v>0</v>
      </c>
      <c r="J1612" s="86">
        <v>1298973</v>
      </c>
      <c r="K1612" s="86">
        <v>0</v>
      </c>
      <c r="L1612" s="86">
        <v>0</v>
      </c>
      <c r="M1612" s="86">
        <v>0</v>
      </c>
      <c r="N1612" s="86">
        <v>0</v>
      </c>
      <c r="O1612" s="86">
        <v>0</v>
      </c>
      <c r="P1612" s="86">
        <v>0</v>
      </c>
      <c r="Q1612" s="86">
        <v>0</v>
      </c>
      <c r="R1612" s="86">
        <v>0</v>
      </c>
      <c r="S1612" s="86">
        <v>0</v>
      </c>
      <c r="T1612" s="86">
        <v>0</v>
      </c>
      <c r="U1612" s="86">
        <v>0</v>
      </c>
      <c r="V1612" s="86">
        <v>0</v>
      </c>
      <c r="W1612" s="86">
        <v>0</v>
      </c>
      <c r="X1612" s="86">
        <v>0</v>
      </c>
      <c r="Y1612" s="86">
        <v>1298973</v>
      </c>
    </row>
    <row r="1613" spans="1:25" hidden="1" outlineLevel="4" x14ac:dyDescent="0.3">
      <c r="A1613" s="85" t="s">
        <v>205</v>
      </c>
      <c r="B1613" s="85" t="s">
        <v>1724</v>
      </c>
      <c r="C1613" t="s">
        <v>1746</v>
      </c>
      <c r="D1613" s="86">
        <v>0</v>
      </c>
      <c r="E1613" s="86">
        <v>0</v>
      </c>
      <c r="F1613" s="86">
        <v>0</v>
      </c>
      <c r="G1613" s="86">
        <v>0</v>
      </c>
      <c r="H1613" s="86">
        <v>0</v>
      </c>
      <c r="I1613" s="86">
        <v>0</v>
      </c>
      <c r="J1613" s="86">
        <v>100000</v>
      </c>
      <c r="K1613" s="86">
        <v>0</v>
      </c>
      <c r="L1613" s="86">
        <v>0</v>
      </c>
      <c r="M1613" s="86">
        <v>0</v>
      </c>
      <c r="N1613" s="86">
        <v>0</v>
      </c>
      <c r="O1613" s="86">
        <v>0</v>
      </c>
      <c r="P1613" s="86">
        <v>0</v>
      </c>
      <c r="Q1613" s="86">
        <v>0</v>
      </c>
      <c r="R1613" s="86">
        <v>0</v>
      </c>
      <c r="S1613" s="86">
        <v>0</v>
      </c>
      <c r="T1613" s="86">
        <v>0</v>
      </c>
      <c r="U1613" s="86">
        <v>0</v>
      </c>
      <c r="V1613" s="86">
        <v>0</v>
      </c>
      <c r="W1613" s="86">
        <v>0</v>
      </c>
      <c r="X1613" s="86">
        <v>0</v>
      </c>
      <c r="Y1613" s="86">
        <v>100000</v>
      </c>
    </row>
    <row r="1614" spans="1:25" hidden="1" outlineLevel="4" x14ac:dyDescent="0.3">
      <c r="A1614" s="85" t="s">
        <v>205</v>
      </c>
      <c r="B1614" s="85" t="s">
        <v>1724</v>
      </c>
      <c r="C1614" t="s">
        <v>1747</v>
      </c>
      <c r="D1614" s="86">
        <v>0</v>
      </c>
      <c r="E1614" s="86">
        <v>0</v>
      </c>
      <c r="F1614" s="86">
        <v>0</v>
      </c>
      <c r="G1614" s="86">
        <v>0</v>
      </c>
      <c r="H1614" s="86">
        <v>0</v>
      </c>
      <c r="I1614" s="86">
        <v>0</v>
      </c>
      <c r="J1614" s="86">
        <v>1000000</v>
      </c>
      <c r="K1614" s="86">
        <v>0</v>
      </c>
      <c r="L1614" s="86">
        <v>0</v>
      </c>
      <c r="M1614" s="86">
        <v>0</v>
      </c>
      <c r="N1614" s="86">
        <v>0</v>
      </c>
      <c r="O1614" s="86">
        <v>0</v>
      </c>
      <c r="P1614" s="86">
        <v>0</v>
      </c>
      <c r="Q1614" s="86">
        <v>0</v>
      </c>
      <c r="R1614" s="86">
        <v>0</v>
      </c>
      <c r="S1614" s="86">
        <v>0</v>
      </c>
      <c r="T1614" s="86">
        <v>0</v>
      </c>
      <c r="U1614" s="86">
        <v>0</v>
      </c>
      <c r="V1614" s="86">
        <v>0</v>
      </c>
      <c r="W1614" s="86">
        <v>0</v>
      </c>
      <c r="X1614" s="86">
        <v>0</v>
      </c>
      <c r="Y1614" s="86">
        <v>1000000</v>
      </c>
    </row>
    <row r="1615" spans="1:25" hidden="1" outlineLevel="4" x14ac:dyDescent="0.3">
      <c r="A1615" s="85" t="s">
        <v>205</v>
      </c>
      <c r="B1615" s="85" t="s">
        <v>1724</v>
      </c>
      <c r="C1615" t="s">
        <v>1748</v>
      </c>
      <c r="D1615" s="86">
        <v>0</v>
      </c>
      <c r="E1615" s="86">
        <v>0</v>
      </c>
      <c r="F1615" s="86">
        <v>0</v>
      </c>
      <c r="G1615" s="86">
        <v>0</v>
      </c>
      <c r="H1615" s="86">
        <v>0</v>
      </c>
      <c r="I1615" s="86">
        <v>500000</v>
      </c>
      <c r="J1615" s="86">
        <v>250000</v>
      </c>
      <c r="K1615" s="86">
        <v>0</v>
      </c>
      <c r="L1615" s="86">
        <v>0</v>
      </c>
      <c r="M1615" s="86">
        <v>0</v>
      </c>
      <c r="N1615" s="86">
        <v>0</v>
      </c>
      <c r="O1615" s="86">
        <v>0</v>
      </c>
      <c r="P1615" s="86">
        <v>0</v>
      </c>
      <c r="Q1615" s="86">
        <v>0</v>
      </c>
      <c r="R1615" s="86">
        <v>0</v>
      </c>
      <c r="S1615" s="86">
        <v>0</v>
      </c>
      <c r="T1615" s="86">
        <v>0</v>
      </c>
      <c r="U1615" s="86">
        <v>0</v>
      </c>
      <c r="V1615" s="86">
        <v>0</v>
      </c>
      <c r="W1615" s="86">
        <v>0</v>
      </c>
      <c r="X1615" s="86">
        <v>0</v>
      </c>
      <c r="Y1615" s="86">
        <v>750000</v>
      </c>
    </row>
    <row r="1616" spans="1:25" hidden="1" outlineLevel="4" x14ac:dyDescent="0.3">
      <c r="A1616" s="85" t="s">
        <v>205</v>
      </c>
      <c r="B1616" s="85" t="s">
        <v>1724</v>
      </c>
      <c r="C1616" t="s">
        <v>1749</v>
      </c>
      <c r="D1616" s="86">
        <v>0</v>
      </c>
      <c r="E1616" s="86">
        <v>0</v>
      </c>
      <c r="F1616" s="86">
        <v>0</v>
      </c>
      <c r="G1616" s="86">
        <v>0</v>
      </c>
      <c r="H1616" s="86">
        <v>0</v>
      </c>
      <c r="I1616" s="86">
        <v>0</v>
      </c>
      <c r="J1616" s="86">
        <v>0</v>
      </c>
      <c r="K1616" s="86">
        <v>3200000</v>
      </c>
      <c r="L1616" s="86">
        <v>0</v>
      </c>
      <c r="M1616" s="86">
        <v>2458843</v>
      </c>
      <c r="N1616" s="86">
        <v>0</v>
      </c>
      <c r="O1616" s="86">
        <v>0</v>
      </c>
      <c r="P1616" s="86">
        <v>0</v>
      </c>
      <c r="Q1616" s="86">
        <v>0</v>
      </c>
      <c r="R1616" s="86">
        <v>0</v>
      </c>
      <c r="S1616" s="86">
        <v>0</v>
      </c>
      <c r="T1616" s="86">
        <v>0</v>
      </c>
      <c r="U1616" s="86">
        <v>0</v>
      </c>
      <c r="V1616" s="86">
        <v>0</v>
      </c>
      <c r="W1616" s="86">
        <v>0</v>
      </c>
      <c r="X1616" s="86">
        <v>0</v>
      </c>
      <c r="Y1616" s="86">
        <v>5658843</v>
      </c>
    </row>
    <row r="1617" spans="1:25" hidden="1" outlineLevel="4" x14ac:dyDescent="0.3">
      <c r="A1617" s="85" t="s">
        <v>205</v>
      </c>
      <c r="B1617" s="85" t="s">
        <v>1724</v>
      </c>
      <c r="C1617" t="s">
        <v>1750</v>
      </c>
      <c r="D1617" s="86">
        <v>0</v>
      </c>
      <c r="E1617" s="86">
        <v>0</v>
      </c>
      <c r="F1617" s="86">
        <v>0</v>
      </c>
      <c r="G1617" s="86">
        <v>0</v>
      </c>
      <c r="H1617" s="86">
        <v>0</v>
      </c>
      <c r="I1617" s="86">
        <v>0</v>
      </c>
      <c r="J1617" s="86">
        <v>395000</v>
      </c>
      <c r="K1617" s="86">
        <v>0</v>
      </c>
      <c r="L1617" s="86">
        <v>0</v>
      </c>
      <c r="M1617" s="86">
        <v>0</v>
      </c>
      <c r="N1617" s="86">
        <v>0</v>
      </c>
      <c r="O1617" s="86">
        <v>0</v>
      </c>
      <c r="P1617" s="86">
        <v>0</v>
      </c>
      <c r="Q1617" s="86">
        <v>0</v>
      </c>
      <c r="R1617" s="86">
        <v>0</v>
      </c>
      <c r="S1617" s="86">
        <v>0</v>
      </c>
      <c r="T1617" s="86">
        <v>0</v>
      </c>
      <c r="U1617" s="86">
        <v>0</v>
      </c>
      <c r="V1617" s="86">
        <v>0</v>
      </c>
      <c r="W1617" s="86">
        <v>0</v>
      </c>
      <c r="X1617" s="86">
        <v>0</v>
      </c>
      <c r="Y1617" s="86">
        <v>395000</v>
      </c>
    </row>
    <row r="1618" spans="1:25" hidden="1" outlineLevel="4" x14ac:dyDescent="0.3">
      <c r="A1618" s="85" t="s">
        <v>205</v>
      </c>
      <c r="B1618" s="85" t="s">
        <v>1724</v>
      </c>
      <c r="C1618" t="s">
        <v>1751</v>
      </c>
      <c r="D1618" s="86">
        <v>0</v>
      </c>
      <c r="E1618" s="86">
        <v>0</v>
      </c>
      <c r="F1618" s="86">
        <v>0</v>
      </c>
      <c r="G1618" s="86">
        <v>0</v>
      </c>
      <c r="H1618" s="86">
        <v>0</v>
      </c>
      <c r="I1618" s="86">
        <v>0</v>
      </c>
      <c r="J1618" s="86">
        <v>6000000</v>
      </c>
      <c r="K1618" s="86">
        <v>0</v>
      </c>
      <c r="L1618" s="86">
        <v>0</v>
      </c>
      <c r="M1618" s="86">
        <v>0</v>
      </c>
      <c r="N1618" s="86">
        <v>0</v>
      </c>
      <c r="O1618" s="86">
        <v>0</v>
      </c>
      <c r="P1618" s="86">
        <v>0</v>
      </c>
      <c r="Q1618" s="86">
        <v>0</v>
      </c>
      <c r="R1618" s="86">
        <v>0</v>
      </c>
      <c r="S1618" s="86">
        <v>0</v>
      </c>
      <c r="T1618" s="86">
        <v>0</v>
      </c>
      <c r="U1618" s="86">
        <v>0</v>
      </c>
      <c r="V1618" s="86">
        <v>0</v>
      </c>
      <c r="W1618" s="86">
        <v>0</v>
      </c>
      <c r="X1618" s="86">
        <v>0</v>
      </c>
      <c r="Y1618" s="86">
        <v>6000000</v>
      </c>
    </row>
    <row r="1619" spans="1:25" hidden="1" outlineLevel="4" x14ac:dyDescent="0.3">
      <c r="A1619" s="85" t="s">
        <v>205</v>
      </c>
      <c r="B1619" s="85" t="s">
        <v>1724</v>
      </c>
      <c r="C1619" t="s">
        <v>1752</v>
      </c>
      <c r="D1619" s="86">
        <v>0</v>
      </c>
      <c r="E1619" s="86">
        <v>0</v>
      </c>
      <c r="F1619" s="86">
        <v>0</v>
      </c>
      <c r="G1619" s="86">
        <v>0</v>
      </c>
      <c r="H1619" s="86">
        <v>0</v>
      </c>
      <c r="I1619" s="86">
        <v>0</v>
      </c>
      <c r="J1619" s="86">
        <v>100000</v>
      </c>
      <c r="K1619" s="86">
        <v>0</v>
      </c>
      <c r="L1619" s="86">
        <v>0</v>
      </c>
      <c r="M1619" s="86">
        <v>0</v>
      </c>
      <c r="N1619" s="86">
        <v>0</v>
      </c>
      <c r="O1619" s="86">
        <v>0</v>
      </c>
      <c r="P1619" s="86">
        <v>0</v>
      </c>
      <c r="Q1619" s="86">
        <v>0</v>
      </c>
      <c r="R1619" s="86">
        <v>0</v>
      </c>
      <c r="S1619" s="86">
        <v>0</v>
      </c>
      <c r="T1619" s="86">
        <v>0</v>
      </c>
      <c r="U1619" s="86">
        <v>0</v>
      </c>
      <c r="V1619" s="86">
        <v>0</v>
      </c>
      <c r="W1619" s="86">
        <v>0</v>
      </c>
      <c r="X1619" s="86">
        <v>0</v>
      </c>
      <c r="Y1619" s="86">
        <v>100000</v>
      </c>
    </row>
    <row r="1620" spans="1:25" hidden="1" outlineLevel="4" x14ac:dyDescent="0.3">
      <c r="A1620" s="85" t="s">
        <v>205</v>
      </c>
      <c r="B1620" s="85" t="s">
        <v>1724</v>
      </c>
      <c r="C1620" t="s">
        <v>1753</v>
      </c>
      <c r="D1620" s="86">
        <v>0</v>
      </c>
      <c r="E1620" s="86">
        <v>0</v>
      </c>
      <c r="F1620" s="86">
        <v>0</v>
      </c>
      <c r="G1620" s="86">
        <v>0</v>
      </c>
      <c r="H1620" s="86">
        <v>0</v>
      </c>
      <c r="I1620" s="86">
        <v>0</v>
      </c>
      <c r="J1620" s="86">
        <v>1200000</v>
      </c>
      <c r="K1620" s="86">
        <v>0</v>
      </c>
      <c r="L1620" s="86">
        <v>0</v>
      </c>
      <c r="M1620" s="86">
        <v>0</v>
      </c>
      <c r="N1620" s="86">
        <v>0</v>
      </c>
      <c r="O1620" s="86">
        <v>0</v>
      </c>
      <c r="P1620" s="86">
        <v>0</v>
      </c>
      <c r="Q1620" s="86">
        <v>0</v>
      </c>
      <c r="R1620" s="86">
        <v>0</v>
      </c>
      <c r="S1620" s="86">
        <v>0</v>
      </c>
      <c r="T1620" s="86">
        <v>0</v>
      </c>
      <c r="U1620" s="86">
        <v>0</v>
      </c>
      <c r="V1620" s="86">
        <v>0</v>
      </c>
      <c r="W1620" s="86">
        <v>0</v>
      </c>
      <c r="X1620" s="86">
        <v>0</v>
      </c>
      <c r="Y1620" s="86">
        <v>1200000</v>
      </c>
    </row>
    <row r="1621" spans="1:25" hidden="1" outlineLevel="4" x14ac:dyDescent="0.3">
      <c r="A1621" s="85" t="s">
        <v>205</v>
      </c>
      <c r="B1621" s="85" t="s">
        <v>1724</v>
      </c>
      <c r="C1621" t="s">
        <v>1754</v>
      </c>
      <c r="D1621" s="86">
        <v>0</v>
      </c>
      <c r="E1621" s="86">
        <v>0</v>
      </c>
      <c r="F1621" s="86">
        <v>0</v>
      </c>
      <c r="G1621" s="86">
        <v>0</v>
      </c>
      <c r="H1621" s="86">
        <v>0</v>
      </c>
      <c r="I1621" s="86">
        <v>0</v>
      </c>
      <c r="J1621" s="86">
        <v>266027</v>
      </c>
      <c r="K1621" s="86">
        <v>0</v>
      </c>
      <c r="L1621" s="86">
        <v>0</v>
      </c>
      <c r="M1621" s="86">
        <v>0</v>
      </c>
      <c r="N1621" s="86">
        <v>0</v>
      </c>
      <c r="O1621" s="86">
        <v>0</v>
      </c>
      <c r="P1621" s="86">
        <v>0</v>
      </c>
      <c r="Q1621" s="86">
        <v>0</v>
      </c>
      <c r="R1621" s="86">
        <v>0</v>
      </c>
      <c r="S1621" s="86">
        <v>0</v>
      </c>
      <c r="T1621" s="86">
        <v>0</v>
      </c>
      <c r="U1621" s="86">
        <v>0</v>
      </c>
      <c r="V1621" s="86">
        <v>0</v>
      </c>
      <c r="W1621" s="86">
        <v>0</v>
      </c>
      <c r="X1621" s="86">
        <v>0</v>
      </c>
      <c r="Y1621" s="86">
        <v>266027</v>
      </c>
    </row>
    <row r="1622" spans="1:25" hidden="1" outlineLevel="4" x14ac:dyDescent="0.3">
      <c r="A1622" s="85" t="s">
        <v>205</v>
      </c>
      <c r="B1622" s="85" t="s">
        <v>1724</v>
      </c>
      <c r="C1622" t="s">
        <v>1138</v>
      </c>
      <c r="D1622" s="86">
        <v>0</v>
      </c>
      <c r="E1622" s="86">
        <v>0</v>
      </c>
      <c r="F1622" s="86">
        <v>0</v>
      </c>
      <c r="G1622" s="86">
        <v>0</v>
      </c>
      <c r="H1622" s="86">
        <v>0</v>
      </c>
      <c r="I1622" s="86">
        <v>0</v>
      </c>
      <c r="J1622" s="86">
        <v>500000</v>
      </c>
      <c r="K1622" s="86">
        <v>0</v>
      </c>
      <c r="L1622" s="86">
        <v>0</v>
      </c>
      <c r="M1622" s="86">
        <v>0</v>
      </c>
      <c r="N1622" s="86">
        <v>0</v>
      </c>
      <c r="O1622" s="86">
        <v>0</v>
      </c>
      <c r="P1622" s="86">
        <v>0</v>
      </c>
      <c r="Q1622" s="86">
        <v>0</v>
      </c>
      <c r="R1622" s="86">
        <v>0</v>
      </c>
      <c r="S1622" s="86">
        <v>0</v>
      </c>
      <c r="T1622" s="86">
        <v>0</v>
      </c>
      <c r="U1622" s="86">
        <v>0</v>
      </c>
      <c r="V1622" s="86">
        <v>0</v>
      </c>
      <c r="W1622" s="86">
        <v>0</v>
      </c>
      <c r="X1622" s="86">
        <v>0</v>
      </c>
      <c r="Y1622" s="86">
        <v>500000</v>
      </c>
    </row>
    <row r="1623" spans="1:25" s="284" customFormat="1" hidden="1" outlineLevel="3" collapsed="1" x14ac:dyDescent="0.3">
      <c r="A1623" s="85"/>
      <c r="B1623" s="290" t="s">
        <v>2835</v>
      </c>
      <c r="C1623" s="291"/>
      <c r="D1623" s="292"/>
      <c r="E1623" s="292">
        <f t="shared" ref="E1623:Y1623" si="67">SUBTOTAL(9,E1588:E1622)</f>
        <v>0</v>
      </c>
      <c r="F1623" s="292">
        <f t="shared" si="67"/>
        <v>0</v>
      </c>
      <c r="G1623" s="292">
        <f t="shared" si="67"/>
        <v>0</v>
      </c>
      <c r="H1623" s="292">
        <f t="shared" si="67"/>
        <v>0</v>
      </c>
      <c r="I1623" s="292">
        <f t="shared" si="67"/>
        <v>5345000</v>
      </c>
      <c r="J1623" s="292">
        <f t="shared" si="67"/>
        <v>20164210</v>
      </c>
      <c r="K1623" s="292">
        <f t="shared" si="67"/>
        <v>15700000</v>
      </c>
      <c r="L1623" s="292">
        <f t="shared" si="67"/>
        <v>0</v>
      </c>
      <c r="M1623" s="292">
        <f t="shared" si="67"/>
        <v>2458843</v>
      </c>
      <c r="N1623" s="292">
        <f t="shared" si="67"/>
        <v>0</v>
      </c>
      <c r="O1623" s="292">
        <f t="shared" si="67"/>
        <v>0</v>
      </c>
      <c r="P1623" s="292">
        <f t="shared" si="67"/>
        <v>0</v>
      </c>
      <c r="Q1623" s="292">
        <f t="shared" si="67"/>
        <v>0</v>
      </c>
      <c r="R1623" s="292">
        <f t="shared" si="67"/>
        <v>0</v>
      </c>
      <c r="S1623" s="292">
        <f t="shared" si="67"/>
        <v>0</v>
      </c>
      <c r="T1623" s="292">
        <f t="shared" si="67"/>
        <v>0</v>
      </c>
      <c r="U1623" s="292">
        <f t="shared" si="67"/>
        <v>0</v>
      </c>
      <c r="V1623" s="292">
        <f t="shared" si="67"/>
        <v>0</v>
      </c>
      <c r="W1623" s="292">
        <f t="shared" si="67"/>
        <v>0</v>
      </c>
      <c r="X1623" s="292">
        <f t="shared" si="67"/>
        <v>0</v>
      </c>
      <c r="Y1623" s="292">
        <f t="shared" si="67"/>
        <v>43668053</v>
      </c>
    </row>
    <row r="1624" spans="1:25" hidden="1" outlineLevel="4" x14ac:dyDescent="0.3">
      <c r="A1624" s="85" t="s">
        <v>205</v>
      </c>
      <c r="B1624" s="85" t="s">
        <v>213</v>
      </c>
      <c r="C1624" t="s">
        <v>1755</v>
      </c>
      <c r="D1624" s="86">
        <v>0</v>
      </c>
      <c r="E1624" s="86">
        <v>0</v>
      </c>
      <c r="F1624" s="86">
        <v>0</v>
      </c>
      <c r="G1624" s="86">
        <v>0</v>
      </c>
      <c r="H1624" s="86">
        <v>0</v>
      </c>
      <c r="I1624" s="86">
        <v>0</v>
      </c>
      <c r="J1624" s="86">
        <v>0</v>
      </c>
      <c r="K1624" s="86">
        <v>0</v>
      </c>
      <c r="L1624" s="86">
        <v>0</v>
      </c>
      <c r="M1624" s="86">
        <v>0</v>
      </c>
      <c r="N1624" s="86">
        <v>0</v>
      </c>
      <c r="O1624" s="86">
        <v>0</v>
      </c>
      <c r="P1624" s="86">
        <v>50000</v>
      </c>
      <c r="Q1624" s="86">
        <v>187738</v>
      </c>
      <c r="R1624" s="86">
        <v>0</v>
      </c>
      <c r="S1624" s="86">
        <v>0</v>
      </c>
      <c r="T1624" s="86">
        <v>0</v>
      </c>
      <c r="U1624" s="86">
        <v>0</v>
      </c>
      <c r="V1624" s="86">
        <v>0</v>
      </c>
      <c r="W1624" s="86">
        <v>0</v>
      </c>
      <c r="X1624" s="86">
        <v>0</v>
      </c>
      <c r="Y1624" s="86">
        <v>237738</v>
      </c>
    </row>
    <row r="1625" spans="1:25" s="284" customFormat="1" hidden="1" outlineLevel="3" collapsed="1" x14ac:dyDescent="0.3">
      <c r="A1625" s="85"/>
      <c r="B1625" s="290" t="s">
        <v>2836</v>
      </c>
      <c r="C1625" s="291"/>
      <c r="D1625" s="292"/>
      <c r="E1625" s="292">
        <f t="shared" ref="E1625:Y1625" si="68">SUBTOTAL(9,E1624:E1624)</f>
        <v>0</v>
      </c>
      <c r="F1625" s="292">
        <f t="shared" si="68"/>
        <v>0</v>
      </c>
      <c r="G1625" s="292">
        <f t="shared" si="68"/>
        <v>0</v>
      </c>
      <c r="H1625" s="292">
        <f t="shared" si="68"/>
        <v>0</v>
      </c>
      <c r="I1625" s="292">
        <f t="shared" si="68"/>
        <v>0</v>
      </c>
      <c r="J1625" s="292">
        <f t="shared" si="68"/>
        <v>0</v>
      </c>
      <c r="K1625" s="292">
        <f t="shared" si="68"/>
        <v>0</v>
      </c>
      <c r="L1625" s="292">
        <f t="shared" si="68"/>
        <v>0</v>
      </c>
      <c r="M1625" s="292">
        <f t="shared" si="68"/>
        <v>0</v>
      </c>
      <c r="N1625" s="292">
        <f t="shared" si="68"/>
        <v>0</v>
      </c>
      <c r="O1625" s="292">
        <f t="shared" si="68"/>
        <v>0</v>
      </c>
      <c r="P1625" s="292">
        <f t="shared" si="68"/>
        <v>50000</v>
      </c>
      <c r="Q1625" s="292">
        <f t="shared" si="68"/>
        <v>187738</v>
      </c>
      <c r="R1625" s="292">
        <f t="shared" si="68"/>
        <v>0</v>
      </c>
      <c r="S1625" s="292">
        <f t="shared" si="68"/>
        <v>0</v>
      </c>
      <c r="T1625" s="292">
        <f t="shared" si="68"/>
        <v>0</v>
      </c>
      <c r="U1625" s="292">
        <f t="shared" si="68"/>
        <v>0</v>
      </c>
      <c r="V1625" s="292">
        <f t="shared" si="68"/>
        <v>0</v>
      </c>
      <c r="W1625" s="292">
        <f t="shared" si="68"/>
        <v>0</v>
      </c>
      <c r="X1625" s="292">
        <f t="shared" si="68"/>
        <v>0</v>
      </c>
      <c r="Y1625" s="292">
        <f t="shared" si="68"/>
        <v>237738</v>
      </c>
    </row>
    <row r="1626" spans="1:25" hidden="1" outlineLevel="4" x14ac:dyDescent="0.3">
      <c r="A1626" s="85" t="s">
        <v>205</v>
      </c>
      <c r="B1626" s="85" t="s">
        <v>215</v>
      </c>
      <c r="C1626" t="s">
        <v>1756</v>
      </c>
      <c r="D1626" s="86">
        <v>0</v>
      </c>
      <c r="E1626" s="86">
        <v>0</v>
      </c>
      <c r="F1626" s="86">
        <v>0</v>
      </c>
      <c r="G1626" s="86">
        <v>0</v>
      </c>
      <c r="H1626" s="86">
        <v>0</v>
      </c>
      <c r="I1626" s="86">
        <v>0</v>
      </c>
      <c r="J1626" s="86">
        <v>1500000</v>
      </c>
      <c r="K1626" s="86">
        <v>2500000</v>
      </c>
      <c r="L1626" s="86">
        <v>1500000</v>
      </c>
      <c r="M1626" s="86">
        <v>0</v>
      </c>
      <c r="N1626" s="86">
        <v>0</v>
      </c>
      <c r="O1626" s="86">
        <v>0</v>
      </c>
      <c r="P1626" s="86">
        <v>0</v>
      </c>
      <c r="Q1626" s="86">
        <v>0</v>
      </c>
      <c r="R1626" s="86">
        <v>0</v>
      </c>
      <c r="S1626" s="86">
        <v>0</v>
      </c>
      <c r="T1626" s="86">
        <v>0</v>
      </c>
      <c r="U1626" s="86">
        <v>0</v>
      </c>
      <c r="V1626" s="86">
        <v>0</v>
      </c>
      <c r="W1626" s="86">
        <v>0</v>
      </c>
      <c r="X1626" s="86">
        <v>0</v>
      </c>
      <c r="Y1626" s="86">
        <v>5500000</v>
      </c>
    </row>
    <row r="1627" spans="1:25" hidden="1" outlineLevel="4" x14ac:dyDescent="0.3">
      <c r="A1627" s="85" t="s">
        <v>205</v>
      </c>
      <c r="B1627" s="85" t="s">
        <v>215</v>
      </c>
      <c r="C1627" t="s">
        <v>1757</v>
      </c>
      <c r="D1627" s="86">
        <v>0</v>
      </c>
      <c r="E1627" s="86">
        <v>0</v>
      </c>
      <c r="F1627" s="86">
        <v>0</v>
      </c>
      <c r="G1627" s="86">
        <v>0</v>
      </c>
      <c r="H1627" s="86">
        <v>0</v>
      </c>
      <c r="I1627" s="86">
        <v>0</v>
      </c>
      <c r="J1627" s="86">
        <v>500000</v>
      </c>
      <c r="K1627" s="86">
        <v>0</v>
      </c>
      <c r="L1627" s="86">
        <v>0</v>
      </c>
      <c r="M1627" s="86">
        <v>0</v>
      </c>
      <c r="N1627" s="86">
        <v>0</v>
      </c>
      <c r="O1627" s="86">
        <v>0</v>
      </c>
      <c r="P1627" s="86">
        <v>0</v>
      </c>
      <c r="Q1627" s="86">
        <v>0</v>
      </c>
      <c r="R1627" s="86">
        <v>0</v>
      </c>
      <c r="S1627" s="86">
        <v>0</v>
      </c>
      <c r="T1627" s="86">
        <v>0</v>
      </c>
      <c r="U1627" s="86">
        <v>0</v>
      </c>
      <c r="V1627" s="86">
        <v>0</v>
      </c>
      <c r="W1627" s="86">
        <v>0</v>
      </c>
      <c r="X1627" s="86">
        <v>0</v>
      </c>
      <c r="Y1627" s="86">
        <v>500000</v>
      </c>
    </row>
    <row r="1628" spans="1:25" hidden="1" outlineLevel="4" x14ac:dyDescent="0.3">
      <c r="A1628" s="85" t="s">
        <v>205</v>
      </c>
      <c r="B1628" s="85" t="s">
        <v>215</v>
      </c>
      <c r="C1628" t="s">
        <v>1758</v>
      </c>
      <c r="D1628" s="86">
        <v>0</v>
      </c>
      <c r="E1628" s="86">
        <v>0</v>
      </c>
      <c r="F1628" s="86">
        <v>0</v>
      </c>
      <c r="G1628" s="86">
        <v>0</v>
      </c>
      <c r="H1628" s="86">
        <v>0</v>
      </c>
      <c r="I1628" s="86">
        <v>0</v>
      </c>
      <c r="J1628" s="86">
        <v>460000</v>
      </c>
      <c r="K1628" s="86">
        <v>0</v>
      </c>
      <c r="L1628" s="86">
        <v>0</v>
      </c>
      <c r="M1628" s="86">
        <v>0</v>
      </c>
      <c r="N1628" s="86">
        <v>0</v>
      </c>
      <c r="O1628" s="86">
        <v>0</v>
      </c>
      <c r="P1628" s="86">
        <v>0</v>
      </c>
      <c r="Q1628" s="86">
        <v>0</v>
      </c>
      <c r="R1628" s="86">
        <v>0</v>
      </c>
      <c r="S1628" s="86">
        <v>0</v>
      </c>
      <c r="T1628" s="86">
        <v>0</v>
      </c>
      <c r="U1628" s="86">
        <v>0</v>
      </c>
      <c r="V1628" s="86">
        <v>0</v>
      </c>
      <c r="W1628" s="86">
        <v>0</v>
      </c>
      <c r="X1628" s="86">
        <v>0</v>
      </c>
      <c r="Y1628" s="86">
        <v>460000</v>
      </c>
    </row>
    <row r="1629" spans="1:25" hidden="1" outlineLevel="4" x14ac:dyDescent="0.3">
      <c r="A1629" s="85" t="s">
        <v>205</v>
      </c>
      <c r="B1629" s="85" t="s">
        <v>215</v>
      </c>
      <c r="C1629" t="s">
        <v>1759</v>
      </c>
      <c r="D1629" s="86">
        <v>0</v>
      </c>
      <c r="E1629" s="86">
        <v>0</v>
      </c>
      <c r="F1629" s="86">
        <v>0</v>
      </c>
      <c r="G1629" s="86">
        <v>0</v>
      </c>
      <c r="H1629" s="86">
        <v>0</v>
      </c>
      <c r="I1629" s="86">
        <v>0</v>
      </c>
      <c r="J1629" s="86">
        <v>0</v>
      </c>
      <c r="K1629" s="86">
        <v>500000</v>
      </c>
      <c r="L1629" s="86">
        <v>0</v>
      </c>
      <c r="M1629" s="86">
        <v>0</v>
      </c>
      <c r="N1629" s="86">
        <v>0</v>
      </c>
      <c r="O1629" s="86">
        <v>0</v>
      </c>
      <c r="P1629" s="86">
        <v>0</v>
      </c>
      <c r="Q1629" s="86">
        <v>0</v>
      </c>
      <c r="R1629" s="86">
        <v>0</v>
      </c>
      <c r="S1629" s="86">
        <v>0</v>
      </c>
      <c r="T1629" s="86">
        <v>0</v>
      </c>
      <c r="U1629" s="86">
        <v>0</v>
      </c>
      <c r="V1629" s="86">
        <v>0</v>
      </c>
      <c r="W1629" s="86">
        <v>0</v>
      </c>
      <c r="X1629" s="86">
        <v>0</v>
      </c>
      <c r="Y1629" s="86">
        <v>500000</v>
      </c>
    </row>
    <row r="1630" spans="1:25" hidden="1" outlineLevel="4" x14ac:dyDescent="0.3">
      <c r="A1630" s="85" t="s">
        <v>205</v>
      </c>
      <c r="B1630" s="85" t="s">
        <v>215</v>
      </c>
      <c r="C1630" t="s">
        <v>1760</v>
      </c>
      <c r="D1630" s="86">
        <v>0</v>
      </c>
      <c r="E1630" s="86">
        <v>0</v>
      </c>
      <c r="F1630" s="86">
        <v>0</v>
      </c>
      <c r="G1630" s="86">
        <v>0</v>
      </c>
      <c r="H1630" s="86">
        <v>0</v>
      </c>
      <c r="I1630" s="86">
        <v>0</v>
      </c>
      <c r="J1630" s="86">
        <v>0</v>
      </c>
      <c r="K1630" s="86">
        <v>2000000</v>
      </c>
      <c r="L1630" s="86">
        <v>0</v>
      </c>
      <c r="M1630" s="86">
        <v>0</v>
      </c>
      <c r="N1630" s="86">
        <v>0</v>
      </c>
      <c r="O1630" s="86">
        <v>0</v>
      </c>
      <c r="P1630" s="86">
        <v>0</v>
      </c>
      <c r="Q1630" s="86">
        <v>0</v>
      </c>
      <c r="R1630" s="86">
        <v>0</v>
      </c>
      <c r="S1630" s="86">
        <v>0</v>
      </c>
      <c r="T1630" s="86">
        <v>0</v>
      </c>
      <c r="U1630" s="86">
        <v>0</v>
      </c>
      <c r="V1630" s="86">
        <v>0</v>
      </c>
      <c r="W1630" s="86">
        <v>0</v>
      </c>
      <c r="X1630" s="86">
        <v>0</v>
      </c>
      <c r="Y1630" s="86">
        <v>2000000</v>
      </c>
    </row>
    <row r="1631" spans="1:25" hidden="1" outlineLevel="4" x14ac:dyDescent="0.3">
      <c r="A1631" s="85" t="s">
        <v>205</v>
      </c>
      <c r="B1631" s="85" t="s">
        <v>215</v>
      </c>
      <c r="C1631" t="s">
        <v>1761</v>
      </c>
      <c r="D1631" s="86">
        <v>0</v>
      </c>
      <c r="E1631" s="86">
        <v>0</v>
      </c>
      <c r="F1631" s="86">
        <v>0</v>
      </c>
      <c r="G1631" s="86">
        <v>0</v>
      </c>
      <c r="H1631" s="86">
        <v>0</v>
      </c>
      <c r="I1631" s="86">
        <v>0</v>
      </c>
      <c r="J1631" s="86">
        <v>0</v>
      </c>
      <c r="K1631" s="86">
        <v>0</v>
      </c>
      <c r="L1631" s="86">
        <v>0</v>
      </c>
      <c r="M1631" s="86">
        <v>0</v>
      </c>
      <c r="N1631" s="86">
        <v>0</v>
      </c>
      <c r="O1631" s="86">
        <v>0</v>
      </c>
      <c r="P1631" s="86">
        <v>0</v>
      </c>
      <c r="Q1631" s="86">
        <v>0</v>
      </c>
      <c r="R1631" s="86">
        <v>0</v>
      </c>
      <c r="S1631" s="86">
        <v>0</v>
      </c>
      <c r="T1631" s="86">
        <v>0</v>
      </c>
      <c r="U1631" s="86">
        <v>0</v>
      </c>
      <c r="V1631" s="86">
        <v>4800000</v>
      </c>
      <c r="W1631" s="86">
        <v>0</v>
      </c>
      <c r="X1631" s="86">
        <v>0</v>
      </c>
      <c r="Y1631" s="86">
        <v>4800000</v>
      </c>
    </row>
    <row r="1632" spans="1:25" hidden="1" outlineLevel="4" x14ac:dyDescent="0.3">
      <c r="A1632" s="85" t="s">
        <v>205</v>
      </c>
      <c r="B1632" s="85" t="s">
        <v>215</v>
      </c>
      <c r="C1632" t="s">
        <v>1762</v>
      </c>
      <c r="D1632" s="86">
        <v>0</v>
      </c>
      <c r="E1632" s="86">
        <v>0</v>
      </c>
      <c r="F1632" s="86">
        <v>0</v>
      </c>
      <c r="G1632" s="86">
        <v>0</v>
      </c>
      <c r="H1632" s="86">
        <v>0</v>
      </c>
      <c r="I1632" s="86">
        <v>0</v>
      </c>
      <c r="J1632" s="86">
        <v>0</v>
      </c>
      <c r="K1632" s="86">
        <v>0</v>
      </c>
      <c r="L1632" s="86">
        <v>0</v>
      </c>
      <c r="M1632" s="86">
        <v>0</v>
      </c>
      <c r="N1632" s="86">
        <v>0</v>
      </c>
      <c r="O1632" s="86">
        <v>0</v>
      </c>
      <c r="P1632" s="86">
        <v>100000</v>
      </c>
      <c r="Q1632" s="86">
        <v>0</v>
      </c>
      <c r="R1632" s="86">
        <v>0</v>
      </c>
      <c r="S1632" s="86">
        <v>0</v>
      </c>
      <c r="T1632" s="86">
        <v>0</v>
      </c>
      <c r="U1632" s="86">
        <v>0</v>
      </c>
      <c r="V1632" s="86">
        <v>0</v>
      </c>
      <c r="W1632" s="86">
        <v>0</v>
      </c>
      <c r="X1632" s="86">
        <v>0</v>
      </c>
      <c r="Y1632" s="86">
        <v>100000</v>
      </c>
    </row>
    <row r="1633" spans="1:25" hidden="1" outlineLevel="4" x14ac:dyDescent="0.3">
      <c r="A1633" s="85" t="s">
        <v>205</v>
      </c>
      <c r="B1633" s="85" t="s">
        <v>215</v>
      </c>
      <c r="C1633" t="s">
        <v>1227</v>
      </c>
      <c r="D1633" s="86">
        <v>0</v>
      </c>
      <c r="E1633" s="86">
        <v>0</v>
      </c>
      <c r="F1633" s="86">
        <v>0</v>
      </c>
      <c r="G1633" s="86">
        <v>0</v>
      </c>
      <c r="H1633" s="86">
        <v>0</v>
      </c>
      <c r="I1633" s="86">
        <v>0</v>
      </c>
      <c r="J1633" s="86">
        <v>0</v>
      </c>
      <c r="K1633" s="86">
        <v>0</v>
      </c>
      <c r="L1633" s="86">
        <v>0</v>
      </c>
      <c r="M1633" s="86">
        <v>101000</v>
      </c>
      <c r="N1633" s="86">
        <v>0</v>
      </c>
      <c r="O1633" s="86">
        <v>0</v>
      </c>
      <c r="P1633" s="86">
        <v>0</v>
      </c>
      <c r="Q1633" s="86">
        <v>0</v>
      </c>
      <c r="R1633" s="86">
        <v>0</v>
      </c>
      <c r="S1633" s="86">
        <v>0</v>
      </c>
      <c r="T1633" s="86">
        <v>0</v>
      </c>
      <c r="U1633" s="86">
        <v>0</v>
      </c>
      <c r="V1633" s="86">
        <v>0</v>
      </c>
      <c r="W1633" s="86">
        <v>0</v>
      </c>
      <c r="X1633" s="86">
        <v>0</v>
      </c>
      <c r="Y1633" s="86">
        <v>101000</v>
      </c>
    </row>
    <row r="1634" spans="1:25" hidden="1" outlineLevel="4" x14ac:dyDescent="0.3">
      <c r="A1634" s="85" t="s">
        <v>205</v>
      </c>
      <c r="B1634" s="85" t="s">
        <v>215</v>
      </c>
      <c r="C1634" t="s">
        <v>1763</v>
      </c>
      <c r="D1634" s="86">
        <v>0</v>
      </c>
      <c r="E1634" s="86">
        <v>0</v>
      </c>
      <c r="F1634" s="86">
        <v>0</v>
      </c>
      <c r="G1634" s="86">
        <v>0</v>
      </c>
      <c r="H1634" s="86">
        <v>0</v>
      </c>
      <c r="I1634" s="86">
        <v>0</v>
      </c>
      <c r="J1634" s="86">
        <v>200000</v>
      </c>
      <c r="K1634" s="86">
        <v>0</v>
      </c>
      <c r="L1634" s="86">
        <v>0</v>
      </c>
      <c r="M1634" s="86">
        <v>0</v>
      </c>
      <c r="N1634" s="86">
        <v>0</v>
      </c>
      <c r="O1634" s="86">
        <v>0</v>
      </c>
      <c r="P1634" s="86">
        <v>0</v>
      </c>
      <c r="Q1634" s="86">
        <v>0</v>
      </c>
      <c r="R1634" s="86">
        <v>0</v>
      </c>
      <c r="S1634" s="86">
        <v>0</v>
      </c>
      <c r="T1634" s="86">
        <v>0</v>
      </c>
      <c r="U1634" s="86">
        <v>0</v>
      </c>
      <c r="V1634" s="86">
        <v>0</v>
      </c>
      <c r="W1634" s="86">
        <v>0</v>
      </c>
      <c r="X1634" s="86">
        <v>0</v>
      </c>
      <c r="Y1634" s="86">
        <v>200000</v>
      </c>
    </row>
    <row r="1635" spans="1:25" s="284" customFormat="1" hidden="1" outlineLevel="3" collapsed="1" x14ac:dyDescent="0.3">
      <c r="A1635" s="85"/>
      <c r="B1635" s="290" t="s">
        <v>2837</v>
      </c>
      <c r="C1635" s="291"/>
      <c r="D1635" s="292"/>
      <c r="E1635" s="292">
        <f t="shared" ref="E1635:Y1635" si="69">SUBTOTAL(9,E1626:E1634)</f>
        <v>0</v>
      </c>
      <c r="F1635" s="292">
        <f t="shared" si="69"/>
        <v>0</v>
      </c>
      <c r="G1635" s="292">
        <f t="shared" si="69"/>
        <v>0</v>
      </c>
      <c r="H1635" s="292">
        <f t="shared" si="69"/>
        <v>0</v>
      </c>
      <c r="I1635" s="292">
        <f t="shared" si="69"/>
        <v>0</v>
      </c>
      <c r="J1635" s="292">
        <f t="shared" si="69"/>
        <v>2660000</v>
      </c>
      <c r="K1635" s="292">
        <f t="shared" si="69"/>
        <v>5000000</v>
      </c>
      <c r="L1635" s="292">
        <f t="shared" si="69"/>
        <v>1500000</v>
      </c>
      <c r="M1635" s="292">
        <f t="shared" si="69"/>
        <v>101000</v>
      </c>
      <c r="N1635" s="292">
        <f t="shared" si="69"/>
        <v>0</v>
      </c>
      <c r="O1635" s="292">
        <f t="shared" si="69"/>
        <v>0</v>
      </c>
      <c r="P1635" s="292">
        <f t="shared" si="69"/>
        <v>100000</v>
      </c>
      <c r="Q1635" s="292">
        <f t="shared" si="69"/>
        <v>0</v>
      </c>
      <c r="R1635" s="292">
        <f t="shared" si="69"/>
        <v>0</v>
      </c>
      <c r="S1635" s="292">
        <f t="shared" si="69"/>
        <v>0</v>
      </c>
      <c r="T1635" s="292">
        <f t="shared" si="69"/>
        <v>0</v>
      </c>
      <c r="U1635" s="292">
        <f t="shared" si="69"/>
        <v>0</v>
      </c>
      <c r="V1635" s="292">
        <f t="shared" si="69"/>
        <v>4800000</v>
      </c>
      <c r="W1635" s="292">
        <f t="shared" si="69"/>
        <v>0</v>
      </c>
      <c r="X1635" s="292">
        <f t="shared" si="69"/>
        <v>0</v>
      </c>
      <c r="Y1635" s="292">
        <f t="shared" si="69"/>
        <v>14161000</v>
      </c>
    </row>
    <row r="1636" spans="1:25" hidden="1" outlineLevel="4" x14ac:dyDescent="0.3">
      <c r="A1636" s="85" t="s">
        <v>205</v>
      </c>
      <c r="B1636" s="85" t="s">
        <v>217</v>
      </c>
      <c r="C1636" t="s">
        <v>1764</v>
      </c>
      <c r="D1636" s="86">
        <v>0</v>
      </c>
      <c r="E1636" s="86">
        <v>0</v>
      </c>
      <c r="F1636" s="86">
        <v>0</v>
      </c>
      <c r="G1636" s="86">
        <v>91280.554824694089</v>
      </c>
      <c r="H1636" s="86">
        <v>0</v>
      </c>
      <c r="I1636" s="86">
        <v>0</v>
      </c>
      <c r="J1636" s="86">
        <v>0</v>
      </c>
      <c r="K1636" s="86">
        <v>0</v>
      </c>
      <c r="L1636" s="86">
        <v>0</v>
      </c>
      <c r="M1636" s="86">
        <v>0</v>
      </c>
      <c r="N1636" s="86">
        <v>0</v>
      </c>
      <c r="O1636" s="86">
        <v>0</v>
      </c>
      <c r="P1636" s="86">
        <v>0</v>
      </c>
      <c r="Q1636" s="86">
        <v>0</v>
      </c>
      <c r="R1636" s="86">
        <v>0</v>
      </c>
      <c r="S1636" s="86">
        <v>0</v>
      </c>
      <c r="T1636" s="86">
        <v>0</v>
      </c>
      <c r="U1636" s="86">
        <v>0</v>
      </c>
      <c r="V1636" s="86">
        <v>0</v>
      </c>
      <c r="W1636" s="86">
        <v>0</v>
      </c>
      <c r="X1636" s="86">
        <v>0</v>
      </c>
      <c r="Y1636" s="86">
        <v>91280.554824694089</v>
      </c>
    </row>
    <row r="1637" spans="1:25" hidden="1" outlineLevel="4" x14ac:dyDescent="0.3">
      <c r="A1637" s="85" t="s">
        <v>205</v>
      </c>
      <c r="B1637" s="85" t="s">
        <v>217</v>
      </c>
      <c r="C1637" t="s">
        <v>1765</v>
      </c>
      <c r="D1637" s="86">
        <v>2000000</v>
      </c>
      <c r="E1637" s="86">
        <v>0</v>
      </c>
      <c r="F1637" s="86">
        <v>0</v>
      </c>
      <c r="G1637" s="86">
        <v>0</v>
      </c>
      <c r="H1637" s="86">
        <v>0</v>
      </c>
      <c r="I1637" s="86">
        <v>0</v>
      </c>
      <c r="J1637" s="86">
        <v>0</v>
      </c>
      <c r="K1637" s="86">
        <v>0</v>
      </c>
      <c r="L1637" s="86">
        <v>0</v>
      </c>
      <c r="M1637" s="86">
        <v>0</v>
      </c>
      <c r="N1637" s="86">
        <v>0</v>
      </c>
      <c r="O1637" s="86">
        <v>0</v>
      </c>
      <c r="P1637" s="86">
        <v>0</v>
      </c>
      <c r="Q1637" s="86">
        <v>0</v>
      </c>
      <c r="R1637" s="86">
        <v>0</v>
      </c>
      <c r="S1637" s="86">
        <v>0</v>
      </c>
      <c r="T1637" s="86">
        <v>0</v>
      </c>
      <c r="U1637" s="86">
        <v>0</v>
      </c>
      <c r="V1637" s="86">
        <v>0</v>
      </c>
      <c r="W1637" s="86">
        <v>0</v>
      </c>
      <c r="X1637" s="86">
        <v>0</v>
      </c>
      <c r="Y1637" s="86">
        <v>2000000</v>
      </c>
    </row>
    <row r="1638" spans="1:25" s="284" customFormat="1" hidden="1" outlineLevel="3" collapsed="1" x14ac:dyDescent="0.3">
      <c r="A1638" s="85"/>
      <c r="B1638" s="290" t="s">
        <v>2838</v>
      </c>
      <c r="C1638" s="291"/>
      <c r="D1638" s="292"/>
      <c r="E1638" s="292">
        <f t="shared" ref="E1638:Y1638" si="70">SUBTOTAL(9,E1636:E1637)</f>
        <v>0</v>
      </c>
      <c r="F1638" s="292">
        <f t="shared" si="70"/>
        <v>0</v>
      </c>
      <c r="G1638" s="292">
        <f t="shared" si="70"/>
        <v>91280.554824694089</v>
      </c>
      <c r="H1638" s="292">
        <f t="shared" si="70"/>
        <v>0</v>
      </c>
      <c r="I1638" s="292">
        <f t="shared" si="70"/>
        <v>0</v>
      </c>
      <c r="J1638" s="292">
        <f t="shared" si="70"/>
        <v>0</v>
      </c>
      <c r="K1638" s="292">
        <f t="shared" si="70"/>
        <v>0</v>
      </c>
      <c r="L1638" s="292">
        <f t="shared" si="70"/>
        <v>0</v>
      </c>
      <c r="M1638" s="292">
        <f t="shared" si="70"/>
        <v>0</v>
      </c>
      <c r="N1638" s="292">
        <f t="shared" si="70"/>
        <v>0</v>
      </c>
      <c r="O1638" s="292">
        <f t="shared" si="70"/>
        <v>0</v>
      </c>
      <c r="P1638" s="292">
        <f t="shared" si="70"/>
        <v>0</v>
      </c>
      <c r="Q1638" s="292">
        <f t="shared" si="70"/>
        <v>0</v>
      </c>
      <c r="R1638" s="292">
        <f t="shared" si="70"/>
        <v>0</v>
      </c>
      <c r="S1638" s="292">
        <f t="shared" si="70"/>
        <v>0</v>
      </c>
      <c r="T1638" s="292">
        <f t="shared" si="70"/>
        <v>0</v>
      </c>
      <c r="U1638" s="292">
        <f t="shared" si="70"/>
        <v>0</v>
      </c>
      <c r="V1638" s="292">
        <f t="shared" si="70"/>
        <v>0</v>
      </c>
      <c r="W1638" s="292">
        <f t="shared" si="70"/>
        <v>0</v>
      </c>
      <c r="X1638" s="292">
        <f t="shared" si="70"/>
        <v>0</v>
      </c>
      <c r="Y1638" s="292">
        <f t="shared" si="70"/>
        <v>2091280.5548246941</v>
      </c>
    </row>
    <row r="1639" spans="1:25" hidden="1" outlineLevel="4" x14ac:dyDescent="0.3">
      <c r="A1639" s="85" t="s">
        <v>205</v>
      </c>
      <c r="B1639" s="85" t="s">
        <v>219</v>
      </c>
      <c r="C1639" t="s">
        <v>1475</v>
      </c>
      <c r="D1639" s="86">
        <v>3000000</v>
      </c>
      <c r="E1639" s="86">
        <v>0</v>
      </c>
      <c r="F1639" s="86">
        <v>0</v>
      </c>
      <c r="G1639" s="86">
        <v>0</v>
      </c>
      <c r="H1639" s="86">
        <v>0</v>
      </c>
      <c r="I1639" s="86">
        <v>0</v>
      </c>
      <c r="J1639" s="86">
        <v>0</v>
      </c>
      <c r="K1639" s="86">
        <v>0</v>
      </c>
      <c r="L1639" s="86">
        <v>0</v>
      </c>
      <c r="M1639" s="86">
        <v>0</v>
      </c>
      <c r="N1639" s="86">
        <v>0</v>
      </c>
      <c r="O1639" s="86">
        <v>0</v>
      </c>
      <c r="P1639" s="86">
        <v>0</v>
      </c>
      <c r="Q1639" s="86">
        <v>0</v>
      </c>
      <c r="R1639" s="86">
        <v>0</v>
      </c>
      <c r="S1639" s="86">
        <v>0</v>
      </c>
      <c r="T1639" s="86">
        <v>0</v>
      </c>
      <c r="U1639" s="86">
        <v>0</v>
      </c>
      <c r="V1639" s="86">
        <v>0</v>
      </c>
      <c r="W1639" s="86">
        <v>0</v>
      </c>
      <c r="X1639" s="86">
        <v>0</v>
      </c>
      <c r="Y1639" s="86">
        <v>3000000</v>
      </c>
    </row>
    <row r="1640" spans="1:25" hidden="1" outlineLevel="4" x14ac:dyDescent="0.3">
      <c r="A1640" s="85" t="s">
        <v>205</v>
      </c>
      <c r="B1640" s="85" t="s">
        <v>219</v>
      </c>
      <c r="C1640" t="s">
        <v>1766</v>
      </c>
      <c r="D1640" s="86">
        <v>0</v>
      </c>
      <c r="E1640" s="86">
        <v>0</v>
      </c>
      <c r="F1640" s="86">
        <v>0</v>
      </c>
      <c r="G1640" s="86">
        <v>0</v>
      </c>
      <c r="H1640" s="86">
        <v>0</v>
      </c>
      <c r="I1640" s="86">
        <v>0</v>
      </c>
      <c r="J1640" s="86">
        <v>0</v>
      </c>
      <c r="K1640" s="86">
        <v>0</v>
      </c>
      <c r="L1640" s="86">
        <v>0</v>
      </c>
      <c r="M1640" s="86">
        <v>0</v>
      </c>
      <c r="N1640" s="86">
        <v>0</v>
      </c>
      <c r="O1640" s="86">
        <v>0</v>
      </c>
      <c r="P1640" s="86">
        <v>0</v>
      </c>
      <c r="Q1640" s="86">
        <v>0</v>
      </c>
      <c r="R1640" s="86">
        <v>0</v>
      </c>
      <c r="S1640" s="86">
        <v>0</v>
      </c>
      <c r="T1640" s="86">
        <v>0</v>
      </c>
      <c r="U1640" s="86">
        <v>0</v>
      </c>
      <c r="V1640" s="86">
        <v>0</v>
      </c>
      <c r="W1640" s="86">
        <v>4000000</v>
      </c>
      <c r="X1640" s="86">
        <v>0</v>
      </c>
      <c r="Y1640" s="86">
        <v>4000000</v>
      </c>
    </row>
    <row r="1641" spans="1:25" hidden="1" outlineLevel="4" x14ac:dyDescent="0.3">
      <c r="A1641" s="85" t="s">
        <v>205</v>
      </c>
      <c r="B1641" s="85" t="s">
        <v>219</v>
      </c>
      <c r="C1641" t="s">
        <v>1767</v>
      </c>
      <c r="D1641" s="86">
        <v>0</v>
      </c>
      <c r="E1641" s="86">
        <v>0</v>
      </c>
      <c r="F1641" s="86">
        <v>0</v>
      </c>
      <c r="G1641" s="86">
        <v>0</v>
      </c>
      <c r="H1641" s="86">
        <v>0</v>
      </c>
      <c r="I1641" s="86">
        <v>0</v>
      </c>
      <c r="J1641" s="86">
        <v>0</v>
      </c>
      <c r="K1641" s="86">
        <v>0</v>
      </c>
      <c r="L1641" s="86">
        <v>0</v>
      </c>
      <c r="M1641" s="86">
        <v>0</v>
      </c>
      <c r="N1641" s="86">
        <v>0</v>
      </c>
      <c r="O1641" s="86">
        <v>0</v>
      </c>
      <c r="P1641" s="86">
        <v>0</v>
      </c>
      <c r="Q1641" s="86">
        <v>0</v>
      </c>
      <c r="R1641" s="86">
        <v>0</v>
      </c>
      <c r="S1641" s="86">
        <v>0</v>
      </c>
      <c r="T1641" s="86">
        <v>0</v>
      </c>
      <c r="U1641" s="86">
        <v>0</v>
      </c>
      <c r="V1641" s="86">
        <v>0</v>
      </c>
      <c r="W1641" s="86">
        <v>250000</v>
      </c>
      <c r="X1641" s="86">
        <v>0</v>
      </c>
      <c r="Y1641" s="86">
        <v>250000</v>
      </c>
    </row>
    <row r="1642" spans="1:25" hidden="1" outlineLevel="4" x14ac:dyDescent="0.3">
      <c r="A1642" s="85" t="s">
        <v>205</v>
      </c>
      <c r="B1642" s="85" t="s">
        <v>219</v>
      </c>
      <c r="C1642" t="s">
        <v>1768</v>
      </c>
      <c r="D1642" s="86">
        <v>0</v>
      </c>
      <c r="E1642" s="86">
        <v>0</v>
      </c>
      <c r="F1642" s="86">
        <v>0</v>
      </c>
      <c r="G1642" s="86">
        <v>0</v>
      </c>
      <c r="H1642" s="86">
        <v>0</v>
      </c>
      <c r="I1642" s="86">
        <v>0</v>
      </c>
      <c r="J1642" s="86">
        <v>0</v>
      </c>
      <c r="K1642" s="86">
        <v>0</v>
      </c>
      <c r="L1642" s="86">
        <v>0</v>
      </c>
      <c r="M1642" s="86">
        <v>0</v>
      </c>
      <c r="N1642" s="86">
        <v>0</v>
      </c>
      <c r="O1642" s="86">
        <v>0</v>
      </c>
      <c r="P1642" s="86">
        <v>0</v>
      </c>
      <c r="Q1642" s="86">
        <v>0</v>
      </c>
      <c r="R1642" s="86">
        <v>0</v>
      </c>
      <c r="S1642" s="86">
        <v>0</v>
      </c>
      <c r="T1642" s="86">
        <v>0</v>
      </c>
      <c r="U1642" s="86">
        <v>0</v>
      </c>
      <c r="V1642" s="86">
        <v>0</v>
      </c>
      <c r="W1642" s="86">
        <v>30000000</v>
      </c>
      <c r="X1642" s="86">
        <v>0</v>
      </c>
      <c r="Y1642" s="86">
        <v>30000000</v>
      </c>
    </row>
    <row r="1643" spans="1:25" hidden="1" outlineLevel="4" x14ac:dyDescent="0.3">
      <c r="A1643" s="85" t="s">
        <v>205</v>
      </c>
      <c r="B1643" s="85" t="s">
        <v>219</v>
      </c>
      <c r="C1643" t="s">
        <v>1769</v>
      </c>
      <c r="D1643" s="86">
        <v>0</v>
      </c>
      <c r="E1643" s="86">
        <v>0</v>
      </c>
      <c r="F1643" s="86">
        <v>0</v>
      </c>
      <c r="G1643" s="86">
        <v>0</v>
      </c>
      <c r="H1643" s="86">
        <v>0</v>
      </c>
      <c r="I1643" s="86">
        <v>0</v>
      </c>
      <c r="J1643" s="86">
        <v>0</v>
      </c>
      <c r="K1643" s="86">
        <v>0</v>
      </c>
      <c r="L1643" s="86">
        <v>0</v>
      </c>
      <c r="M1643" s="86">
        <v>0</v>
      </c>
      <c r="N1643" s="86">
        <v>0</v>
      </c>
      <c r="O1643" s="86">
        <v>0</v>
      </c>
      <c r="P1643" s="86">
        <v>0</v>
      </c>
      <c r="Q1643" s="86">
        <v>0</v>
      </c>
      <c r="R1643" s="86">
        <v>0</v>
      </c>
      <c r="S1643" s="86">
        <v>0</v>
      </c>
      <c r="T1643" s="86">
        <v>0</v>
      </c>
      <c r="U1643" s="86">
        <v>0</v>
      </c>
      <c r="V1643" s="86">
        <v>0</v>
      </c>
      <c r="W1643" s="86">
        <v>6000000</v>
      </c>
      <c r="X1643" s="86">
        <v>0</v>
      </c>
      <c r="Y1643" s="86">
        <v>6000000</v>
      </c>
    </row>
    <row r="1644" spans="1:25" hidden="1" outlineLevel="4" x14ac:dyDescent="0.3">
      <c r="A1644" s="85" t="s">
        <v>205</v>
      </c>
      <c r="B1644" s="85" t="s">
        <v>219</v>
      </c>
      <c r="C1644" t="s">
        <v>1770</v>
      </c>
      <c r="D1644" s="86">
        <v>0</v>
      </c>
      <c r="E1644" s="86">
        <v>0</v>
      </c>
      <c r="F1644" s="86">
        <v>0</v>
      </c>
      <c r="G1644" s="86">
        <v>0</v>
      </c>
      <c r="H1644" s="86">
        <v>0</v>
      </c>
      <c r="I1644" s="86">
        <v>0</v>
      </c>
      <c r="J1644" s="86">
        <v>0</v>
      </c>
      <c r="K1644" s="86">
        <v>0</v>
      </c>
      <c r="L1644" s="86">
        <v>0</v>
      </c>
      <c r="M1644" s="86">
        <v>0</v>
      </c>
      <c r="N1644" s="86">
        <v>0</v>
      </c>
      <c r="O1644" s="86">
        <v>0</v>
      </c>
      <c r="P1644" s="86">
        <v>0</v>
      </c>
      <c r="Q1644" s="86">
        <v>0</v>
      </c>
      <c r="R1644" s="86">
        <v>0</v>
      </c>
      <c r="S1644" s="86">
        <v>0</v>
      </c>
      <c r="T1644" s="86">
        <v>0</v>
      </c>
      <c r="U1644" s="86">
        <v>0</v>
      </c>
      <c r="V1644" s="86">
        <v>0</v>
      </c>
      <c r="W1644" s="86">
        <v>1200000</v>
      </c>
      <c r="X1644" s="86">
        <v>0</v>
      </c>
      <c r="Y1644" s="86">
        <v>1200000</v>
      </c>
    </row>
    <row r="1645" spans="1:25" hidden="1" outlineLevel="4" x14ac:dyDescent="0.3">
      <c r="A1645" s="85" t="s">
        <v>205</v>
      </c>
      <c r="B1645" s="85" t="s">
        <v>219</v>
      </c>
      <c r="C1645" t="s">
        <v>1771</v>
      </c>
      <c r="D1645" s="86">
        <v>0</v>
      </c>
      <c r="E1645" s="86">
        <v>0</v>
      </c>
      <c r="F1645" s="86">
        <v>0</v>
      </c>
      <c r="G1645" s="86">
        <v>0</v>
      </c>
      <c r="H1645" s="86">
        <v>0</v>
      </c>
      <c r="I1645" s="86">
        <v>0</v>
      </c>
      <c r="J1645" s="86">
        <v>0</v>
      </c>
      <c r="K1645" s="86">
        <v>0</v>
      </c>
      <c r="L1645" s="86">
        <v>0</v>
      </c>
      <c r="M1645" s="86">
        <v>0</v>
      </c>
      <c r="N1645" s="86">
        <v>0</v>
      </c>
      <c r="O1645" s="86">
        <v>0</v>
      </c>
      <c r="P1645" s="86">
        <v>0</v>
      </c>
      <c r="Q1645" s="86">
        <v>0</v>
      </c>
      <c r="R1645" s="86">
        <v>0</v>
      </c>
      <c r="S1645" s="86">
        <v>0</v>
      </c>
      <c r="T1645" s="86">
        <v>0</v>
      </c>
      <c r="U1645" s="86">
        <v>0</v>
      </c>
      <c r="V1645" s="86">
        <v>0</v>
      </c>
      <c r="W1645" s="86">
        <v>6000000</v>
      </c>
      <c r="X1645" s="86">
        <v>0</v>
      </c>
      <c r="Y1645" s="86">
        <v>6000000</v>
      </c>
    </row>
    <row r="1646" spans="1:25" hidden="1" outlineLevel="4" x14ac:dyDescent="0.3">
      <c r="A1646" s="85" t="s">
        <v>205</v>
      </c>
      <c r="B1646" s="85" t="s">
        <v>219</v>
      </c>
      <c r="C1646" t="s">
        <v>1772</v>
      </c>
      <c r="D1646" s="86">
        <v>0</v>
      </c>
      <c r="E1646" s="86">
        <v>0</v>
      </c>
      <c r="F1646" s="86">
        <v>0</v>
      </c>
      <c r="G1646" s="86">
        <v>0</v>
      </c>
      <c r="H1646" s="86">
        <v>0</v>
      </c>
      <c r="I1646" s="86">
        <v>0</v>
      </c>
      <c r="J1646" s="86">
        <v>0</v>
      </c>
      <c r="K1646" s="86">
        <v>0</v>
      </c>
      <c r="L1646" s="86">
        <v>0</v>
      </c>
      <c r="M1646" s="86">
        <v>0</v>
      </c>
      <c r="N1646" s="86">
        <v>0</v>
      </c>
      <c r="O1646" s="86">
        <v>0</v>
      </c>
      <c r="P1646" s="86">
        <v>0</v>
      </c>
      <c r="Q1646" s="86">
        <v>0</v>
      </c>
      <c r="R1646" s="86">
        <v>0</v>
      </c>
      <c r="S1646" s="86">
        <v>0</v>
      </c>
      <c r="T1646" s="86">
        <v>0</v>
      </c>
      <c r="U1646" s="86">
        <v>0</v>
      </c>
      <c r="V1646" s="86">
        <v>0</v>
      </c>
      <c r="W1646" s="86">
        <v>900000</v>
      </c>
      <c r="X1646" s="86">
        <v>0</v>
      </c>
      <c r="Y1646" s="86">
        <v>900000</v>
      </c>
    </row>
    <row r="1647" spans="1:25" hidden="1" outlineLevel="4" x14ac:dyDescent="0.3">
      <c r="A1647" s="85" t="s">
        <v>205</v>
      </c>
      <c r="B1647" s="85" t="s">
        <v>219</v>
      </c>
      <c r="C1647" t="s">
        <v>1773</v>
      </c>
      <c r="D1647" s="86">
        <v>0</v>
      </c>
      <c r="E1647" s="86">
        <v>0</v>
      </c>
      <c r="F1647" s="86">
        <v>0</v>
      </c>
      <c r="G1647" s="86">
        <v>0</v>
      </c>
      <c r="H1647" s="86">
        <v>0</v>
      </c>
      <c r="I1647" s="86">
        <v>0</v>
      </c>
      <c r="J1647" s="86">
        <v>0</v>
      </c>
      <c r="K1647" s="86">
        <v>0</v>
      </c>
      <c r="L1647" s="86">
        <v>0</v>
      </c>
      <c r="M1647" s="86">
        <v>0</v>
      </c>
      <c r="N1647" s="86">
        <v>0</v>
      </c>
      <c r="O1647" s="86">
        <v>0</v>
      </c>
      <c r="P1647" s="86">
        <v>0</v>
      </c>
      <c r="Q1647" s="86">
        <v>0</v>
      </c>
      <c r="R1647" s="86">
        <v>0</v>
      </c>
      <c r="S1647" s="86">
        <v>0</v>
      </c>
      <c r="T1647" s="86">
        <v>0</v>
      </c>
      <c r="U1647" s="86">
        <v>0</v>
      </c>
      <c r="V1647" s="86">
        <v>0</v>
      </c>
      <c r="W1647" s="86">
        <v>5000000</v>
      </c>
      <c r="X1647" s="86">
        <v>0</v>
      </c>
      <c r="Y1647" s="86">
        <v>5000000</v>
      </c>
    </row>
    <row r="1648" spans="1:25" hidden="1" outlineLevel="4" x14ac:dyDescent="0.3">
      <c r="A1648" s="85" t="s">
        <v>205</v>
      </c>
      <c r="B1648" s="85" t="s">
        <v>219</v>
      </c>
      <c r="C1648" t="s">
        <v>1774</v>
      </c>
      <c r="D1648" s="86">
        <v>0</v>
      </c>
      <c r="E1648" s="86">
        <v>0</v>
      </c>
      <c r="F1648" s="86">
        <v>0</v>
      </c>
      <c r="G1648" s="86">
        <v>0</v>
      </c>
      <c r="H1648" s="86">
        <v>0</v>
      </c>
      <c r="I1648" s="86">
        <v>0</v>
      </c>
      <c r="J1648" s="86">
        <v>0</v>
      </c>
      <c r="K1648" s="86">
        <v>0</v>
      </c>
      <c r="L1648" s="86">
        <v>0</v>
      </c>
      <c r="M1648" s="86">
        <v>0</v>
      </c>
      <c r="N1648" s="86">
        <v>0</v>
      </c>
      <c r="O1648" s="86">
        <v>0</v>
      </c>
      <c r="P1648" s="86">
        <v>0</v>
      </c>
      <c r="Q1648" s="86">
        <v>0</v>
      </c>
      <c r="R1648" s="86">
        <v>0</v>
      </c>
      <c r="S1648" s="86">
        <v>0</v>
      </c>
      <c r="T1648" s="86">
        <v>0</v>
      </c>
      <c r="U1648" s="86">
        <v>0</v>
      </c>
      <c r="V1648" s="86">
        <v>0</v>
      </c>
      <c r="W1648" s="86">
        <v>11500000</v>
      </c>
      <c r="X1648" s="86">
        <v>0</v>
      </c>
      <c r="Y1648" s="86">
        <v>11500000</v>
      </c>
    </row>
    <row r="1649" spans="1:25" hidden="1" outlineLevel="4" x14ac:dyDescent="0.3">
      <c r="A1649" s="85" t="s">
        <v>205</v>
      </c>
      <c r="B1649" s="85" t="s">
        <v>219</v>
      </c>
      <c r="C1649" t="s">
        <v>1775</v>
      </c>
      <c r="D1649" s="86">
        <v>0</v>
      </c>
      <c r="E1649" s="86">
        <v>0</v>
      </c>
      <c r="F1649" s="86">
        <v>0</v>
      </c>
      <c r="G1649" s="86">
        <v>0</v>
      </c>
      <c r="H1649" s="86">
        <v>0</v>
      </c>
      <c r="I1649" s="86">
        <v>0</v>
      </c>
      <c r="J1649" s="86">
        <v>0</v>
      </c>
      <c r="K1649" s="86">
        <v>0</v>
      </c>
      <c r="L1649" s="86">
        <v>0</v>
      </c>
      <c r="M1649" s="86">
        <v>0</v>
      </c>
      <c r="N1649" s="86">
        <v>0</v>
      </c>
      <c r="O1649" s="86">
        <v>0</v>
      </c>
      <c r="P1649" s="86">
        <v>0</v>
      </c>
      <c r="Q1649" s="86">
        <v>0</v>
      </c>
      <c r="R1649" s="86">
        <v>0</v>
      </c>
      <c r="S1649" s="86">
        <v>0</v>
      </c>
      <c r="T1649" s="86">
        <v>0</v>
      </c>
      <c r="U1649" s="86">
        <v>0</v>
      </c>
      <c r="V1649" s="86">
        <v>0</v>
      </c>
      <c r="W1649" s="86">
        <v>1500000</v>
      </c>
      <c r="X1649" s="86">
        <v>0</v>
      </c>
      <c r="Y1649" s="86">
        <v>1500000</v>
      </c>
    </row>
    <row r="1650" spans="1:25" hidden="1" outlineLevel="4" x14ac:dyDescent="0.3">
      <c r="A1650" s="85" t="s">
        <v>205</v>
      </c>
      <c r="B1650" s="85" t="s">
        <v>219</v>
      </c>
      <c r="C1650" t="s">
        <v>1776</v>
      </c>
      <c r="D1650" s="86">
        <v>0</v>
      </c>
      <c r="E1650" s="86">
        <v>0</v>
      </c>
      <c r="F1650" s="86">
        <v>0</v>
      </c>
      <c r="G1650" s="86">
        <v>0</v>
      </c>
      <c r="H1650" s="86">
        <v>0</v>
      </c>
      <c r="I1650" s="86">
        <v>0</v>
      </c>
      <c r="J1650" s="86">
        <v>0</v>
      </c>
      <c r="K1650" s="86">
        <v>0</v>
      </c>
      <c r="L1650" s="86">
        <v>0</v>
      </c>
      <c r="M1650" s="86">
        <v>0</v>
      </c>
      <c r="N1650" s="86">
        <v>0</v>
      </c>
      <c r="O1650" s="86">
        <v>0</v>
      </c>
      <c r="P1650" s="86">
        <v>0</v>
      </c>
      <c r="Q1650" s="86">
        <v>0</v>
      </c>
      <c r="R1650" s="86">
        <v>0</v>
      </c>
      <c r="S1650" s="86">
        <v>0</v>
      </c>
      <c r="T1650" s="86">
        <v>0</v>
      </c>
      <c r="U1650" s="86">
        <v>0</v>
      </c>
      <c r="V1650" s="86">
        <v>0</v>
      </c>
      <c r="W1650" s="86">
        <v>2500000</v>
      </c>
      <c r="X1650" s="86">
        <v>0</v>
      </c>
      <c r="Y1650" s="86">
        <v>2500000</v>
      </c>
    </row>
    <row r="1651" spans="1:25" hidden="1" outlineLevel="4" x14ac:dyDescent="0.3">
      <c r="A1651" s="85" t="s">
        <v>205</v>
      </c>
      <c r="B1651" s="85" t="s">
        <v>219</v>
      </c>
      <c r="C1651" t="s">
        <v>1777</v>
      </c>
      <c r="D1651" s="86">
        <v>0</v>
      </c>
      <c r="E1651" s="86">
        <v>0</v>
      </c>
      <c r="F1651" s="86">
        <v>0</v>
      </c>
      <c r="G1651" s="86">
        <v>0</v>
      </c>
      <c r="H1651" s="86">
        <v>0</v>
      </c>
      <c r="I1651" s="86">
        <v>0</v>
      </c>
      <c r="J1651" s="86">
        <v>0</v>
      </c>
      <c r="K1651" s="86">
        <v>0</v>
      </c>
      <c r="L1651" s="86">
        <v>0</v>
      </c>
      <c r="M1651" s="86">
        <v>0</v>
      </c>
      <c r="N1651" s="86">
        <v>0</v>
      </c>
      <c r="O1651" s="86">
        <v>0</v>
      </c>
      <c r="P1651" s="86">
        <v>0</v>
      </c>
      <c r="Q1651" s="86">
        <v>0</v>
      </c>
      <c r="R1651" s="86">
        <v>0</v>
      </c>
      <c r="S1651" s="86">
        <v>0</v>
      </c>
      <c r="T1651" s="86">
        <v>0</v>
      </c>
      <c r="U1651" s="86">
        <v>0</v>
      </c>
      <c r="V1651" s="86">
        <v>0</v>
      </c>
      <c r="W1651" s="86">
        <v>4500000</v>
      </c>
      <c r="X1651" s="86">
        <v>0</v>
      </c>
      <c r="Y1651" s="86">
        <v>4500000</v>
      </c>
    </row>
    <row r="1652" spans="1:25" hidden="1" outlineLevel="4" x14ac:dyDescent="0.3">
      <c r="A1652" s="85" t="s">
        <v>205</v>
      </c>
      <c r="B1652" s="85" t="s">
        <v>219</v>
      </c>
      <c r="C1652" t="s">
        <v>1778</v>
      </c>
      <c r="D1652" s="86">
        <v>0</v>
      </c>
      <c r="E1652" s="86">
        <v>0</v>
      </c>
      <c r="F1652" s="86">
        <v>0</v>
      </c>
      <c r="G1652" s="86">
        <v>0</v>
      </c>
      <c r="H1652" s="86">
        <v>0</v>
      </c>
      <c r="I1652" s="86">
        <v>0</v>
      </c>
      <c r="J1652" s="86">
        <v>0</v>
      </c>
      <c r="K1652" s="86">
        <v>0</v>
      </c>
      <c r="L1652" s="86">
        <v>0</v>
      </c>
      <c r="M1652" s="86">
        <v>0</v>
      </c>
      <c r="N1652" s="86">
        <v>0</v>
      </c>
      <c r="O1652" s="86">
        <v>0</v>
      </c>
      <c r="P1652" s="86">
        <v>0</v>
      </c>
      <c r="Q1652" s="86">
        <v>0</v>
      </c>
      <c r="R1652" s="86">
        <v>0</v>
      </c>
      <c r="S1652" s="86">
        <v>0</v>
      </c>
      <c r="T1652" s="86">
        <v>0</v>
      </c>
      <c r="U1652" s="86">
        <v>0</v>
      </c>
      <c r="V1652" s="86">
        <v>0</v>
      </c>
      <c r="W1652" s="86">
        <v>5000000</v>
      </c>
      <c r="X1652" s="86">
        <v>0</v>
      </c>
      <c r="Y1652" s="86">
        <v>5000000</v>
      </c>
    </row>
    <row r="1653" spans="1:25" hidden="1" outlineLevel="4" x14ac:dyDescent="0.3">
      <c r="A1653" s="85" t="s">
        <v>205</v>
      </c>
      <c r="B1653" s="85" t="s">
        <v>219</v>
      </c>
      <c r="C1653" t="s">
        <v>1779</v>
      </c>
      <c r="D1653" s="86">
        <v>0</v>
      </c>
      <c r="E1653" s="86">
        <v>0</v>
      </c>
      <c r="F1653" s="86">
        <v>0</v>
      </c>
      <c r="G1653" s="86">
        <v>0</v>
      </c>
      <c r="H1653" s="86">
        <v>0</v>
      </c>
      <c r="I1653" s="86">
        <v>0</v>
      </c>
      <c r="J1653" s="86">
        <v>0</v>
      </c>
      <c r="K1653" s="86">
        <v>0</v>
      </c>
      <c r="L1653" s="86">
        <v>0</v>
      </c>
      <c r="M1653" s="86">
        <v>0</v>
      </c>
      <c r="N1653" s="86">
        <v>0</v>
      </c>
      <c r="O1653" s="86">
        <v>0</v>
      </c>
      <c r="P1653" s="86">
        <v>0</v>
      </c>
      <c r="Q1653" s="86">
        <v>0</v>
      </c>
      <c r="R1653" s="86">
        <v>0</v>
      </c>
      <c r="S1653" s="86">
        <v>0</v>
      </c>
      <c r="T1653" s="86">
        <v>0</v>
      </c>
      <c r="U1653" s="86">
        <v>0</v>
      </c>
      <c r="V1653" s="86">
        <v>0</v>
      </c>
      <c r="W1653" s="86">
        <v>15000000</v>
      </c>
      <c r="X1653" s="86">
        <v>0</v>
      </c>
      <c r="Y1653" s="86">
        <v>15000000</v>
      </c>
    </row>
    <row r="1654" spans="1:25" hidden="1" outlineLevel="4" x14ac:dyDescent="0.3">
      <c r="A1654" s="85" t="s">
        <v>205</v>
      </c>
      <c r="B1654" s="85" t="s">
        <v>219</v>
      </c>
      <c r="C1654" t="s">
        <v>1780</v>
      </c>
      <c r="D1654" s="86">
        <v>0</v>
      </c>
      <c r="E1654" s="86">
        <v>0</v>
      </c>
      <c r="F1654" s="86">
        <v>0</v>
      </c>
      <c r="G1654" s="86">
        <v>0</v>
      </c>
      <c r="H1654" s="86">
        <v>0</v>
      </c>
      <c r="I1654" s="86">
        <v>0</v>
      </c>
      <c r="J1654" s="86">
        <v>0</v>
      </c>
      <c r="K1654" s="86">
        <v>0</v>
      </c>
      <c r="L1654" s="86">
        <v>0</v>
      </c>
      <c r="M1654" s="86">
        <v>0</v>
      </c>
      <c r="N1654" s="86">
        <v>0</v>
      </c>
      <c r="O1654" s="86">
        <v>0</v>
      </c>
      <c r="P1654" s="86">
        <v>0</v>
      </c>
      <c r="Q1654" s="86">
        <v>0</v>
      </c>
      <c r="R1654" s="86">
        <v>0</v>
      </c>
      <c r="S1654" s="86">
        <v>0</v>
      </c>
      <c r="T1654" s="86">
        <v>0</v>
      </c>
      <c r="U1654" s="86">
        <v>0</v>
      </c>
      <c r="V1654" s="86">
        <v>0</v>
      </c>
      <c r="W1654" s="86">
        <v>4000000</v>
      </c>
      <c r="X1654" s="86">
        <v>0</v>
      </c>
      <c r="Y1654" s="86">
        <v>4000000</v>
      </c>
    </row>
    <row r="1655" spans="1:25" hidden="1" outlineLevel="4" x14ac:dyDescent="0.3">
      <c r="A1655" s="85" t="s">
        <v>205</v>
      </c>
      <c r="B1655" s="85" t="s">
        <v>219</v>
      </c>
      <c r="C1655" t="s">
        <v>1781</v>
      </c>
      <c r="D1655" s="86">
        <v>0</v>
      </c>
      <c r="E1655" s="86">
        <v>0</v>
      </c>
      <c r="F1655" s="86">
        <v>0</v>
      </c>
      <c r="G1655" s="86">
        <v>0</v>
      </c>
      <c r="H1655" s="86">
        <v>0</v>
      </c>
      <c r="I1655" s="86">
        <v>0</v>
      </c>
      <c r="J1655" s="86">
        <v>0</v>
      </c>
      <c r="K1655" s="86">
        <v>0</v>
      </c>
      <c r="L1655" s="86">
        <v>0</v>
      </c>
      <c r="M1655" s="86">
        <v>0</v>
      </c>
      <c r="N1655" s="86">
        <v>0</v>
      </c>
      <c r="O1655" s="86">
        <v>0</v>
      </c>
      <c r="P1655" s="86">
        <v>0</v>
      </c>
      <c r="Q1655" s="86">
        <v>0</v>
      </c>
      <c r="R1655" s="86">
        <v>0</v>
      </c>
      <c r="S1655" s="86">
        <v>0</v>
      </c>
      <c r="T1655" s="86">
        <v>0</v>
      </c>
      <c r="U1655" s="86">
        <v>0</v>
      </c>
      <c r="V1655" s="86">
        <v>0</v>
      </c>
      <c r="W1655" s="86">
        <v>5000000</v>
      </c>
      <c r="X1655" s="86">
        <v>0</v>
      </c>
      <c r="Y1655" s="86">
        <v>5000000</v>
      </c>
    </row>
    <row r="1656" spans="1:25" hidden="1" outlineLevel="4" x14ac:dyDescent="0.3">
      <c r="A1656" s="85" t="s">
        <v>205</v>
      </c>
      <c r="B1656" s="85" t="s">
        <v>219</v>
      </c>
      <c r="C1656" t="s">
        <v>1782</v>
      </c>
      <c r="D1656" s="86">
        <v>0</v>
      </c>
      <c r="E1656" s="86">
        <v>0</v>
      </c>
      <c r="F1656" s="86">
        <v>0</v>
      </c>
      <c r="G1656" s="86">
        <v>0</v>
      </c>
      <c r="H1656" s="86">
        <v>0</v>
      </c>
      <c r="I1656" s="86">
        <v>0</v>
      </c>
      <c r="J1656" s="86">
        <v>0</v>
      </c>
      <c r="K1656" s="86">
        <v>0</v>
      </c>
      <c r="L1656" s="86">
        <v>0</v>
      </c>
      <c r="M1656" s="86">
        <v>0</v>
      </c>
      <c r="N1656" s="86">
        <v>0</v>
      </c>
      <c r="O1656" s="86">
        <v>0</v>
      </c>
      <c r="P1656" s="86">
        <v>0</v>
      </c>
      <c r="Q1656" s="86">
        <v>0</v>
      </c>
      <c r="R1656" s="86">
        <v>0</v>
      </c>
      <c r="S1656" s="86">
        <v>0</v>
      </c>
      <c r="T1656" s="86">
        <v>0</v>
      </c>
      <c r="U1656" s="86">
        <v>0</v>
      </c>
      <c r="V1656" s="86">
        <v>0</v>
      </c>
      <c r="W1656" s="86">
        <v>105000000</v>
      </c>
      <c r="X1656" s="86">
        <v>0</v>
      </c>
      <c r="Y1656" s="86">
        <v>105000000</v>
      </c>
    </row>
    <row r="1657" spans="1:25" hidden="1" outlineLevel="4" x14ac:dyDescent="0.3">
      <c r="A1657" s="85" t="s">
        <v>205</v>
      </c>
      <c r="B1657" s="85" t="s">
        <v>219</v>
      </c>
      <c r="C1657" t="s">
        <v>1783</v>
      </c>
      <c r="D1657" s="86">
        <v>0</v>
      </c>
      <c r="E1657" s="86">
        <v>0</v>
      </c>
      <c r="F1657" s="86">
        <v>0</v>
      </c>
      <c r="G1657" s="86">
        <v>0</v>
      </c>
      <c r="H1657" s="86">
        <v>0</v>
      </c>
      <c r="I1657" s="86">
        <v>0</v>
      </c>
      <c r="J1657" s="86">
        <v>0</v>
      </c>
      <c r="K1657" s="86">
        <v>0</v>
      </c>
      <c r="L1657" s="86">
        <v>0</v>
      </c>
      <c r="M1657" s="86">
        <v>0</v>
      </c>
      <c r="N1657" s="86">
        <v>0</v>
      </c>
      <c r="O1657" s="86">
        <v>0</v>
      </c>
      <c r="P1657" s="86">
        <v>0</v>
      </c>
      <c r="Q1657" s="86">
        <v>0</v>
      </c>
      <c r="R1657" s="86">
        <v>0</v>
      </c>
      <c r="S1657" s="86">
        <v>0</v>
      </c>
      <c r="T1657" s="86">
        <v>0</v>
      </c>
      <c r="U1657" s="86">
        <v>0</v>
      </c>
      <c r="V1657" s="86">
        <v>0</v>
      </c>
      <c r="W1657" s="86">
        <v>2000000</v>
      </c>
      <c r="X1657" s="86">
        <v>0</v>
      </c>
      <c r="Y1657" s="86">
        <v>2000000</v>
      </c>
    </row>
    <row r="1658" spans="1:25" hidden="1" outlineLevel="4" x14ac:dyDescent="0.3">
      <c r="A1658" s="85" t="s">
        <v>205</v>
      </c>
      <c r="B1658" s="85" t="s">
        <v>219</v>
      </c>
      <c r="C1658" t="s">
        <v>1784</v>
      </c>
      <c r="D1658" s="86">
        <v>0</v>
      </c>
      <c r="E1658" s="86">
        <v>0</v>
      </c>
      <c r="F1658" s="86">
        <v>0</v>
      </c>
      <c r="G1658" s="86">
        <v>0</v>
      </c>
      <c r="H1658" s="86">
        <v>0</v>
      </c>
      <c r="I1658" s="86">
        <v>0</v>
      </c>
      <c r="J1658" s="86">
        <v>0</v>
      </c>
      <c r="K1658" s="86">
        <v>0</v>
      </c>
      <c r="L1658" s="86">
        <v>0</v>
      </c>
      <c r="M1658" s="86">
        <v>0</v>
      </c>
      <c r="N1658" s="86">
        <v>0</v>
      </c>
      <c r="O1658" s="86">
        <v>0</v>
      </c>
      <c r="P1658" s="86">
        <v>0</v>
      </c>
      <c r="Q1658" s="86">
        <v>0</v>
      </c>
      <c r="R1658" s="86">
        <v>0</v>
      </c>
      <c r="S1658" s="86">
        <v>0</v>
      </c>
      <c r="T1658" s="86">
        <v>0</v>
      </c>
      <c r="U1658" s="86">
        <v>0</v>
      </c>
      <c r="V1658" s="86">
        <v>0</v>
      </c>
      <c r="W1658" s="86">
        <v>1200000</v>
      </c>
      <c r="X1658" s="86">
        <v>0</v>
      </c>
      <c r="Y1658" s="86">
        <v>1200000</v>
      </c>
    </row>
    <row r="1659" spans="1:25" hidden="1" outlineLevel="4" x14ac:dyDescent="0.3">
      <c r="A1659" s="85" t="s">
        <v>205</v>
      </c>
      <c r="B1659" s="85" t="s">
        <v>219</v>
      </c>
      <c r="C1659" t="s">
        <v>1785</v>
      </c>
      <c r="D1659" s="86">
        <v>0</v>
      </c>
      <c r="E1659" s="86">
        <v>0</v>
      </c>
      <c r="F1659" s="86">
        <v>0</v>
      </c>
      <c r="G1659" s="86">
        <v>0</v>
      </c>
      <c r="H1659" s="86">
        <v>0</v>
      </c>
      <c r="I1659" s="86">
        <v>0</v>
      </c>
      <c r="J1659" s="86">
        <v>0</v>
      </c>
      <c r="K1659" s="86">
        <v>0</v>
      </c>
      <c r="L1659" s="86">
        <v>0</v>
      </c>
      <c r="M1659" s="86">
        <v>0</v>
      </c>
      <c r="N1659" s="86">
        <v>0</v>
      </c>
      <c r="O1659" s="86">
        <v>0</v>
      </c>
      <c r="P1659" s="86">
        <v>0</v>
      </c>
      <c r="Q1659" s="86">
        <v>0</v>
      </c>
      <c r="R1659" s="86">
        <v>0</v>
      </c>
      <c r="S1659" s="86">
        <v>0</v>
      </c>
      <c r="T1659" s="86">
        <v>0</v>
      </c>
      <c r="U1659" s="86">
        <v>0</v>
      </c>
      <c r="V1659" s="86">
        <v>0</v>
      </c>
      <c r="W1659" s="86">
        <v>2000000</v>
      </c>
      <c r="X1659" s="86">
        <v>0</v>
      </c>
      <c r="Y1659" s="86">
        <v>2000000</v>
      </c>
    </row>
    <row r="1660" spans="1:25" hidden="1" outlineLevel="4" x14ac:dyDescent="0.3">
      <c r="A1660" s="85" t="s">
        <v>205</v>
      </c>
      <c r="B1660" s="85" t="s">
        <v>219</v>
      </c>
      <c r="C1660" t="s">
        <v>1786</v>
      </c>
      <c r="D1660" s="86">
        <v>0</v>
      </c>
      <c r="E1660" s="86">
        <v>0</v>
      </c>
      <c r="F1660" s="86">
        <v>0</v>
      </c>
      <c r="G1660" s="86">
        <v>0</v>
      </c>
      <c r="H1660" s="86">
        <v>0</v>
      </c>
      <c r="I1660" s="86">
        <v>0</v>
      </c>
      <c r="J1660" s="86">
        <v>0</v>
      </c>
      <c r="K1660" s="86">
        <v>0</v>
      </c>
      <c r="L1660" s="86">
        <v>0</v>
      </c>
      <c r="M1660" s="86">
        <v>0</v>
      </c>
      <c r="N1660" s="86">
        <v>0</v>
      </c>
      <c r="O1660" s="86">
        <v>150000</v>
      </c>
      <c r="P1660" s="86">
        <v>0</v>
      </c>
      <c r="Q1660" s="86">
        <v>0</v>
      </c>
      <c r="R1660" s="86">
        <v>0</v>
      </c>
      <c r="S1660" s="86">
        <v>0</v>
      </c>
      <c r="T1660" s="86">
        <v>0</v>
      </c>
      <c r="U1660" s="86">
        <v>0</v>
      </c>
      <c r="V1660" s="86">
        <v>0</v>
      </c>
      <c r="W1660" s="86">
        <v>0</v>
      </c>
      <c r="X1660" s="86">
        <v>0</v>
      </c>
      <c r="Y1660" s="86">
        <v>150000</v>
      </c>
    </row>
    <row r="1661" spans="1:25" hidden="1" outlineLevel="4" x14ac:dyDescent="0.3">
      <c r="A1661" s="85" t="s">
        <v>205</v>
      </c>
      <c r="B1661" s="85" t="s">
        <v>219</v>
      </c>
      <c r="C1661" t="s">
        <v>595</v>
      </c>
      <c r="D1661" s="86">
        <v>0</v>
      </c>
      <c r="E1661" s="86">
        <v>0</v>
      </c>
      <c r="F1661" s="86">
        <v>0</v>
      </c>
      <c r="G1661" s="86">
        <v>0</v>
      </c>
      <c r="H1661" s="86">
        <v>0</v>
      </c>
      <c r="I1661" s="86">
        <v>0</v>
      </c>
      <c r="J1661" s="86">
        <v>0</v>
      </c>
      <c r="K1661" s="86">
        <v>0</v>
      </c>
      <c r="L1661" s="86">
        <v>0</v>
      </c>
      <c r="M1661" s="86">
        <v>0</v>
      </c>
      <c r="N1661" s="86">
        <v>0</v>
      </c>
      <c r="O1661" s="86">
        <v>0</v>
      </c>
      <c r="P1661" s="86">
        <v>0</v>
      </c>
      <c r="Q1661" s="86">
        <v>0</v>
      </c>
      <c r="R1661" s="86">
        <v>0</v>
      </c>
      <c r="S1661" s="86">
        <v>0</v>
      </c>
      <c r="T1661" s="86">
        <v>0</v>
      </c>
      <c r="U1661" s="86">
        <v>0</v>
      </c>
      <c r="V1661" s="86">
        <v>0</v>
      </c>
      <c r="W1661" s="86">
        <v>500000</v>
      </c>
      <c r="X1661" s="86">
        <v>0</v>
      </c>
      <c r="Y1661" s="86">
        <v>500000</v>
      </c>
    </row>
    <row r="1662" spans="1:25" hidden="1" outlineLevel="4" x14ac:dyDescent="0.3">
      <c r="A1662" s="85" t="s">
        <v>205</v>
      </c>
      <c r="B1662" s="85" t="s">
        <v>219</v>
      </c>
      <c r="C1662" t="s">
        <v>1787</v>
      </c>
      <c r="D1662" s="86">
        <v>0</v>
      </c>
      <c r="E1662" s="86">
        <v>0</v>
      </c>
      <c r="F1662" s="86">
        <v>0</v>
      </c>
      <c r="G1662" s="86">
        <v>0</v>
      </c>
      <c r="H1662" s="86">
        <v>0</v>
      </c>
      <c r="I1662" s="86">
        <v>0</v>
      </c>
      <c r="J1662" s="86">
        <v>0</v>
      </c>
      <c r="K1662" s="86">
        <v>0</v>
      </c>
      <c r="L1662" s="86">
        <v>0</v>
      </c>
      <c r="M1662" s="86">
        <v>0</v>
      </c>
      <c r="N1662" s="86">
        <v>0</v>
      </c>
      <c r="O1662" s="86">
        <v>0</v>
      </c>
      <c r="P1662" s="86">
        <v>0</v>
      </c>
      <c r="Q1662" s="86">
        <v>0</v>
      </c>
      <c r="R1662" s="86">
        <v>0</v>
      </c>
      <c r="S1662" s="86">
        <v>0</v>
      </c>
      <c r="T1662" s="86">
        <v>0</v>
      </c>
      <c r="U1662" s="86">
        <v>0</v>
      </c>
      <c r="V1662" s="86">
        <v>0</v>
      </c>
      <c r="W1662" s="86">
        <v>1387932</v>
      </c>
      <c r="X1662" s="86">
        <v>0</v>
      </c>
      <c r="Y1662" s="86">
        <v>1387932</v>
      </c>
    </row>
    <row r="1663" spans="1:25" hidden="1" outlineLevel="4" x14ac:dyDescent="0.3">
      <c r="A1663" s="85" t="s">
        <v>205</v>
      </c>
      <c r="B1663" s="85" t="s">
        <v>219</v>
      </c>
      <c r="C1663" t="s">
        <v>1788</v>
      </c>
      <c r="D1663" s="86">
        <v>0</v>
      </c>
      <c r="E1663" s="86">
        <v>0</v>
      </c>
      <c r="F1663" s="86">
        <v>0</v>
      </c>
      <c r="G1663" s="86">
        <v>0</v>
      </c>
      <c r="H1663" s="86">
        <v>0</v>
      </c>
      <c r="I1663" s="86">
        <v>0</v>
      </c>
      <c r="J1663" s="86">
        <v>0</v>
      </c>
      <c r="K1663" s="86">
        <v>0</v>
      </c>
      <c r="L1663" s="86">
        <v>0</v>
      </c>
      <c r="M1663" s="86">
        <v>0</v>
      </c>
      <c r="N1663" s="86">
        <v>0</v>
      </c>
      <c r="O1663" s="86">
        <v>0</v>
      </c>
      <c r="P1663" s="86">
        <v>0</v>
      </c>
      <c r="Q1663" s="86">
        <v>0</v>
      </c>
      <c r="R1663" s="86">
        <v>0</v>
      </c>
      <c r="S1663" s="86">
        <v>0</v>
      </c>
      <c r="T1663" s="86">
        <v>45000000</v>
      </c>
      <c r="U1663" s="86">
        <v>0</v>
      </c>
      <c r="V1663" s="86">
        <v>0</v>
      </c>
      <c r="W1663" s="86">
        <v>0</v>
      </c>
      <c r="X1663" s="86">
        <v>0</v>
      </c>
      <c r="Y1663" s="86">
        <v>45000000</v>
      </c>
    </row>
    <row r="1664" spans="1:25" hidden="1" outlineLevel="4" x14ac:dyDescent="0.3">
      <c r="A1664" s="85" t="s">
        <v>205</v>
      </c>
      <c r="B1664" s="85" t="s">
        <v>219</v>
      </c>
      <c r="C1664" t="s">
        <v>1789</v>
      </c>
      <c r="D1664" s="86">
        <v>0</v>
      </c>
      <c r="E1664" s="86">
        <v>0</v>
      </c>
      <c r="F1664" s="86">
        <v>0</v>
      </c>
      <c r="G1664" s="86">
        <v>0</v>
      </c>
      <c r="H1664" s="86">
        <v>0</v>
      </c>
      <c r="I1664" s="86">
        <v>0</v>
      </c>
      <c r="J1664" s="86">
        <v>0</v>
      </c>
      <c r="K1664" s="86">
        <v>0</v>
      </c>
      <c r="L1664" s="86">
        <v>0</v>
      </c>
      <c r="M1664" s="86">
        <v>0</v>
      </c>
      <c r="N1664" s="86">
        <v>0</v>
      </c>
      <c r="O1664" s="86">
        <v>0</v>
      </c>
      <c r="P1664" s="86">
        <v>0</v>
      </c>
      <c r="Q1664" s="86">
        <v>0</v>
      </c>
      <c r="R1664" s="86">
        <v>0</v>
      </c>
      <c r="S1664" s="86">
        <v>0</v>
      </c>
      <c r="T1664" s="86">
        <v>0</v>
      </c>
      <c r="U1664" s="86">
        <v>0</v>
      </c>
      <c r="V1664" s="86">
        <v>0</v>
      </c>
      <c r="W1664" s="86">
        <v>15000000</v>
      </c>
      <c r="X1664" s="86">
        <v>0</v>
      </c>
      <c r="Y1664" s="86">
        <v>15000000</v>
      </c>
    </row>
    <row r="1665" spans="1:25" hidden="1" outlineLevel="4" x14ac:dyDescent="0.3">
      <c r="A1665" s="85" t="s">
        <v>205</v>
      </c>
      <c r="B1665" s="85" t="s">
        <v>219</v>
      </c>
      <c r="C1665" t="s">
        <v>1790</v>
      </c>
      <c r="D1665" s="86">
        <v>0</v>
      </c>
      <c r="E1665" s="86">
        <v>0</v>
      </c>
      <c r="F1665" s="86">
        <v>0</v>
      </c>
      <c r="G1665" s="86">
        <v>0</v>
      </c>
      <c r="H1665" s="86">
        <v>0</v>
      </c>
      <c r="I1665" s="86">
        <v>0</v>
      </c>
      <c r="J1665" s="86">
        <v>0</v>
      </c>
      <c r="K1665" s="86">
        <v>0</v>
      </c>
      <c r="L1665" s="86">
        <v>0</v>
      </c>
      <c r="M1665" s="86">
        <v>0</v>
      </c>
      <c r="N1665" s="86">
        <v>0</v>
      </c>
      <c r="O1665" s="86">
        <v>0</v>
      </c>
      <c r="P1665" s="86">
        <v>0</v>
      </c>
      <c r="Q1665" s="86">
        <v>0</v>
      </c>
      <c r="R1665" s="86">
        <v>0</v>
      </c>
      <c r="S1665" s="86">
        <v>0</v>
      </c>
      <c r="T1665" s="86">
        <v>40000000</v>
      </c>
      <c r="U1665" s="86">
        <v>0</v>
      </c>
      <c r="V1665" s="86">
        <v>0</v>
      </c>
      <c r="W1665" s="86">
        <v>0</v>
      </c>
      <c r="X1665" s="86">
        <v>0</v>
      </c>
      <c r="Y1665" s="86">
        <v>40000000</v>
      </c>
    </row>
    <row r="1666" spans="1:25" hidden="1" outlineLevel="4" x14ac:dyDescent="0.3">
      <c r="A1666" s="85" t="s">
        <v>205</v>
      </c>
      <c r="B1666" s="85" t="s">
        <v>219</v>
      </c>
      <c r="C1666" t="s">
        <v>1791</v>
      </c>
      <c r="D1666" s="86">
        <v>0</v>
      </c>
      <c r="E1666" s="86">
        <v>0</v>
      </c>
      <c r="F1666" s="86">
        <v>0</v>
      </c>
      <c r="G1666" s="86">
        <v>0</v>
      </c>
      <c r="H1666" s="86">
        <v>0</v>
      </c>
      <c r="I1666" s="86">
        <v>0</v>
      </c>
      <c r="J1666" s="86">
        <v>0</v>
      </c>
      <c r="K1666" s="86">
        <v>0</v>
      </c>
      <c r="L1666" s="86">
        <v>0</v>
      </c>
      <c r="M1666" s="86">
        <v>0</v>
      </c>
      <c r="N1666" s="86">
        <v>0</v>
      </c>
      <c r="O1666" s="86">
        <v>0</v>
      </c>
      <c r="P1666" s="86">
        <v>0</v>
      </c>
      <c r="Q1666" s="86">
        <v>0</v>
      </c>
      <c r="R1666" s="86">
        <v>0</v>
      </c>
      <c r="S1666" s="86">
        <v>0</v>
      </c>
      <c r="T1666" s="86">
        <v>0</v>
      </c>
      <c r="U1666" s="86">
        <v>0</v>
      </c>
      <c r="V1666" s="86">
        <v>0</v>
      </c>
      <c r="W1666" s="86">
        <v>6500000</v>
      </c>
      <c r="X1666" s="86">
        <v>0</v>
      </c>
      <c r="Y1666" s="86">
        <v>6500000</v>
      </c>
    </row>
    <row r="1667" spans="1:25" hidden="1" outlineLevel="4" x14ac:dyDescent="0.3">
      <c r="A1667" s="85" t="s">
        <v>205</v>
      </c>
      <c r="B1667" s="85" t="s">
        <v>219</v>
      </c>
      <c r="C1667" t="s">
        <v>1792</v>
      </c>
      <c r="D1667" s="86">
        <v>0</v>
      </c>
      <c r="E1667" s="86">
        <v>0</v>
      </c>
      <c r="F1667" s="86">
        <v>0</v>
      </c>
      <c r="G1667" s="86">
        <v>0</v>
      </c>
      <c r="H1667" s="86">
        <v>0</v>
      </c>
      <c r="I1667" s="86">
        <v>0</v>
      </c>
      <c r="J1667" s="86">
        <v>0</v>
      </c>
      <c r="K1667" s="86">
        <v>0</v>
      </c>
      <c r="L1667" s="86">
        <v>0</v>
      </c>
      <c r="M1667" s="86">
        <v>0</v>
      </c>
      <c r="N1667" s="86">
        <v>0</v>
      </c>
      <c r="O1667" s="86">
        <v>0</v>
      </c>
      <c r="P1667" s="86">
        <v>0</v>
      </c>
      <c r="Q1667" s="86">
        <v>0</v>
      </c>
      <c r="R1667" s="86">
        <v>0</v>
      </c>
      <c r="S1667" s="86">
        <v>0</v>
      </c>
      <c r="T1667" s="86">
        <v>0</v>
      </c>
      <c r="U1667" s="86">
        <v>0</v>
      </c>
      <c r="V1667" s="86">
        <v>500000</v>
      </c>
      <c r="W1667" s="86">
        <v>0</v>
      </c>
      <c r="X1667" s="86">
        <v>0</v>
      </c>
      <c r="Y1667" s="86">
        <v>500000</v>
      </c>
    </row>
    <row r="1668" spans="1:25" hidden="1" outlineLevel="4" x14ac:dyDescent="0.3">
      <c r="A1668" s="85" t="s">
        <v>205</v>
      </c>
      <c r="B1668" s="85" t="s">
        <v>219</v>
      </c>
      <c r="C1668" t="s">
        <v>1793</v>
      </c>
      <c r="D1668" s="86">
        <v>0</v>
      </c>
      <c r="E1668" s="86">
        <v>0</v>
      </c>
      <c r="F1668" s="86">
        <v>0</v>
      </c>
      <c r="G1668" s="86">
        <v>0</v>
      </c>
      <c r="H1668" s="86">
        <v>0</v>
      </c>
      <c r="I1668" s="86">
        <v>0</v>
      </c>
      <c r="J1668" s="86">
        <v>0</v>
      </c>
      <c r="K1668" s="86">
        <v>0</v>
      </c>
      <c r="L1668" s="86">
        <v>0</v>
      </c>
      <c r="M1668" s="86">
        <v>0</v>
      </c>
      <c r="N1668" s="86">
        <v>0</v>
      </c>
      <c r="O1668" s="86">
        <v>0</v>
      </c>
      <c r="P1668" s="86">
        <v>0</v>
      </c>
      <c r="Q1668" s="86">
        <v>0</v>
      </c>
      <c r="R1668" s="86">
        <v>0</v>
      </c>
      <c r="S1668" s="86">
        <v>0</v>
      </c>
      <c r="T1668" s="86">
        <v>0</v>
      </c>
      <c r="U1668" s="86">
        <v>0</v>
      </c>
      <c r="V1668" s="86">
        <v>0</v>
      </c>
      <c r="W1668" s="86">
        <v>10000000</v>
      </c>
      <c r="X1668" s="86">
        <v>0</v>
      </c>
      <c r="Y1668" s="86">
        <v>10000000</v>
      </c>
    </row>
    <row r="1669" spans="1:25" hidden="1" outlineLevel="4" x14ac:dyDescent="0.3">
      <c r="A1669" s="85" t="s">
        <v>205</v>
      </c>
      <c r="B1669" s="85" t="s">
        <v>219</v>
      </c>
      <c r="C1669" t="s">
        <v>1794</v>
      </c>
      <c r="D1669" s="86">
        <v>0</v>
      </c>
      <c r="E1669" s="86">
        <v>0</v>
      </c>
      <c r="F1669" s="86">
        <v>0</v>
      </c>
      <c r="G1669" s="86">
        <v>0</v>
      </c>
      <c r="H1669" s="86">
        <v>0</v>
      </c>
      <c r="I1669" s="86">
        <v>0</v>
      </c>
      <c r="J1669" s="86">
        <v>0</v>
      </c>
      <c r="K1669" s="86">
        <v>0</v>
      </c>
      <c r="L1669" s="86">
        <v>0</v>
      </c>
      <c r="M1669" s="86">
        <v>0</v>
      </c>
      <c r="N1669" s="86">
        <v>0</v>
      </c>
      <c r="O1669" s="86">
        <v>0</v>
      </c>
      <c r="P1669" s="86">
        <v>0</v>
      </c>
      <c r="Q1669" s="86">
        <v>0</v>
      </c>
      <c r="R1669" s="86">
        <v>0</v>
      </c>
      <c r="S1669" s="86">
        <v>0</v>
      </c>
      <c r="T1669" s="86">
        <v>0</v>
      </c>
      <c r="U1669" s="86">
        <v>0</v>
      </c>
      <c r="V1669" s="86">
        <v>0</v>
      </c>
      <c r="W1669" s="86">
        <v>500000</v>
      </c>
      <c r="X1669" s="86">
        <v>0</v>
      </c>
      <c r="Y1669" s="86">
        <v>500000</v>
      </c>
    </row>
    <row r="1670" spans="1:25" hidden="1" outlineLevel="4" x14ac:dyDescent="0.3">
      <c r="A1670" s="85" t="s">
        <v>205</v>
      </c>
      <c r="B1670" s="85" t="s">
        <v>219</v>
      </c>
      <c r="C1670" t="s">
        <v>1795</v>
      </c>
      <c r="D1670" s="86">
        <v>0</v>
      </c>
      <c r="E1670" s="86">
        <v>0</v>
      </c>
      <c r="F1670" s="86">
        <v>0</v>
      </c>
      <c r="G1670" s="86">
        <v>0</v>
      </c>
      <c r="H1670" s="86">
        <v>0</v>
      </c>
      <c r="I1670" s="86">
        <v>0</v>
      </c>
      <c r="J1670" s="86">
        <v>0</v>
      </c>
      <c r="K1670" s="86">
        <v>0</v>
      </c>
      <c r="L1670" s="86">
        <v>0</v>
      </c>
      <c r="M1670" s="86">
        <v>0</v>
      </c>
      <c r="N1670" s="86">
        <v>0</v>
      </c>
      <c r="O1670" s="86">
        <v>0</v>
      </c>
      <c r="P1670" s="86">
        <v>0</v>
      </c>
      <c r="Q1670" s="86">
        <v>0</v>
      </c>
      <c r="R1670" s="86">
        <v>0</v>
      </c>
      <c r="S1670" s="86">
        <v>0</v>
      </c>
      <c r="T1670" s="86">
        <v>0</v>
      </c>
      <c r="U1670" s="86">
        <v>0</v>
      </c>
      <c r="V1670" s="86">
        <v>0</v>
      </c>
      <c r="W1670" s="86">
        <v>18000000</v>
      </c>
      <c r="X1670" s="86">
        <v>0</v>
      </c>
      <c r="Y1670" s="86">
        <v>18000000</v>
      </c>
    </row>
    <row r="1671" spans="1:25" hidden="1" outlineLevel="4" x14ac:dyDescent="0.3">
      <c r="A1671" s="85" t="s">
        <v>205</v>
      </c>
      <c r="B1671" s="85" t="s">
        <v>219</v>
      </c>
      <c r="C1671" t="s">
        <v>1796</v>
      </c>
      <c r="D1671" s="86">
        <v>0</v>
      </c>
      <c r="E1671" s="86">
        <v>0</v>
      </c>
      <c r="F1671" s="86">
        <v>0</v>
      </c>
      <c r="G1671" s="86">
        <v>0</v>
      </c>
      <c r="H1671" s="86">
        <v>0</v>
      </c>
      <c r="I1671" s="86">
        <v>0</v>
      </c>
      <c r="J1671" s="86">
        <v>0</v>
      </c>
      <c r="K1671" s="86">
        <v>0</v>
      </c>
      <c r="L1671" s="86">
        <v>0</v>
      </c>
      <c r="M1671" s="86">
        <v>0</v>
      </c>
      <c r="N1671" s="86">
        <v>0</v>
      </c>
      <c r="O1671" s="86">
        <v>0</v>
      </c>
      <c r="P1671" s="86">
        <v>0</v>
      </c>
      <c r="Q1671" s="86">
        <v>0</v>
      </c>
      <c r="R1671" s="86">
        <v>0</v>
      </c>
      <c r="S1671" s="86">
        <v>0</v>
      </c>
      <c r="T1671" s="86">
        <v>0</v>
      </c>
      <c r="U1671" s="86">
        <v>0</v>
      </c>
      <c r="V1671" s="86">
        <v>200000</v>
      </c>
      <c r="W1671" s="86">
        <v>0</v>
      </c>
      <c r="X1671" s="86">
        <v>0</v>
      </c>
      <c r="Y1671" s="86">
        <v>200000</v>
      </c>
    </row>
    <row r="1672" spans="1:25" hidden="1" outlineLevel="4" x14ac:dyDescent="0.3">
      <c r="A1672" s="85" t="s">
        <v>205</v>
      </c>
      <c r="B1672" s="85" t="s">
        <v>219</v>
      </c>
      <c r="C1672" t="s">
        <v>1797</v>
      </c>
      <c r="D1672" s="86">
        <v>0</v>
      </c>
      <c r="E1672" s="86">
        <v>0</v>
      </c>
      <c r="F1672" s="86">
        <v>0</v>
      </c>
      <c r="G1672" s="86">
        <v>0</v>
      </c>
      <c r="H1672" s="86">
        <v>0</v>
      </c>
      <c r="I1672" s="86">
        <v>0</v>
      </c>
      <c r="J1672" s="86">
        <v>0</v>
      </c>
      <c r="K1672" s="86">
        <v>0</v>
      </c>
      <c r="L1672" s="86">
        <v>0</v>
      </c>
      <c r="M1672" s="86">
        <v>0</v>
      </c>
      <c r="N1672" s="86">
        <v>0</v>
      </c>
      <c r="O1672" s="86">
        <v>0</v>
      </c>
      <c r="P1672" s="86">
        <v>0</v>
      </c>
      <c r="Q1672" s="86">
        <v>0</v>
      </c>
      <c r="R1672" s="86">
        <v>0</v>
      </c>
      <c r="S1672" s="86">
        <v>0</v>
      </c>
      <c r="T1672" s="86">
        <v>0</v>
      </c>
      <c r="U1672" s="86">
        <v>0</v>
      </c>
      <c r="V1672" s="86">
        <v>0</v>
      </c>
      <c r="W1672" s="86">
        <v>10000000</v>
      </c>
      <c r="X1672" s="86">
        <v>0</v>
      </c>
      <c r="Y1672" s="86">
        <v>10000000</v>
      </c>
    </row>
    <row r="1673" spans="1:25" hidden="1" outlineLevel="4" x14ac:dyDescent="0.3">
      <c r="A1673" s="85" t="s">
        <v>205</v>
      </c>
      <c r="B1673" s="85" t="s">
        <v>219</v>
      </c>
      <c r="C1673" t="s">
        <v>1798</v>
      </c>
      <c r="D1673" s="86">
        <v>0</v>
      </c>
      <c r="E1673" s="86">
        <v>0</v>
      </c>
      <c r="F1673" s="86">
        <v>0</v>
      </c>
      <c r="G1673" s="86">
        <v>0</v>
      </c>
      <c r="H1673" s="86">
        <v>0</v>
      </c>
      <c r="I1673" s="86">
        <v>0</v>
      </c>
      <c r="J1673" s="86">
        <v>0</v>
      </c>
      <c r="K1673" s="86">
        <v>0</v>
      </c>
      <c r="L1673" s="86">
        <v>0</v>
      </c>
      <c r="M1673" s="86">
        <v>0</v>
      </c>
      <c r="N1673" s="86">
        <v>0</v>
      </c>
      <c r="O1673" s="86">
        <v>0</v>
      </c>
      <c r="P1673" s="86">
        <v>0</v>
      </c>
      <c r="Q1673" s="86">
        <v>0</v>
      </c>
      <c r="R1673" s="86">
        <v>0</v>
      </c>
      <c r="S1673" s="86">
        <v>0</v>
      </c>
      <c r="T1673" s="86">
        <v>0</v>
      </c>
      <c r="U1673" s="86">
        <v>0</v>
      </c>
      <c r="V1673" s="86">
        <v>6198000</v>
      </c>
      <c r="W1673" s="86">
        <v>0</v>
      </c>
      <c r="X1673" s="86">
        <v>0</v>
      </c>
      <c r="Y1673" s="86">
        <v>6198000</v>
      </c>
    </row>
    <row r="1674" spans="1:25" hidden="1" outlineLevel="4" x14ac:dyDescent="0.3">
      <c r="A1674" s="85" t="s">
        <v>205</v>
      </c>
      <c r="B1674" s="85" t="s">
        <v>219</v>
      </c>
      <c r="C1674" t="s">
        <v>1799</v>
      </c>
      <c r="D1674" s="86">
        <v>0</v>
      </c>
      <c r="E1674" s="86">
        <v>0</v>
      </c>
      <c r="F1674" s="86">
        <v>0</v>
      </c>
      <c r="G1674" s="86">
        <v>0</v>
      </c>
      <c r="H1674" s="86">
        <v>0</v>
      </c>
      <c r="I1674" s="86">
        <v>0</v>
      </c>
      <c r="J1674" s="86">
        <v>0</v>
      </c>
      <c r="K1674" s="86">
        <v>0</v>
      </c>
      <c r="L1674" s="86">
        <v>0</v>
      </c>
      <c r="M1674" s="86">
        <v>0</v>
      </c>
      <c r="N1674" s="86">
        <v>0</v>
      </c>
      <c r="O1674" s="86">
        <v>0</v>
      </c>
      <c r="P1674" s="86">
        <v>0</v>
      </c>
      <c r="Q1674" s="86">
        <v>0</v>
      </c>
      <c r="R1674" s="86">
        <v>0</v>
      </c>
      <c r="S1674" s="86">
        <v>0</v>
      </c>
      <c r="T1674" s="86">
        <v>0</v>
      </c>
      <c r="U1674" s="86">
        <v>0</v>
      </c>
      <c r="V1674" s="86">
        <v>0</v>
      </c>
      <c r="W1674" s="86">
        <v>500000</v>
      </c>
      <c r="X1674" s="86">
        <v>0</v>
      </c>
      <c r="Y1674" s="86">
        <v>500000</v>
      </c>
    </row>
    <row r="1675" spans="1:25" hidden="1" outlineLevel="4" x14ac:dyDescent="0.3">
      <c r="A1675" s="85" t="s">
        <v>205</v>
      </c>
      <c r="B1675" s="85" t="s">
        <v>219</v>
      </c>
      <c r="C1675" t="s">
        <v>1800</v>
      </c>
      <c r="D1675" s="86">
        <v>0</v>
      </c>
      <c r="E1675" s="86">
        <v>0</v>
      </c>
      <c r="F1675" s="86">
        <v>0</v>
      </c>
      <c r="G1675" s="86">
        <v>0</v>
      </c>
      <c r="H1675" s="86">
        <v>0</v>
      </c>
      <c r="I1675" s="86">
        <v>0</v>
      </c>
      <c r="J1675" s="86">
        <v>0</v>
      </c>
      <c r="K1675" s="86">
        <v>0</v>
      </c>
      <c r="L1675" s="86">
        <v>0</v>
      </c>
      <c r="M1675" s="86">
        <v>0</v>
      </c>
      <c r="N1675" s="86">
        <v>0</v>
      </c>
      <c r="O1675" s="86">
        <v>0</v>
      </c>
      <c r="P1675" s="86">
        <v>0</v>
      </c>
      <c r="Q1675" s="86">
        <v>0</v>
      </c>
      <c r="R1675" s="86">
        <v>0</v>
      </c>
      <c r="S1675" s="86">
        <v>0</v>
      </c>
      <c r="T1675" s="86">
        <v>0</v>
      </c>
      <c r="U1675" s="86">
        <v>0</v>
      </c>
      <c r="V1675" s="86">
        <v>0</v>
      </c>
      <c r="W1675" s="86">
        <v>3137931</v>
      </c>
      <c r="X1675" s="86">
        <v>0</v>
      </c>
      <c r="Y1675" s="86">
        <v>3137931</v>
      </c>
    </row>
    <row r="1676" spans="1:25" hidden="1" outlineLevel="4" x14ac:dyDescent="0.3">
      <c r="A1676" s="85" t="s">
        <v>205</v>
      </c>
      <c r="B1676" s="85" t="s">
        <v>219</v>
      </c>
      <c r="C1676" t="s">
        <v>1801</v>
      </c>
      <c r="D1676" s="86">
        <v>0</v>
      </c>
      <c r="E1676" s="86">
        <v>0</v>
      </c>
      <c r="F1676" s="86">
        <v>0</v>
      </c>
      <c r="G1676" s="86">
        <v>0</v>
      </c>
      <c r="H1676" s="86">
        <v>0</v>
      </c>
      <c r="I1676" s="86">
        <v>0</v>
      </c>
      <c r="J1676" s="86">
        <v>0</v>
      </c>
      <c r="K1676" s="86">
        <v>0</v>
      </c>
      <c r="L1676" s="86">
        <v>0</v>
      </c>
      <c r="M1676" s="86">
        <v>0</v>
      </c>
      <c r="N1676" s="86">
        <v>0</v>
      </c>
      <c r="O1676" s="86">
        <v>0</v>
      </c>
      <c r="P1676" s="86">
        <v>0</v>
      </c>
      <c r="Q1676" s="86">
        <v>0</v>
      </c>
      <c r="R1676" s="86">
        <v>0</v>
      </c>
      <c r="S1676" s="86">
        <v>0</v>
      </c>
      <c r="T1676" s="86">
        <v>0</v>
      </c>
      <c r="U1676" s="86">
        <v>0</v>
      </c>
      <c r="V1676" s="86">
        <v>0</v>
      </c>
      <c r="W1676" s="86">
        <v>0</v>
      </c>
      <c r="X1676" s="86">
        <v>5000000</v>
      </c>
      <c r="Y1676" s="86">
        <v>5000000</v>
      </c>
    </row>
    <row r="1677" spans="1:25" hidden="1" outlineLevel="4" x14ac:dyDescent="0.3">
      <c r="A1677" s="85" t="s">
        <v>205</v>
      </c>
      <c r="B1677" s="85" t="s">
        <v>219</v>
      </c>
      <c r="C1677" t="s">
        <v>1802</v>
      </c>
      <c r="D1677" s="86">
        <v>0</v>
      </c>
      <c r="E1677" s="86">
        <v>0</v>
      </c>
      <c r="F1677" s="86">
        <v>0</v>
      </c>
      <c r="G1677" s="86">
        <v>0</v>
      </c>
      <c r="H1677" s="86">
        <v>0</v>
      </c>
      <c r="I1677" s="86">
        <v>0</v>
      </c>
      <c r="J1677" s="86">
        <v>0</v>
      </c>
      <c r="K1677" s="86">
        <v>0</v>
      </c>
      <c r="L1677" s="86">
        <v>0</v>
      </c>
      <c r="M1677" s="86">
        <v>0</v>
      </c>
      <c r="N1677" s="86">
        <v>0</v>
      </c>
      <c r="O1677" s="86">
        <v>0</v>
      </c>
      <c r="P1677" s="86">
        <v>0</v>
      </c>
      <c r="Q1677" s="86">
        <v>0</v>
      </c>
      <c r="R1677" s="86">
        <v>0</v>
      </c>
      <c r="S1677" s="86">
        <v>0</v>
      </c>
      <c r="T1677" s="86">
        <v>0</v>
      </c>
      <c r="U1677" s="86">
        <v>0</v>
      </c>
      <c r="V1677" s="86">
        <v>0</v>
      </c>
      <c r="W1677" s="86">
        <v>10000000</v>
      </c>
      <c r="X1677" s="86">
        <v>0</v>
      </c>
      <c r="Y1677" s="86">
        <v>10000000</v>
      </c>
    </row>
    <row r="1678" spans="1:25" hidden="1" outlineLevel="4" x14ac:dyDescent="0.3">
      <c r="A1678" s="85" t="s">
        <v>205</v>
      </c>
      <c r="B1678" s="85" t="s">
        <v>219</v>
      </c>
      <c r="C1678" t="s">
        <v>1803</v>
      </c>
      <c r="D1678" s="86">
        <v>0</v>
      </c>
      <c r="E1678" s="86">
        <v>0</v>
      </c>
      <c r="F1678" s="86">
        <v>0</v>
      </c>
      <c r="G1678" s="86">
        <v>0</v>
      </c>
      <c r="H1678" s="86">
        <v>0</v>
      </c>
      <c r="I1678" s="86">
        <v>0</v>
      </c>
      <c r="J1678" s="86">
        <v>0</v>
      </c>
      <c r="K1678" s="86">
        <v>0</v>
      </c>
      <c r="L1678" s="86">
        <v>0</v>
      </c>
      <c r="M1678" s="86">
        <v>0</v>
      </c>
      <c r="N1678" s="86">
        <v>0</v>
      </c>
      <c r="O1678" s="86">
        <v>0</v>
      </c>
      <c r="P1678" s="86">
        <v>0</v>
      </c>
      <c r="Q1678" s="86">
        <v>0</v>
      </c>
      <c r="R1678" s="86">
        <v>0</v>
      </c>
      <c r="S1678" s="86">
        <v>0</v>
      </c>
      <c r="T1678" s="86">
        <v>0</v>
      </c>
      <c r="U1678" s="86">
        <v>0</v>
      </c>
      <c r="V1678" s="86">
        <v>0</v>
      </c>
      <c r="W1678" s="86">
        <v>250000</v>
      </c>
      <c r="X1678" s="86">
        <v>0</v>
      </c>
      <c r="Y1678" s="86">
        <v>250000</v>
      </c>
    </row>
    <row r="1679" spans="1:25" hidden="1" outlineLevel="4" x14ac:dyDescent="0.3">
      <c r="A1679" s="85" t="s">
        <v>205</v>
      </c>
      <c r="B1679" s="85" t="s">
        <v>219</v>
      </c>
      <c r="C1679" t="s">
        <v>1804</v>
      </c>
      <c r="D1679" s="86">
        <v>0</v>
      </c>
      <c r="E1679" s="86">
        <v>0</v>
      </c>
      <c r="F1679" s="86">
        <v>0</v>
      </c>
      <c r="G1679" s="86">
        <v>0</v>
      </c>
      <c r="H1679" s="86">
        <v>0</v>
      </c>
      <c r="I1679" s="86">
        <v>0</v>
      </c>
      <c r="J1679" s="86">
        <v>0</v>
      </c>
      <c r="K1679" s="86">
        <v>0</v>
      </c>
      <c r="L1679" s="86">
        <v>0</v>
      </c>
      <c r="M1679" s="86">
        <v>0</v>
      </c>
      <c r="N1679" s="86">
        <v>0</v>
      </c>
      <c r="O1679" s="86">
        <v>0</v>
      </c>
      <c r="P1679" s="86">
        <v>0</v>
      </c>
      <c r="Q1679" s="86">
        <v>0</v>
      </c>
      <c r="R1679" s="86">
        <v>0</v>
      </c>
      <c r="S1679" s="86">
        <v>0</v>
      </c>
      <c r="T1679" s="86">
        <v>0</v>
      </c>
      <c r="U1679" s="86">
        <v>0</v>
      </c>
      <c r="V1679" s="86">
        <v>0</v>
      </c>
      <c r="W1679" s="86">
        <v>2100000</v>
      </c>
      <c r="X1679" s="86">
        <v>0</v>
      </c>
      <c r="Y1679" s="86">
        <v>2100000</v>
      </c>
    </row>
    <row r="1680" spans="1:25" hidden="1" outlineLevel="4" x14ac:dyDescent="0.3">
      <c r="A1680" s="85" t="s">
        <v>205</v>
      </c>
      <c r="B1680" s="85" t="s">
        <v>219</v>
      </c>
      <c r="C1680" t="s">
        <v>1805</v>
      </c>
      <c r="D1680" s="86">
        <v>0</v>
      </c>
      <c r="E1680" s="86">
        <v>0</v>
      </c>
      <c r="F1680" s="86">
        <v>0</v>
      </c>
      <c r="G1680" s="86">
        <v>0</v>
      </c>
      <c r="H1680" s="86">
        <v>0</v>
      </c>
      <c r="I1680" s="86">
        <v>0</v>
      </c>
      <c r="J1680" s="86">
        <v>0</v>
      </c>
      <c r="K1680" s="86">
        <v>0</v>
      </c>
      <c r="L1680" s="86">
        <v>0</v>
      </c>
      <c r="M1680" s="86">
        <v>0</v>
      </c>
      <c r="N1680" s="86">
        <v>0</v>
      </c>
      <c r="O1680" s="86">
        <v>0</v>
      </c>
      <c r="P1680" s="86">
        <v>0</v>
      </c>
      <c r="Q1680" s="86">
        <v>0</v>
      </c>
      <c r="R1680" s="86">
        <v>0</v>
      </c>
      <c r="S1680" s="86">
        <v>0</v>
      </c>
      <c r="T1680" s="86">
        <v>0</v>
      </c>
      <c r="U1680" s="86">
        <v>0</v>
      </c>
      <c r="V1680" s="86">
        <v>0</v>
      </c>
      <c r="W1680" s="86">
        <v>1250000</v>
      </c>
      <c r="X1680" s="86">
        <v>0</v>
      </c>
      <c r="Y1680" s="86">
        <v>1250000</v>
      </c>
    </row>
    <row r="1681" spans="1:25" hidden="1" outlineLevel="4" x14ac:dyDescent="0.3">
      <c r="A1681" s="85" t="s">
        <v>205</v>
      </c>
      <c r="B1681" s="85" t="s">
        <v>219</v>
      </c>
      <c r="C1681" t="s">
        <v>1806</v>
      </c>
      <c r="D1681" s="86">
        <v>0</v>
      </c>
      <c r="E1681" s="86">
        <v>0</v>
      </c>
      <c r="F1681" s="86">
        <v>0</v>
      </c>
      <c r="G1681" s="86">
        <v>0</v>
      </c>
      <c r="H1681" s="86">
        <v>0</v>
      </c>
      <c r="I1681" s="86">
        <v>0</v>
      </c>
      <c r="J1681" s="86">
        <v>0</v>
      </c>
      <c r="K1681" s="86">
        <v>0</v>
      </c>
      <c r="L1681" s="86">
        <v>0</v>
      </c>
      <c r="M1681" s="86">
        <v>0</v>
      </c>
      <c r="N1681" s="86">
        <v>0</v>
      </c>
      <c r="O1681" s="86">
        <v>0</v>
      </c>
      <c r="P1681" s="86">
        <v>0</v>
      </c>
      <c r="Q1681" s="86">
        <v>0</v>
      </c>
      <c r="R1681" s="86">
        <v>0</v>
      </c>
      <c r="S1681" s="86">
        <v>0</v>
      </c>
      <c r="T1681" s="86">
        <v>0</v>
      </c>
      <c r="U1681" s="86">
        <v>0</v>
      </c>
      <c r="V1681" s="86">
        <v>0</v>
      </c>
      <c r="W1681" s="86">
        <v>1250000</v>
      </c>
      <c r="X1681" s="86">
        <v>0</v>
      </c>
      <c r="Y1681" s="86">
        <v>1250000</v>
      </c>
    </row>
    <row r="1682" spans="1:25" hidden="1" outlineLevel="4" x14ac:dyDescent="0.3">
      <c r="A1682" s="85" t="s">
        <v>205</v>
      </c>
      <c r="B1682" s="85" t="s">
        <v>219</v>
      </c>
      <c r="C1682" t="s">
        <v>1807</v>
      </c>
      <c r="D1682" s="86">
        <v>0</v>
      </c>
      <c r="E1682" s="86">
        <v>0</v>
      </c>
      <c r="F1682" s="86">
        <v>0</v>
      </c>
      <c r="G1682" s="86">
        <v>0</v>
      </c>
      <c r="H1682" s="86">
        <v>0</v>
      </c>
      <c r="I1682" s="86">
        <v>0</v>
      </c>
      <c r="J1682" s="86">
        <v>0</v>
      </c>
      <c r="K1682" s="86">
        <v>0</v>
      </c>
      <c r="L1682" s="86">
        <v>0</v>
      </c>
      <c r="M1682" s="86">
        <v>0</v>
      </c>
      <c r="N1682" s="86">
        <v>0</v>
      </c>
      <c r="O1682" s="86">
        <v>0</v>
      </c>
      <c r="P1682" s="86">
        <v>0</v>
      </c>
      <c r="Q1682" s="86">
        <v>0</v>
      </c>
      <c r="R1682" s="86">
        <v>0</v>
      </c>
      <c r="S1682" s="86">
        <v>0</v>
      </c>
      <c r="T1682" s="86">
        <v>0</v>
      </c>
      <c r="U1682" s="86">
        <v>0</v>
      </c>
      <c r="V1682" s="86">
        <v>0</v>
      </c>
      <c r="W1682" s="86">
        <v>2500000</v>
      </c>
      <c r="X1682" s="86">
        <v>0</v>
      </c>
      <c r="Y1682" s="86">
        <v>2500000</v>
      </c>
    </row>
    <row r="1683" spans="1:25" hidden="1" outlineLevel="4" x14ac:dyDescent="0.3">
      <c r="A1683" s="85" t="s">
        <v>205</v>
      </c>
      <c r="B1683" s="85" t="s">
        <v>219</v>
      </c>
      <c r="C1683" t="s">
        <v>1808</v>
      </c>
      <c r="D1683" s="86">
        <v>0</v>
      </c>
      <c r="E1683" s="86">
        <v>0</v>
      </c>
      <c r="F1683" s="86">
        <v>0</v>
      </c>
      <c r="G1683" s="86">
        <v>0</v>
      </c>
      <c r="H1683" s="86">
        <v>0</v>
      </c>
      <c r="I1683" s="86">
        <v>0</v>
      </c>
      <c r="J1683" s="86">
        <v>0</v>
      </c>
      <c r="K1683" s="86">
        <v>0</v>
      </c>
      <c r="L1683" s="86">
        <v>0</v>
      </c>
      <c r="M1683" s="86">
        <v>0</v>
      </c>
      <c r="N1683" s="86">
        <v>0</v>
      </c>
      <c r="O1683" s="86">
        <v>0</v>
      </c>
      <c r="P1683" s="86">
        <v>0</v>
      </c>
      <c r="Q1683" s="86">
        <v>0</v>
      </c>
      <c r="R1683" s="86">
        <v>0</v>
      </c>
      <c r="S1683" s="86">
        <v>0</v>
      </c>
      <c r="T1683" s="86">
        <v>0</v>
      </c>
      <c r="U1683" s="86">
        <v>0</v>
      </c>
      <c r="V1683" s="86">
        <v>0</v>
      </c>
      <c r="W1683" s="86">
        <v>4800000</v>
      </c>
      <c r="X1683" s="86">
        <v>0</v>
      </c>
      <c r="Y1683" s="86">
        <v>4800000</v>
      </c>
    </row>
    <row r="1684" spans="1:25" hidden="1" outlineLevel="4" x14ac:dyDescent="0.3">
      <c r="A1684" s="85" t="s">
        <v>205</v>
      </c>
      <c r="B1684" s="85" t="s">
        <v>219</v>
      </c>
      <c r="C1684" t="s">
        <v>1809</v>
      </c>
      <c r="D1684" s="86">
        <v>0</v>
      </c>
      <c r="E1684" s="86">
        <v>0</v>
      </c>
      <c r="F1684" s="86">
        <v>0</v>
      </c>
      <c r="G1684" s="86">
        <v>0</v>
      </c>
      <c r="H1684" s="86">
        <v>0</v>
      </c>
      <c r="I1684" s="86">
        <v>0</v>
      </c>
      <c r="J1684" s="86">
        <v>0</v>
      </c>
      <c r="K1684" s="86">
        <v>0</v>
      </c>
      <c r="L1684" s="86">
        <v>0</v>
      </c>
      <c r="M1684" s="86">
        <v>0</v>
      </c>
      <c r="N1684" s="86">
        <v>0</v>
      </c>
      <c r="O1684" s="86">
        <v>0</v>
      </c>
      <c r="P1684" s="86">
        <v>0</v>
      </c>
      <c r="Q1684" s="86">
        <v>0</v>
      </c>
      <c r="R1684" s="86">
        <v>0</v>
      </c>
      <c r="S1684" s="86">
        <v>0</v>
      </c>
      <c r="T1684" s="86">
        <v>0</v>
      </c>
      <c r="U1684" s="86">
        <v>1500000</v>
      </c>
      <c r="V1684" s="86">
        <v>0</v>
      </c>
      <c r="W1684" s="86">
        <v>0</v>
      </c>
      <c r="X1684" s="86">
        <v>0</v>
      </c>
      <c r="Y1684" s="86">
        <v>1500000</v>
      </c>
    </row>
    <row r="1685" spans="1:25" hidden="1" outlineLevel="4" x14ac:dyDescent="0.3">
      <c r="A1685" s="85" t="s">
        <v>205</v>
      </c>
      <c r="B1685" s="85" t="s">
        <v>219</v>
      </c>
      <c r="C1685" t="s">
        <v>1810</v>
      </c>
      <c r="D1685" s="86">
        <v>0</v>
      </c>
      <c r="E1685" s="86">
        <v>0</v>
      </c>
      <c r="F1685" s="86">
        <v>0</v>
      </c>
      <c r="G1685" s="86">
        <v>0</v>
      </c>
      <c r="H1685" s="86">
        <v>0</v>
      </c>
      <c r="I1685" s="86">
        <v>0</v>
      </c>
      <c r="J1685" s="86">
        <v>0</v>
      </c>
      <c r="K1685" s="86">
        <v>0</v>
      </c>
      <c r="L1685" s="86">
        <v>0</v>
      </c>
      <c r="M1685" s="86">
        <v>0</v>
      </c>
      <c r="N1685" s="86">
        <v>0</v>
      </c>
      <c r="O1685" s="86">
        <v>0</v>
      </c>
      <c r="P1685" s="86">
        <v>0</v>
      </c>
      <c r="Q1685" s="86">
        <v>0</v>
      </c>
      <c r="R1685" s="86">
        <v>0</v>
      </c>
      <c r="S1685" s="86">
        <v>0</v>
      </c>
      <c r="T1685" s="86">
        <v>0</v>
      </c>
      <c r="U1685" s="86">
        <v>0</v>
      </c>
      <c r="V1685" s="86">
        <v>0</v>
      </c>
      <c r="W1685" s="86">
        <v>500000</v>
      </c>
      <c r="X1685" s="86">
        <v>0</v>
      </c>
      <c r="Y1685" s="86">
        <v>500000</v>
      </c>
    </row>
    <row r="1686" spans="1:25" hidden="1" outlineLevel="4" x14ac:dyDescent="0.3">
      <c r="A1686" s="85" t="s">
        <v>205</v>
      </c>
      <c r="B1686" s="85" t="s">
        <v>219</v>
      </c>
      <c r="C1686" t="s">
        <v>1811</v>
      </c>
      <c r="D1686" s="86">
        <v>0</v>
      </c>
      <c r="E1686" s="86">
        <v>0</v>
      </c>
      <c r="F1686" s="86">
        <v>0</v>
      </c>
      <c r="G1686" s="86">
        <v>0</v>
      </c>
      <c r="H1686" s="86">
        <v>0</v>
      </c>
      <c r="I1686" s="86">
        <v>0</v>
      </c>
      <c r="J1686" s="86">
        <v>0</v>
      </c>
      <c r="K1686" s="86">
        <v>0</v>
      </c>
      <c r="L1686" s="86">
        <v>0</v>
      </c>
      <c r="M1686" s="86">
        <v>0</v>
      </c>
      <c r="N1686" s="86">
        <v>0</v>
      </c>
      <c r="O1686" s="86">
        <v>0</v>
      </c>
      <c r="P1686" s="86">
        <v>0</v>
      </c>
      <c r="Q1686" s="86">
        <v>0</v>
      </c>
      <c r="R1686" s="86">
        <v>0</v>
      </c>
      <c r="S1686" s="86">
        <v>0</v>
      </c>
      <c r="T1686" s="86">
        <v>0</v>
      </c>
      <c r="U1686" s="86">
        <v>0</v>
      </c>
      <c r="V1686" s="86">
        <v>0</v>
      </c>
      <c r="W1686" s="86">
        <v>20000000</v>
      </c>
      <c r="X1686" s="86">
        <v>0</v>
      </c>
      <c r="Y1686" s="86">
        <v>20000000</v>
      </c>
    </row>
    <row r="1687" spans="1:25" hidden="1" outlineLevel="4" x14ac:dyDescent="0.3">
      <c r="A1687" s="85" t="s">
        <v>205</v>
      </c>
      <c r="B1687" s="85" t="s">
        <v>219</v>
      </c>
      <c r="C1687" t="s">
        <v>1812</v>
      </c>
      <c r="D1687" s="86">
        <v>0</v>
      </c>
      <c r="E1687" s="86">
        <v>0</v>
      </c>
      <c r="F1687" s="86">
        <v>0</v>
      </c>
      <c r="G1687" s="86">
        <v>0</v>
      </c>
      <c r="H1687" s="86">
        <v>0</v>
      </c>
      <c r="I1687" s="86">
        <v>0</v>
      </c>
      <c r="J1687" s="86">
        <v>0</v>
      </c>
      <c r="K1687" s="86">
        <v>0</v>
      </c>
      <c r="L1687" s="86">
        <v>0</v>
      </c>
      <c r="M1687" s="86">
        <v>0</v>
      </c>
      <c r="N1687" s="86">
        <v>0</v>
      </c>
      <c r="O1687" s="86">
        <v>0</v>
      </c>
      <c r="P1687" s="86">
        <v>0</v>
      </c>
      <c r="Q1687" s="86">
        <v>0</v>
      </c>
      <c r="R1687" s="86">
        <v>0</v>
      </c>
      <c r="S1687" s="86">
        <v>0</v>
      </c>
      <c r="T1687" s="86">
        <v>0</v>
      </c>
      <c r="U1687" s="86">
        <v>0</v>
      </c>
      <c r="V1687" s="86">
        <v>0</v>
      </c>
      <c r="W1687" s="86">
        <v>2000000</v>
      </c>
      <c r="X1687" s="86">
        <v>0</v>
      </c>
      <c r="Y1687" s="86">
        <v>2000000</v>
      </c>
    </row>
    <row r="1688" spans="1:25" hidden="1" outlineLevel="4" x14ac:dyDescent="0.3">
      <c r="A1688" s="85" t="s">
        <v>205</v>
      </c>
      <c r="B1688" s="85" t="s">
        <v>219</v>
      </c>
      <c r="C1688" t="s">
        <v>1813</v>
      </c>
      <c r="D1688" s="86">
        <v>0</v>
      </c>
      <c r="E1688" s="86">
        <v>0</v>
      </c>
      <c r="F1688" s="86">
        <v>0</v>
      </c>
      <c r="G1688" s="86">
        <v>0</v>
      </c>
      <c r="H1688" s="86">
        <v>0</v>
      </c>
      <c r="I1688" s="86">
        <v>0</v>
      </c>
      <c r="J1688" s="86">
        <v>0</v>
      </c>
      <c r="K1688" s="86">
        <v>0</v>
      </c>
      <c r="L1688" s="86">
        <v>0</v>
      </c>
      <c r="M1688" s="86">
        <v>0</v>
      </c>
      <c r="N1688" s="86">
        <v>0</v>
      </c>
      <c r="O1688" s="86">
        <v>0</v>
      </c>
      <c r="P1688" s="86">
        <v>0</v>
      </c>
      <c r="Q1688" s="86">
        <v>0</v>
      </c>
      <c r="R1688" s="86">
        <v>0</v>
      </c>
      <c r="S1688" s="86">
        <v>0</v>
      </c>
      <c r="T1688" s="86">
        <v>0</v>
      </c>
      <c r="U1688" s="86">
        <v>0</v>
      </c>
      <c r="V1688" s="86">
        <v>0</v>
      </c>
      <c r="W1688" s="86">
        <v>20000000</v>
      </c>
      <c r="X1688" s="86">
        <v>0</v>
      </c>
      <c r="Y1688" s="86">
        <v>20000000</v>
      </c>
    </row>
    <row r="1689" spans="1:25" hidden="1" outlineLevel="4" x14ac:dyDescent="0.3">
      <c r="A1689" s="85" t="s">
        <v>205</v>
      </c>
      <c r="B1689" s="85" t="s">
        <v>219</v>
      </c>
      <c r="C1689" t="s">
        <v>1814</v>
      </c>
      <c r="D1689" s="86">
        <v>0</v>
      </c>
      <c r="E1689" s="86">
        <v>0</v>
      </c>
      <c r="F1689" s="86">
        <v>0</v>
      </c>
      <c r="G1689" s="86">
        <v>0</v>
      </c>
      <c r="H1689" s="86">
        <v>0</v>
      </c>
      <c r="I1689" s="86">
        <v>0</v>
      </c>
      <c r="J1689" s="86">
        <v>0</v>
      </c>
      <c r="K1689" s="86">
        <v>0</v>
      </c>
      <c r="L1689" s="86">
        <v>0</v>
      </c>
      <c r="M1689" s="86">
        <v>0</v>
      </c>
      <c r="N1689" s="86">
        <v>0</v>
      </c>
      <c r="O1689" s="86">
        <v>0</v>
      </c>
      <c r="P1689" s="86">
        <v>0</v>
      </c>
      <c r="Q1689" s="86">
        <v>200000</v>
      </c>
      <c r="R1689" s="86">
        <v>0</v>
      </c>
      <c r="S1689" s="86">
        <v>0</v>
      </c>
      <c r="T1689" s="86">
        <v>0</v>
      </c>
      <c r="U1689" s="86">
        <v>0</v>
      </c>
      <c r="V1689" s="86">
        <v>0</v>
      </c>
      <c r="W1689" s="86">
        <v>0</v>
      </c>
      <c r="X1689" s="86">
        <v>0</v>
      </c>
      <c r="Y1689" s="86">
        <v>200000</v>
      </c>
    </row>
    <row r="1690" spans="1:25" hidden="1" outlineLevel="4" x14ac:dyDescent="0.3">
      <c r="A1690" s="85" t="s">
        <v>205</v>
      </c>
      <c r="B1690" s="85" t="s">
        <v>219</v>
      </c>
      <c r="C1690" t="s">
        <v>1815</v>
      </c>
      <c r="D1690" s="86">
        <v>0</v>
      </c>
      <c r="E1690" s="86">
        <v>0</v>
      </c>
      <c r="F1690" s="86">
        <v>0</v>
      </c>
      <c r="G1690" s="86">
        <v>0</v>
      </c>
      <c r="H1690" s="86">
        <v>0</v>
      </c>
      <c r="I1690" s="86">
        <v>0</v>
      </c>
      <c r="J1690" s="86">
        <v>0</v>
      </c>
      <c r="K1690" s="86">
        <v>0</v>
      </c>
      <c r="L1690" s="86">
        <v>0</v>
      </c>
      <c r="M1690" s="86">
        <v>0</v>
      </c>
      <c r="N1690" s="86">
        <v>0</v>
      </c>
      <c r="O1690" s="86">
        <v>0</v>
      </c>
      <c r="P1690" s="86">
        <v>0</v>
      </c>
      <c r="Q1690" s="86">
        <v>0</v>
      </c>
      <c r="R1690" s="86">
        <v>0</v>
      </c>
      <c r="S1690" s="86">
        <v>0</v>
      </c>
      <c r="T1690" s="86">
        <v>0</v>
      </c>
      <c r="U1690" s="86">
        <v>0</v>
      </c>
      <c r="V1690" s="86">
        <v>0</v>
      </c>
      <c r="W1690" s="86">
        <v>655172</v>
      </c>
      <c r="X1690" s="86">
        <v>0</v>
      </c>
      <c r="Y1690" s="86">
        <v>655172</v>
      </c>
    </row>
    <row r="1691" spans="1:25" hidden="1" outlineLevel="4" x14ac:dyDescent="0.3">
      <c r="A1691" s="85" t="s">
        <v>205</v>
      </c>
      <c r="B1691" s="85" t="s">
        <v>219</v>
      </c>
      <c r="C1691" t="s">
        <v>1816</v>
      </c>
      <c r="D1691" s="86">
        <v>0</v>
      </c>
      <c r="E1691" s="86">
        <v>0</v>
      </c>
      <c r="F1691" s="86">
        <v>0</v>
      </c>
      <c r="G1691" s="86">
        <v>0</v>
      </c>
      <c r="H1691" s="86">
        <v>0</v>
      </c>
      <c r="I1691" s="86">
        <v>0</v>
      </c>
      <c r="J1691" s="86">
        <v>0</v>
      </c>
      <c r="K1691" s="86">
        <v>0</v>
      </c>
      <c r="L1691" s="86">
        <v>0</v>
      </c>
      <c r="M1691" s="86">
        <v>0</v>
      </c>
      <c r="N1691" s="86">
        <v>0</v>
      </c>
      <c r="O1691" s="86">
        <v>0</v>
      </c>
      <c r="P1691" s="86">
        <v>0</v>
      </c>
      <c r="Q1691" s="86">
        <v>0</v>
      </c>
      <c r="R1691" s="86">
        <v>0</v>
      </c>
      <c r="S1691" s="86">
        <v>0</v>
      </c>
      <c r="T1691" s="86">
        <v>0</v>
      </c>
      <c r="U1691" s="86">
        <v>0</v>
      </c>
      <c r="V1691" s="86">
        <v>0</v>
      </c>
      <c r="W1691" s="86">
        <v>1000000</v>
      </c>
      <c r="X1691" s="86">
        <v>0</v>
      </c>
      <c r="Y1691" s="86">
        <v>1000000</v>
      </c>
    </row>
    <row r="1692" spans="1:25" hidden="1" outlineLevel="4" x14ac:dyDescent="0.3">
      <c r="A1692" s="85" t="s">
        <v>205</v>
      </c>
      <c r="B1692" s="85" t="s">
        <v>219</v>
      </c>
      <c r="C1692" t="s">
        <v>1817</v>
      </c>
      <c r="D1692" s="86">
        <v>0</v>
      </c>
      <c r="E1692" s="86">
        <v>0</v>
      </c>
      <c r="F1692" s="86">
        <v>0</v>
      </c>
      <c r="G1692" s="86">
        <v>0</v>
      </c>
      <c r="H1692" s="86">
        <v>0</v>
      </c>
      <c r="I1692" s="86">
        <v>0</v>
      </c>
      <c r="J1692" s="86">
        <v>0</v>
      </c>
      <c r="K1692" s="86">
        <v>0</v>
      </c>
      <c r="L1692" s="86">
        <v>0</v>
      </c>
      <c r="M1692" s="86">
        <v>0</v>
      </c>
      <c r="N1692" s="86">
        <v>0</v>
      </c>
      <c r="O1692" s="86">
        <v>0</v>
      </c>
      <c r="P1692" s="86">
        <v>0</v>
      </c>
      <c r="Q1692" s="86">
        <v>0</v>
      </c>
      <c r="R1692" s="86">
        <v>0</v>
      </c>
      <c r="S1692" s="86">
        <v>0</v>
      </c>
      <c r="T1692" s="86">
        <v>0</v>
      </c>
      <c r="U1692" s="86">
        <v>0</v>
      </c>
      <c r="V1692" s="86">
        <v>0</v>
      </c>
      <c r="W1692" s="86">
        <v>500000</v>
      </c>
      <c r="X1692" s="86">
        <v>0</v>
      </c>
      <c r="Y1692" s="86">
        <v>500000</v>
      </c>
    </row>
    <row r="1693" spans="1:25" hidden="1" outlineLevel="4" x14ac:dyDescent="0.3">
      <c r="A1693" s="85" t="s">
        <v>205</v>
      </c>
      <c r="B1693" s="85" t="s">
        <v>219</v>
      </c>
      <c r="C1693" t="s">
        <v>1818</v>
      </c>
      <c r="D1693" s="86">
        <v>0</v>
      </c>
      <c r="E1693" s="86">
        <v>0</v>
      </c>
      <c r="F1693" s="86">
        <v>0</v>
      </c>
      <c r="G1693" s="86">
        <v>0</v>
      </c>
      <c r="H1693" s="86">
        <v>0</v>
      </c>
      <c r="I1693" s="86">
        <v>0</v>
      </c>
      <c r="J1693" s="86">
        <v>0</v>
      </c>
      <c r="K1693" s="86">
        <v>0</v>
      </c>
      <c r="L1693" s="86">
        <v>0</v>
      </c>
      <c r="M1693" s="86">
        <v>0</v>
      </c>
      <c r="N1693" s="86">
        <v>0</v>
      </c>
      <c r="O1693" s="86">
        <v>0</v>
      </c>
      <c r="P1693" s="86">
        <v>0</v>
      </c>
      <c r="Q1693" s="86">
        <v>0</v>
      </c>
      <c r="R1693" s="86">
        <v>0</v>
      </c>
      <c r="S1693" s="86">
        <v>0</v>
      </c>
      <c r="T1693" s="86">
        <v>0</v>
      </c>
      <c r="U1693" s="86">
        <v>0</v>
      </c>
      <c r="V1693" s="86">
        <v>0</v>
      </c>
      <c r="W1693" s="86">
        <v>4000000</v>
      </c>
      <c r="X1693" s="86">
        <v>0</v>
      </c>
      <c r="Y1693" s="86">
        <v>4000000</v>
      </c>
    </row>
    <row r="1694" spans="1:25" hidden="1" outlineLevel="4" x14ac:dyDescent="0.3">
      <c r="A1694" s="85" t="s">
        <v>205</v>
      </c>
      <c r="B1694" s="85" t="s">
        <v>219</v>
      </c>
      <c r="C1694" t="s">
        <v>1819</v>
      </c>
      <c r="D1694" s="86">
        <v>0</v>
      </c>
      <c r="E1694" s="86">
        <v>0</v>
      </c>
      <c r="F1694" s="86">
        <v>0</v>
      </c>
      <c r="G1694" s="86">
        <v>0</v>
      </c>
      <c r="H1694" s="86">
        <v>0</v>
      </c>
      <c r="I1694" s="86">
        <v>0</v>
      </c>
      <c r="J1694" s="86">
        <v>0</v>
      </c>
      <c r="K1694" s="86">
        <v>0</v>
      </c>
      <c r="L1694" s="86">
        <v>0</v>
      </c>
      <c r="M1694" s="86">
        <v>0</v>
      </c>
      <c r="N1694" s="86">
        <v>0</v>
      </c>
      <c r="O1694" s="86">
        <v>0</v>
      </c>
      <c r="P1694" s="86">
        <v>0</v>
      </c>
      <c r="Q1694" s="86">
        <v>0</v>
      </c>
      <c r="R1694" s="86">
        <v>0</v>
      </c>
      <c r="S1694" s="86">
        <v>0</v>
      </c>
      <c r="T1694" s="86">
        <v>0</v>
      </c>
      <c r="U1694" s="86">
        <v>0</v>
      </c>
      <c r="V1694" s="86">
        <v>0</v>
      </c>
      <c r="W1694" s="86">
        <v>2000000</v>
      </c>
      <c r="X1694" s="86">
        <v>0</v>
      </c>
      <c r="Y1694" s="86">
        <v>2000000</v>
      </c>
    </row>
    <row r="1695" spans="1:25" hidden="1" outlineLevel="4" x14ac:dyDescent="0.3">
      <c r="A1695" s="85" t="s">
        <v>205</v>
      </c>
      <c r="B1695" s="85" t="s">
        <v>219</v>
      </c>
      <c r="C1695" t="s">
        <v>1820</v>
      </c>
      <c r="D1695" s="86">
        <v>0</v>
      </c>
      <c r="E1695" s="86">
        <v>0</v>
      </c>
      <c r="F1695" s="86">
        <v>0</v>
      </c>
      <c r="G1695" s="86">
        <v>0</v>
      </c>
      <c r="H1695" s="86">
        <v>0</v>
      </c>
      <c r="I1695" s="86">
        <v>0</v>
      </c>
      <c r="J1695" s="86">
        <v>0</v>
      </c>
      <c r="K1695" s="86">
        <v>0</v>
      </c>
      <c r="L1695" s="86">
        <v>0</v>
      </c>
      <c r="M1695" s="86">
        <v>0</v>
      </c>
      <c r="N1695" s="86">
        <v>0</v>
      </c>
      <c r="O1695" s="86">
        <v>0</v>
      </c>
      <c r="P1695" s="86">
        <v>0</v>
      </c>
      <c r="Q1695" s="86">
        <v>766916</v>
      </c>
      <c r="R1695" s="86">
        <v>0</v>
      </c>
      <c r="S1695" s="86">
        <v>0</v>
      </c>
      <c r="T1695" s="86">
        <v>0</v>
      </c>
      <c r="U1695" s="86">
        <v>0</v>
      </c>
      <c r="V1695" s="86">
        <v>0</v>
      </c>
      <c r="W1695" s="86">
        <v>0</v>
      </c>
      <c r="X1695" s="86">
        <v>0</v>
      </c>
      <c r="Y1695" s="86">
        <v>766916</v>
      </c>
    </row>
    <row r="1696" spans="1:25" hidden="1" outlineLevel="4" x14ac:dyDescent="0.3">
      <c r="A1696" s="85" t="s">
        <v>205</v>
      </c>
      <c r="B1696" s="85" t="s">
        <v>219</v>
      </c>
      <c r="C1696" t="s">
        <v>1821</v>
      </c>
      <c r="D1696" s="86">
        <v>0</v>
      </c>
      <c r="E1696" s="86">
        <v>0</v>
      </c>
      <c r="F1696" s="86">
        <v>0</v>
      </c>
      <c r="G1696" s="86">
        <v>0</v>
      </c>
      <c r="H1696" s="86">
        <v>0</v>
      </c>
      <c r="I1696" s="86">
        <v>0</v>
      </c>
      <c r="J1696" s="86">
        <v>0</v>
      </c>
      <c r="K1696" s="86">
        <v>0</v>
      </c>
      <c r="L1696" s="86">
        <v>0</v>
      </c>
      <c r="M1696" s="86">
        <v>0</v>
      </c>
      <c r="N1696" s="86">
        <v>0</v>
      </c>
      <c r="O1696" s="86">
        <v>0</v>
      </c>
      <c r="P1696" s="86">
        <v>0</v>
      </c>
      <c r="Q1696" s="86">
        <v>0</v>
      </c>
      <c r="R1696" s="86">
        <v>0</v>
      </c>
      <c r="S1696" s="86">
        <v>0</v>
      </c>
      <c r="T1696" s="86">
        <v>0</v>
      </c>
      <c r="U1696" s="86">
        <v>0</v>
      </c>
      <c r="V1696" s="86">
        <v>0</v>
      </c>
      <c r="W1696" s="86">
        <v>10000000</v>
      </c>
      <c r="X1696" s="86">
        <v>0</v>
      </c>
      <c r="Y1696" s="86">
        <v>10000000</v>
      </c>
    </row>
    <row r="1697" spans="1:25" hidden="1" outlineLevel="4" x14ac:dyDescent="0.3">
      <c r="A1697" s="85" t="s">
        <v>205</v>
      </c>
      <c r="B1697" s="85" t="s">
        <v>219</v>
      </c>
      <c r="C1697" t="s">
        <v>1822</v>
      </c>
      <c r="D1697" s="86">
        <v>0</v>
      </c>
      <c r="E1697" s="86">
        <v>0</v>
      </c>
      <c r="F1697" s="86">
        <v>0</v>
      </c>
      <c r="G1697" s="86">
        <v>0</v>
      </c>
      <c r="H1697" s="86">
        <v>0</v>
      </c>
      <c r="I1697" s="86">
        <v>0</v>
      </c>
      <c r="J1697" s="86">
        <v>0</v>
      </c>
      <c r="K1697" s="86">
        <v>0</v>
      </c>
      <c r="L1697" s="86">
        <v>0</v>
      </c>
      <c r="M1697" s="86">
        <v>0</v>
      </c>
      <c r="N1697" s="86">
        <v>0</v>
      </c>
      <c r="O1697" s="86">
        <v>0</v>
      </c>
      <c r="P1697" s="86">
        <v>0</v>
      </c>
      <c r="Q1697" s="86">
        <v>0</v>
      </c>
      <c r="R1697" s="86">
        <v>0</v>
      </c>
      <c r="S1697" s="86">
        <v>0</v>
      </c>
      <c r="T1697" s="86">
        <v>5000000</v>
      </c>
      <c r="U1697" s="86">
        <v>0</v>
      </c>
      <c r="V1697" s="86">
        <v>0</v>
      </c>
      <c r="W1697" s="86">
        <v>0</v>
      </c>
      <c r="X1697" s="86">
        <v>0</v>
      </c>
      <c r="Y1697" s="86">
        <v>5000000</v>
      </c>
    </row>
    <row r="1698" spans="1:25" hidden="1" outlineLevel="4" x14ac:dyDescent="0.3">
      <c r="A1698" s="85" t="s">
        <v>205</v>
      </c>
      <c r="B1698" s="85" t="s">
        <v>219</v>
      </c>
      <c r="C1698" t="s">
        <v>1823</v>
      </c>
      <c r="D1698" s="86">
        <v>0</v>
      </c>
      <c r="E1698" s="86">
        <v>0</v>
      </c>
      <c r="F1698" s="86">
        <v>0</v>
      </c>
      <c r="G1698" s="86">
        <v>0</v>
      </c>
      <c r="H1698" s="86">
        <v>0</v>
      </c>
      <c r="I1698" s="86">
        <v>0</v>
      </c>
      <c r="J1698" s="86">
        <v>0</v>
      </c>
      <c r="K1698" s="86">
        <v>0</v>
      </c>
      <c r="L1698" s="86">
        <v>0</v>
      </c>
      <c r="M1698" s="86">
        <v>0</v>
      </c>
      <c r="N1698" s="86">
        <v>0</v>
      </c>
      <c r="O1698" s="86">
        <v>0</v>
      </c>
      <c r="P1698" s="86">
        <v>0</v>
      </c>
      <c r="Q1698" s="86">
        <v>0</v>
      </c>
      <c r="R1698" s="86">
        <v>0</v>
      </c>
      <c r="S1698" s="86">
        <v>0</v>
      </c>
      <c r="T1698" s="86">
        <v>0</v>
      </c>
      <c r="U1698" s="86">
        <v>0</v>
      </c>
      <c r="V1698" s="86">
        <v>0</v>
      </c>
      <c r="W1698" s="86">
        <v>25000000</v>
      </c>
      <c r="X1698" s="86">
        <v>0</v>
      </c>
      <c r="Y1698" s="86">
        <v>25000000</v>
      </c>
    </row>
    <row r="1699" spans="1:25" hidden="1" outlineLevel="4" x14ac:dyDescent="0.3">
      <c r="A1699" s="85" t="s">
        <v>205</v>
      </c>
      <c r="B1699" s="85" t="s">
        <v>219</v>
      </c>
      <c r="C1699" t="s">
        <v>1749</v>
      </c>
      <c r="D1699" s="86">
        <v>0</v>
      </c>
      <c r="E1699" s="86">
        <v>0</v>
      </c>
      <c r="F1699" s="86">
        <v>0</v>
      </c>
      <c r="G1699" s="86">
        <v>0</v>
      </c>
      <c r="H1699" s="86">
        <v>0</v>
      </c>
      <c r="I1699" s="86">
        <v>0</v>
      </c>
      <c r="J1699" s="86">
        <v>0</v>
      </c>
      <c r="K1699" s="86">
        <v>0</v>
      </c>
      <c r="L1699" s="86">
        <v>0</v>
      </c>
      <c r="M1699" s="86">
        <v>0</v>
      </c>
      <c r="N1699" s="86">
        <v>0</v>
      </c>
      <c r="O1699" s="86">
        <v>0</v>
      </c>
      <c r="P1699" s="86">
        <v>0</v>
      </c>
      <c r="Q1699" s="86">
        <v>0</v>
      </c>
      <c r="R1699" s="86">
        <v>0</v>
      </c>
      <c r="S1699" s="86">
        <v>0</v>
      </c>
      <c r="T1699" s="86">
        <v>0</v>
      </c>
      <c r="U1699" s="86">
        <v>0</v>
      </c>
      <c r="V1699" s="86">
        <v>0</v>
      </c>
      <c r="W1699" s="86">
        <v>0</v>
      </c>
      <c r="X1699" s="86">
        <v>40000000</v>
      </c>
      <c r="Y1699" s="86">
        <v>40000000</v>
      </c>
    </row>
    <row r="1700" spans="1:25" hidden="1" outlineLevel="4" x14ac:dyDescent="0.3">
      <c r="A1700" s="85" t="s">
        <v>205</v>
      </c>
      <c r="B1700" s="85" t="s">
        <v>219</v>
      </c>
      <c r="C1700" t="s">
        <v>1824</v>
      </c>
      <c r="D1700" s="86">
        <v>0</v>
      </c>
      <c r="E1700" s="86">
        <v>0</v>
      </c>
      <c r="F1700" s="86">
        <v>0</v>
      </c>
      <c r="G1700" s="86">
        <v>0</v>
      </c>
      <c r="H1700" s="86">
        <v>0</v>
      </c>
      <c r="I1700" s="86">
        <v>0</v>
      </c>
      <c r="J1700" s="86">
        <v>0</v>
      </c>
      <c r="K1700" s="86">
        <v>0</v>
      </c>
      <c r="L1700" s="86">
        <v>0</v>
      </c>
      <c r="M1700" s="86">
        <v>0</v>
      </c>
      <c r="N1700" s="86">
        <v>0</v>
      </c>
      <c r="O1700" s="86">
        <v>0</v>
      </c>
      <c r="P1700" s="86">
        <v>4000000</v>
      </c>
      <c r="Q1700" s="86">
        <v>0</v>
      </c>
      <c r="R1700" s="86">
        <v>0</v>
      </c>
      <c r="S1700" s="86">
        <v>0</v>
      </c>
      <c r="T1700" s="86">
        <v>0</v>
      </c>
      <c r="U1700" s="86">
        <v>0</v>
      </c>
      <c r="V1700" s="86">
        <v>0</v>
      </c>
      <c r="W1700" s="86">
        <v>0</v>
      </c>
      <c r="X1700" s="86">
        <v>0</v>
      </c>
      <c r="Y1700" s="86">
        <v>4000000</v>
      </c>
    </row>
    <row r="1701" spans="1:25" hidden="1" outlineLevel="4" x14ac:dyDescent="0.3">
      <c r="A1701" s="85" t="s">
        <v>205</v>
      </c>
      <c r="B1701" s="85" t="s">
        <v>219</v>
      </c>
      <c r="C1701" t="s">
        <v>1825</v>
      </c>
      <c r="D1701" s="86">
        <v>0</v>
      </c>
      <c r="E1701" s="86">
        <v>0</v>
      </c>
      <c r="F1701" s="86">
        <v>0</v>
      </c>
      <c r="G1701" s="86">
        <v>0</v>
      </c>
      <c r="H1701" s="86">
        <v>0</v>
      </c>
      <c r="I1701" s="86">
        <v>0</v>
      </c>
      <c r="J1701" s="86">
        <v>0</v>
      </c>
      <c r="K1701" s="86">
        <v>0</v>
      </c>
      <c r="L1701" s="86">
        <v>0</v>
      </c>
      <c r="M1701" s="86">
        <v>0</v>
      </c>
      <c r="N1701" s="86">
        <v>0</v>
      </c>
      <c r="O1701" s="86">
        <v>0</v>
      </c>
      <c r="P1701" s="86">
        <v>0</v>
      </c>
      <c r="Q1701" s="86">
        <v>150000</v>
      </c>
      <c r="R1701" s="86">
        <v>0</v>
      </c>
      <c r="S1701" s="86">
        <v>0</v>
      </c>
      <c r="T1701" s="86">
        <v>0</v>
      </c>
      <c r="U1701" s="86">
        <v>0</v>
      </c>
      <c r="V1701" s="86">
        <v>0</v>
      </c>
      <c r="W1701" s="86">
        <v>0</v>
      </c>
      <c r="X1701" s="86">
        <v>0</v>
      </c>
      <c r="Y1701" s="86">
        <v>150000</v>
      </c>
    </row>
    <row r="1702" spans="1:25" hidden="1" outlineLevel="4" x14ac:dyDescent="0.3">
      <c r="A1702" s="85" t="s">
        <v>205</v>
      </c>
      <c r="B1702" s="85" t="s">
        <v>219</v>
      </c>
      <c r="C1702" t="s">
        <v>1826</v>
      </c>
      <c r="D1702" s="86">
        <v>0</v>
      </c>
      <c r="E1702" s="86">
        <v>0</v>
      </c>
      <c r="F1702" s="86">
        <v>0</v>
      </c>
      <c r="G1702" s="86">
        <v>0</v>
      </c>
      <c r="H1702" s="86">
        <v>0</v>
      </c>
      <c r="I1702" s="86">
        <v>0</v>
      </c>
      <c r="J1702" s="86">
        <v>0</v>
      </c>
      <c r="K1702" s="86">
        <v>0</v>
      </c>
      <c r="L1702" s="86">
        <v>0</v>
      </c>
      <c r="M1702" s="86">
        <v>0</v>
      </c>
      <c r="N1702" s="86">
        <v>0</v>
      </c>
      <c r="O1702" s="86">
        <v>0</v>
      </c>
      <c r="P1702" s="86">
        <v>0</v>
      </c>
      <c r="Q1702" s="86">
        <v>0</v>
      </c>
      <c r="R1702" s="86">
        <v>0</v>
      </c>
      <c r="S1702" s="86">
        <v>0</v>
      </c>
      <c r="T1702" s="86">
        <v>800000</v>
      </c>
      <c r="U1702" s="86">
        <v>0</v>
      </c>
      <c r="V1702" s="86">
        <v>0</v>
      </c>
      <c r="W1702" s="86">
        <v>0</v>
      </c>
      <c r="X1702" s="86">
        <v>0</v>
      </c>
      <c r="Y1702" s="86">
        <v>800000</v>
      </c>
    </row>
    <row r="1703" spans="1:25" hidden="1" outlineLevel="4" x14ac:dyDescent="0.3">
      <c r="A1703" s="85" t="s">
        <v>205</v>
      </c>
      <c r="B1703" s="85" t="s">
        <v>219</v>
      </c>
      <c r="C1703" t="s">
        <v>369</v>
      </c>
      <c r="D1703" s="86">
        <v>0</v>
      </c>
      <c r="E1703" s="86">
        <v>0</v>
      </c>
      <c r="F1703" s="86">
        <v>0</v>
      </c>
      <c r="G1703" s="86">
        <v>0</v>
      </c>
      <c r="H1703" s="86">
        <v>0</v>
      </c>
      <c r="I1703" s="86">
        <v>0</v>
      </c>
      <c r="J1703" s="86">
        <v>0</v>
      </c>
      <c r="K1703" s="86">
        <v>0</v>
      </c>
      <c r="L1703" s="86">
        <v>0</v>
      </c>
      <c r="M1703" s="86">
        <v>0</v>
      </c>
      <c r="N1703" s="86">
        <v>0</v>
      </c>
      <c r="O1703" s="86">
        <v>0</v>
      </c>
      <c r="P1703" s="86">
        <v>0</v>
      </c>
      <c r="Q1703" s="86">
        <v>0</v>
      </c>
      <c r="R1703" s="86">
        <v>0</v>
      </c>
      <c r="S1703" s="86">
        <v>0</v>
      </c>
      <c r="T1703" s="86">
        <v>0</v>
      </c>
      <c r="U1703" s="86">
        <v>0</v>
      </c>
      <c r="V1703" s="86">
        <v>200000</v>
      </c>
      <c r="W1703" s="86">
        <v>0</v>
      </c>
      <c r="X1703" s="86">
        <v>300000</v>
      </c>
      <c r="Y1703" s="86">
        <v>500000</v>
      </c>
    </row>
    <row r="1704" spans="1:25" hidden="1" outlineLevel="4" x14ac:dyDescent="0.3">
      <c r="A1704" s="85" t="s">
        <v>205</v>
      </c>
      <c r="B1704" s="85" t="s">
        <v>219</v>
      </c>
      <c r="C1704" t="s">
        <v>1827</v>
      </c>
      <c r="D1704" s="86">
        <v>0</v>
      </c>
      <c r="E1704" s="86">
        <v>0</v>
      </c>
      <c r="F1704" s="86">
        <v>0</v>
      </c>
      <c r="G1704" s="86">
        <v>0</v>
      </c>
      <c r="H1704" s="86">
        <v>0</v>
      </c>
      <c r="I1704" s="86">
        <v>0</v>
      </c>
      <c r="J1704" s="86">
        <v>0</v>
      </c>
      <c r="K1704" s="86">
        <v>0</v>
      </c>
      <c r="L1704" s="86">
        <v>0</v>
      </c>
      <c r="M1704" s="86">
        <v>0</v>
      </c>
      <c r="N1704" s="86">
        <v>0</v>
      </c>
      <c r="O1704" s="86">
        <v>0</v>
      </c>
      <c r="P1704" s="86">
        <v>0</v>
      </c>
      <c r="Q1704" s="86">
        <v>0</v>
      </c>
      <c r="R1704" s="86">
        <v>0</v>
      </c>
      <c r="S1704" s="86">
        <v>0</v>
      </c>
      <c r="T1704" s="86">
        <v>0</v>
      </c>
      <c r="U1704" s="86">
        <v>0</v>
      </c>
      <c r="V1704" s="86">
        <v>0</v>
      </c>
      <c r="W1704" s="86">
        <v>1000000</v>
      </c>
      <c r="X1704" s="86">
        <v>0</v>
      </c>
      <c r="Y1704" s="86">
        <v>1000000</v>
      </c>
    </row>
    <row r="1705" spans="1:25" s="284" customFormat="1" hidden="1" outlineLevel="3" collapsed="1" x14ac:dyDescent="0.3">
      <c r="A1705" s="85"/>
      <c r="B1705" s="290" t="s">
        <v>2839</v>
      </c>
      <c r="C1705" s="291"/>
      <c r="D1705" s="292"/>
      <c r="E1705" s="292">
        <f t="shared" ref="E1705:Y1705" si="71">SUBTOTAL(9,E1639:E1704)</f>
        <v>0</v>
      </c>
      <c r="F1705" s="292">
        <f t="shared" si="71"/>
        <v>0</v>
      </c>
      <c r="G1705" s="292">
        <f t="shared" si="71"/>
        <v>0</v>
      </c>
      <c r="H1705" s="292">
        <f t="shared" si="71"/>
        <v>0</v>
      </c>
      <c r="I1705" s="292">
        <f t="shared" si="71"/>
        <v>0</v>
      </c>
      <c r="J1705" s="292">
        <f t="shared" si="71"/>
        <v>0</v>
      </c>
      <c r="K1705" s="292">
        <f t="shared" si="71"/>
        <v>0</v>
      </c>
      <c r="L1705" s="292">
        <f t="shared" si="71"/>
        <v>0</v>
      </c>
      <c r="M1705" s="292">
        <f t="shared" si="71"/>
        <v>0</v>
      </c>
      <c r="N1705" s="292">
        <f t="shared" si="71"/>
        <v>0</v>
      </c>
      <c r="O1705" s="292">
        <f t="shared" si="71"/>
        <v>150000</v>
      </c>
      <c r="P1705" s="292">
        <f t="shared" si="71"/>
        <v>4000000</v>
      </c>
      <c r="Q1705" s="292">
        <f t="shared" si="71"/>
        <v>1116916</v>
      </c>
      <c r="R1705" s="292">
        <f t="shared" si="71"/>
        <v>0</v>
      </c>
      <c r="S1705" s="292">
        <f t="shared" si="71"/>
        <v>0</v>
      </c>
      <c r="T1705" s="292">
        <f t="shared" si="71"/>
        <v>90800000</v>
      </c>
      <c r="U1705" s="292">
        <f t="shared" si="71"/>
        <v>1500000</v>
      </c>
      <c r="V1705" s="292">
        <f t="shared" si="71"/>
        <v>7098000</v>
      </c>
      <c r="W1705" s="292">
        <f t="shared" si="71"/>
        <v>386881035</v>
      </c>
      <c r="X1705" s="292">
        <f t="shared" si="71"/>
        <v>45300000</v>
      </c>
      <c r="Y1705" s="292">
        <f t="shared" si="71"/>
        <v>539845951</v>
      </c>
    </row>
    <row r="1706" spans="1:25" hidden="1" outlineLevel="4" x14ac:dyDescent="0.3">
      <c r="A1706" s="85" t="s">
        <v>205</v>
      </c>
      <c r="B1706" s="85" t="s">
        <v>188</v>
      </c>
      <c r="C1706" t="s">
        <v>1828</v>
      </c>
      <c r="D1706" s="86">
        <v>0</v>
      </c>
      <c r="E1706" s="86">
        <v>0</v>
      </c>
      <c r="F1706" s="86">
        <v>0</v>
      </c>
      <c r="G1706" s="86">
        <v>0</v>
      </c>
      <c r="H1706" s="86">
        <v>0</v>
      </c>
      <c r="I1706" s="86">
        <v>0</v>
      </c>
      <c r="J1706" s="86">
        <v>250000</v>
      </c>
      <c r="K1706" s="86">
        <v>0</v>
      </c>
      <c r="L1706" s="86">
        <v>0</v>
      </c>
      <c r="M1706" s="86">
        <v>0</v>
      </c>
      <c r="N1706" s="86">
        <v>0</v>
      </c>
      <c r="O1706" s="86">
        <v>0</v>
      </c>
      <c r="P1706" s="86">
        <v>0</v>
      </c>
      <c r="Q1706" s="86">
        <v>0</v>
      </c>
      <c r="R1706" s="86">
        <v>0</v>
      </c>
      <c r="S1706" s="86">
        <v>0</v>
      </c>
      <c r="T1706" s="86">
        <v>0</v>
      </c>
      <c r="U1706" s="86">
        <v>0</v>
      </c>
      <c r="V1706" s="86">
        <v>0</v>
      </c>
      <c r="W1706" s="86">
        <v>0</v>
      </c>
      <c r="X1706" s="86">
        <v>0</v>
      </c>
      <c r="Y1706" s="86">
        <v>250000</v>
      </c>
    </row>
    <row r="1707" spans="1:25" hidden="1" outlineLevel="4" x14ac:dyDescent="0.3">
      <c r="A1707" s="85" t="s">
        <v>205</v>
      </c>
      <c r="B1707" s="85" t="s">
        <v>188</v>
      </c>
      <c r="C1707" t="s">
        <v>1740</v>
      </c>
      <c r="D1707" s="86">
        <v>0</v>
      </c>
      <c r="E1707" s="86">
        <v>0</v>
      </c>
      <c r="F1707" s="86">
        <v>0</v>
      </c>
      <c r="G1707" s="86">
        <v>0</v>
      </c>
      <c r="H1707" s="86">
        <v>0</v>
      </c>
      <c r="I1707" s="86">
        <v>0</v>
      </c>
      <c r="J1707" s="86">
        <v>4000000</v>
      </c>
      <c r="K1707" s="86">
        <v>0</v>
      </c>
      <c r="L1707" s="86">
        <v>0</v>
      </c>
      <c r="M1707" s="86">
        <v>0</v>
      </c>
      <c r="N1707" s="86">
        <v>0</v>
      </c>
      <c r="O1707" s="86">
        <v>0</v>
      </c>
      <c r="P1707" s="86">
        <v>0</v>
      </c>
      <c r="Q1707" s="86">
        <v>0</v>
      </c>
      <c r="R1707" s="86">
        <v>0</v>
      </c>
      <c r="S1707" s="86">
        <v>0</v>
      </c>
      <c r="T1707" s="86">
        <v>0</v>
      </c>
      <c r="U1707" s="86">
        <v>0</v>
      </c>
      <c r="V1707" s="86">
        <v>0</v>
      </c>
      <c r="W1707" s="86">
        <v>0</v>
      </c>
      <c r="X1707" s="86">
        <v>0</v>
      </c>
      <c r="Y1707" s="86">
        <v>4000000</v>
      </c>
    </row>
    <row r="1708" spans="1:25" hidden="1" outlineLevel="4" x14ac:dyDescent="0.3">
      <c r="A1708" s="85" t="s">
        <v>205</v>
      </c>
      <c r="B1708" s="85" t="s">
        <v>188</v>
      </c>
      <c r="C1708" t="s">
        <v>1829</v>
      </c>
      <c r="D1708" s="86">
        <v>0</v>
      </c>
      <c r="E1708" s="86">
        <v>0</v>
      </c>
      <c r="F1708" s="86">
        <v>0</v>
      </c>
      <c r="G1708" s="86">
        <v>0</v>
      </c>
      <c r="H1708" s="86">
        <v>0</v>
      </c>
      <c r="I1708" s="86">
        <v>0</v>
      </c>
      <c r="J1708" s="86">
        <v>250000</v>
      </c>
      <c r="K1708" s="86">
        <v>0</v>
      </c>
      <c r="L1708" s="86">
        <v>0</v>
      </c>
      <c r="M1708" s="86">
        <v>0</v>
      </c>
      <c r="N1708" s="86">
        <v>0</v>
      </c>
      <c r="O1708" s="86">
        <v>0</v>
      </c>
      <c r="P1708" s="86">
        <v>0</v>
      </c>
      <c r="Q1708" s="86">
        <v>0</v>
      </c>
      <c r="R1708" s="86">
        <v>0</v>
      </c>
      <c r="S1708" s="86">
        <v>0</v>
      </c>
      <c r="T1708" s="86">
        <v>0</v>
      </c>
      <c r="U1708" s="86">
        <v>0</v>
      </c>
      <c r="V1708" s="86">
        <v>0</v>
      </c>
      <c r="W1708" s="86">
        <v>0</v>
      </c>
      <c r="X1708" s="86">
        <v>0</v>
      </c>
      <c r="Y1708" s="86">
        <v>250000</v>
      </c>
    </row>
    <row r="1709" spans="1:25" s="284" customFormat="1" hidden="1" outlineLevel="3" collapsed="1" x14ac:dyDescent="0.3">
      <c r="A1709" s="85"/>
      <c r="B1709" s="290" t="s">
        <v>2783</v>
      </c>
      <c r="C1709" s="291"/>
      <c r="D1709" s="292"/>
      <c r="E1709" s="292">
        <f t="shared" ref="E1709:Y1709" si="72">SUBTOTAL(9,E1706:E1708)</f>
        <v>0</v>
      </c>
      <c r="F1709" s="292">
        <f t="shared" si="72"/>
        <v>0</v>
      </c>
      <c r="G1709" s="292">
        <f t="shared" si="72"/>
        <v>0</v>
      </c>
      <c r="H1709" s="292">
        <f t="shared" si="72"/>
        <v>0</v>
      </c>
      <c r="I1709" s="292">
        <f t="shared" si="72"/>
        <v>0</v>
      </c>
      <c r="J1709" s="292">
        <f t="shared" si="72"/>
        <v>4500000</v>
      </c>
      <c r="K1709" s="292">
        <f t="shared" si="72"/>
        <v>0</v>
      </c>
      <c r="L1709" s="292">
        <f t="shared" si="72"/>
        <v>0</v>
      </c>
      <c r="M1709" s="292">
        <f t="shared" si="72"/>
        <v>0</v>
      </c>
      <c r="N1709" s="292">
        <f t="shared" si="72"/>
        <v>0</v>
      </c>
      <c r="O1709" s="292">
        <f t="shared" si="72"/>
        <v>0</v>
      </c>
      <c r="P1709" s="292">
        <f t="shared" si="72"/>
        <v>0</v>
      </c>
      <c r="Q1709" s="292">
        <f t="shared" si="72"/>
        <v>0</v>
      </c>
      <c r="R1709" s="292">
        <f t="shared" si="72"/>
        <v>0</v>
      </c>
      <c r="S1709" s="292">
        <f t="shared" si="72"/>
        <v>0</v>
      </c>
      <c r="T1709" s="292">
        <f t="shared" si="72"/>
        <v>0</v>
      </c>
      <c r="U1709" s="292">
        <f t="shared" si="72"/>
        <v>0</v>
      </c>
      <c r="V1709" s="292">
        <f t="shared" si="72"/>
        <v>0</v>
      </c>
      <c r="W1709" s="292">
        <f t="shared" si="72"/>
        <v>0</v>
      </c>
      <c r="X1709" s="292">
        <f t="shared" si="72"/>
        <v>0</v>
      </c>
      <c r="Y1709" s="292">
        <f t="shared" si="72"/>
        <v>4500000</v>
      </c>
    </row>
    <row r="1710" spans="1:25" hidden="1" outlineLevel="4" x14ac:dyDescent="0.3">
      <c r="A1710" s="85" t="s">
        <v>205</v>
      </c>
      <c r="B1710" s="85" t="s">
        <v>221</v>
      </c>
      <c r="C1710" t="s">
        <v>1830</v>
      </c>
      <c r="D1710" s="86">
        <v>0</v>
      </c>
      <c r="E1710" s="86">
        <v>0</v>
      </c>
      <c r="F1710" s="86">
        <v>0</v>
      </c>
      <c r="G1710" s="86">
        <v>0</v>
      </c>
      <c r="H1710" s="86">
        <v>0</v>
      </c>
      <c r="I1710" s="86">
        <v>0</v>
      </c>
      <c r="J1710" s="86">
        <v>0</v>
      </c>
      <c r="K1710" s="86">
        <v>0</v>
      </c>
      <c r="L1710" s="86">
        <v>0</v>
      </c>
      <c r="M1710" s="86">
        <v>0</v>
      </c>
      <c r="N1710" s="86">
        <v>0</v>
      </c>
      <c r="O1710" s="86">
        <v>0</v>
      </c>
      <c r="P1710" s="86">
        <v>0</v>
      </c>
      <c r="Q1710" s="86">
        <v>0</v>
      </c>
      <c r="R1710" s="86">
        <v>0</v>
      </c>
      <c r="S1710" s="86">
        <v>0</v>
      </c>
      <c r="T1710" s="86">
        <v>0</v>
      </c>
      <c r="U1710" s="86">
        <v>0</v>
      </c>
      <c r="V1710" s="86">
        <v>15000</v>
      </c>
      <c r="W1710" s="86">
        <v>0</v>
      </c>
      <c r="X1710" s="86">
        <v>0</v>
      </c>
      <c r="Y1710" s="86">
        <v>15000</v>
      </c>
    </row>
    <row r="1711" spans="1:25" hidden="1" outlineLevel="4" x14ac:dyDescent="0.3">
      <c r="A1711" s="85" t="s">
        <v>205</v>
      </c>
      <c r="B1711" s="85" t="s">
        <v>221</v>
      </c>
      <c r="C1711" t="s">
        <v>1831</v>
      </c>
      <c r="D1711" s="86">
        <v>0</v>
      </c>
      <c r="E1711" s="86">
        <v>0</v>
      </c>
      <c r="F1711" s="86">
        <v>0</v>
      </c>
      <c r="G1711" s="86">
        <v>0</v>
      </c>
      <c r="H1711" s="86">
        <v>0</v>
      </c>
      <c r="I1711" s="86">
        <v>0</v>
      </c>
      <c r="J1711" s="86">
        <v>0</v>
      </c>
      <c r="K1711" s="86">
        <v>0</v>
      </c>
      <c r="L1711" s="86">
        <v>0</v>
      </c>
      <c r="M1711" s="86">
        <v>0</v>
      </c>
      <c r="N1711" s="86">
        <v>0</v>
      </c>
      <c r="O1711" s="86">
        <v>0</v>
      </c>
      <c r="P1711" s="86">
        <v>0</v>
      </c>
      <c r="Q1711" s="86">
        <v>0</v>
      </c>
      <c r="R1711" s="86">
        <v>0</v>
      </c>
      <c r="S1711" s="86">
        <v>0</v>
      </c>
      <c r="T1711" s="86">
        <v>0</v>
      </c>
      <c r="U1711" s="86">
        <v>0</v>
      </c>
      <c r="V1711" s="86">
        <v>0</v>
      </c>
      <c r="W1711" s="86">
        <v>0</v>
      </c>
      <c r="X1711" s="86">
        <v>60000</v>
      </c>
      <c r="Y1711" s="86">
        <v>60000</v>
      </c>
    </row>
    <row r="1712" spans="1:25" hidden="1" outlineLevel="4" x14ac:dyDescent="0.3">
      <c r="A1712" s="85" t="s">
        <v>205</v>
      </c>
      <c r="B1712" s="85" t="s">
        <v>221</v>
      </c>
      <c r="C1712" t="s">
        <v>1832</v>
      </c>
      <c r="D1712" s="86">
        <v>0</v>
      </c>
      <c r="E1712" s="86">
        <v>0</v>
      </c>
      <c r="F1712" s="86">
        <v>0</v>
      </c>
      <c r="G1712" s="86">
        <v>0</v>
      </c>
      <c r="H1712" s="86">
        <v>0</v>
      </c>
      <c r="I1712" s="86">
        <v>0</v>
      </c>
      <c r="J1712" s="86">
        <v>0</v>
      </c>
      <c r="K1712" s="86">
        <v>0</v>
      </c>
      <c r="L1712" s="86">
        <v>0</v>
      </c>
      <c r="M1712" s="86">
        <v>0</v>
      </c>
      <c r="N1712" s="86">
        <v>0</v>
      </c>
      <c r="O1712" s="86">
        <v>0</v>
      </c>
      <c r="P1712" s="86">
        <v>0</v>
      </c>
      <c r="Q1712" s="86">
        <v>0</v>
      </c>
      <c r="R1712" s="86">
        <v>0</v>
      </c>
      <c r="S1712" s="86">
        <v>0</v>
      </c>
      <c r="T1712" s="86">
        <v>0</v>
      </c>
      <c r="U1712" s="86">
        <v>0</v>
      </c>
      <c r="V1712" s="86">
        <v>0</v>
      </c>
      <c r="W1712" s="86">
        <v>0</v>
      </c>
      <c r="X1712" s="86">
        <v>6000</v>
      </c>
      <c r="Y1712" s="86">
        <v>6000</v>
      </c>
    </row>
    <row r="1713" spans="1:25" hidden="1" outlineLevel="4" x14ac:dyDescent="0.3">
      <c r="A1713" s="85" t="s">
        <v>205</v>
      </c>
      <c r="B1713" s="85" t="s">
        <v>221</v>
      </c>
      <c r="C1713" t="s">
        <v>1833</v>
      </c>
      <c r="D1713" s="86">
        <v>0</v>
      </c>
      <c r="E1713" s="86">
        <v>0</v>
      </c>
      <c r="F1713" s="86">
        <v>0</v>
      </c>
      <c r="G1713" s="86">
        <v>0</v>
      </c>
      <c r="H1713" s="86">
        <v>0</v>
      </c>
      <c r="I1713" s="86">
        <v>0</v>
      </c>
      <c r="J1713" s="86">
        <v>0</v>
      </c>
      <c r="K1713" s="86">
        <v>0</v>
      </c>
      <c r="L1713" s="86">
        <v>0</v>
      </c>
      <c r="M1713" s="86">
        <v>0</v>
      </c>
      <c r="N1713" s="86">
        <v>0</v>
      </c>
      <c r="O1713" s="86">
        <v>0</v>
      </c>
      <c r="P1713" s="86">
        <v>0</v>
      </c>
      <c r="Q1713" s="86">
        <v>0</v>
      </c>
      <c r="R1713" s="86">
        <v>0</v>
      </c>
      <c r="S1713" s="86">
        <v>0</v>
      </c>
      <c r="T1713" s="86">
        <v>0</v>
      </c>
      <c r="U1713" s="86">
        <v>0</v>
      </c>
      <c r="V1713" s="86">
        <v>60000</v>
      </c>
      <c r="W1713" s="86">
        <v>0</v>
      </c>
      <c r="X1713" s="86">
        <v>500000</v>
      </c>
      <c r="Y1713" s="86">
        <v>560000</v>
      </c>
    </row>
    <row r="1714" spans="1:25" hidden="1" outlineLevel="4" x14ac:dyDescent="0.3">
      <c r="A1714" s="85" t="s">
        <v>205</v>
      </c>
      <c r="B1714" s="85" t="s">
        <v>221</v>
      </c>
      <c r="C1714" t="s">
        <v>1834</v>
      </c>
      <c r="D1714" s="86">
        <v>0</v>
      </c>
      <c r="E1714" s="86">
        <v>0</v>
      </c>
      <c r="F1714" s="86">
        <v>0</v>
      </c>
      <c r="G1714" s="86">
        <v>0</v>
      </c>
      <c r="H1714" s="86">
        <v>0</v>
      </c>
      <c r="I1714" s="86">
        <v>0</v>
      </c>
      <c r="J1714" s="86">
        <v>0</v>
      </c>
      <c r="K1714" s="86">
        <v>0</v>
      </c>
      <c r="L1714" s="86">
        <v>0</v>
      </c>
      <c r="M1714" s="86">
        <v>0</v>
      </c>
      <c r="N1714" s="86">
        <v>0</v>
      </c>
      <c r="O1714" s="86">
        <v>0</v>
      </c>
      <c r="P1714" s="86">
        <v>0</v>
      </c>
      <c r="Q1714" s="86">
        <v>0</v>
      </c>
      <c r="R1714" s="86">
        <v>0</v>
      </c>
      <c r="S1714" s="86">
        <v>0</v>
      </c>
      <c r="T1714" s="86">
        <v>0</v>
      </c>
      <c r="U1714" s="86">
        <v>0</v>
      </c>
      <c r="V1714" s="86">
        <v>0</v>
      </c>
      <c r="W1714" s="86">
        <v>0</v>
      </c>
      <c r="X1714" s="86">
        <v>500000</v>
      </c>
      <c r="Y1714" s="86">
        <v>500000</v>
      </c>
    </row>
    <row r="1715" spans="1:25" hidden="1" outlineLevel="4" x14ac:dyDescent="0.3">
      <c r="A1715" s="85" t="s">
        <v>205</v>
      </c>
      <c r="B1715" s="85" t="s">
        <v>221</v>
      </c>
      <c r="C1715" t="s">
        <v>1835</v>
      </c>
      <c r="D1715" s="86">
        <v>0</v>
      </c>
      <c r="E1715" s="86">
        <v>0</v>
      </c>
      <c r="F1715" s="86">
        <v>0</v>
      </c>
      <c r="G1715" s="86">
        <v>0</v>
      </c>
      <c r="H1715" s="86">
        <v>0</v>
      </c>
      <c r="I1715" s="86">
        <v>0</v>
      </c>
      <c r="J1715" s="86">
        <v>0</v>
      </c>
      <c r="K1715" s="86">
        <v>0</v>
      </c>
      <c r="L1715" s="86">
        <v>0</v>
      </c>
      <c r="M1715" s="86">
        <v>0</v>
      </c>
      <c r="N1715" s="86">
        <v>0</v>
      </c>
      <c r="O1715" s="86">
        <v>0</v>
      </c>
      <c r="P1715" s="86">
        <v>0</v>
      </c>
      <c r="Q1715" s="86">
        <v>0</v>
      </c>
      <c r="R1715" s="86">
        <v>0</v>
      </c>
      <c r="S1715" s="86">
        <v>0</v>
      </c>
      <c r="T1715" s="86">
        <v>0</v>
      </c>
      <c r="U1715" s="86">
        <v>0</v>
      </c>
      <c r="V1715" s="86">
        <v>0</v>
      </c>
      <c r="W1715" s="86">
        <v>0</v>
      </c>
      <c r="X1715" s="86">
        <v>250000</v>
      </c>
      <c r="Y1715" s="86">
        <v>250000</v>
      </c>
    </row>
    <row r="1716" spans="1:25" hidden="1" outlineLevel="4" x14ac:dyDescent="0.3">
      <c r="A1716" s="85" t="s">
        <v>205</v>
      </c>
      <c r="B1716" s="85" t="s">
        <v>221</v>
      </c>
      <c r="C1716" t="s">
        <v>1836</v>
      </c>
      <c r="D1716" s="86">
        <v>0</v>
      </c>
      <c r="E1716" s="86">
        <v>0</v>
      </c>
      <c r="F1716" s="86">
        <v>0</v>
      </c>
      <c r="G1716" s="86">
        <v>0</v>
      </c>
      <c r="H1716" s="86">
        <v>0</v>
      </c>
      <c r="I1716" s="86">
        <v>0</v>
      </c>
      <c r="J1716" s="86">
        <v>0</v>
      </c>
      <c r="K1716" s="86">
        <v>0</v>
      </c>
      <c r="L1716" s="86">
        <v>0</v>
      </c>
      <c r="M1716" s="86">
        <v>0</v>
      </c>
      <c r="N1716" s="86">
        <v>0</v>
      </c>
      <c r="O1716" s="86">
        <v>0</v>
      </c>
      <c r="P1716" s="86">
        <v>0</v>
      </c>
      <c r="Q1716" s="86">
        <v>0</v>
      </c>
      <c r="R1716" s="86">
        <v>0</v>
      </c>
      <c r="S1716" s="86">
        <v>0</v>
      </c>
      <c r="T1716" s="86">
        <v>0</v>
      </c>
      <c r="U1716" s="86">
        <v>0</v>
      </c>
      <c r="V1716" s="86">
        <v>0</v>
      </c>
      <c r="W1716" s="86">
        <v>0</v>
      </c>
      <c r="X1716" s="86">
        <v>100000</v>
      </c>
      <c r="Y1716" s="86">
        <v>100000</v>
      </c>
    </row>
    <row r="1717" spans="1:25" hidden="1" outlineLevel="4" x14ac:dyDescent="0.3">
      <c r="A1717" s="85" t="s">
        <v>205</v>
      </c>
      <c r="B1717" s="85" t="s">
        <v>221</v>
      </c>
      <c r="C1717" t="s">
        <v>1837</v>
      </c>
      <c r="D1717" s="86">
        <v>0</v>
      </c>
      <c r="E1717" s="86">
        <v>0</v>
      </c>
      <c r="F1717" s="86">
        <v>0</v>
      </c>
      <c r="G1717" s="86">
        <v>0</v>
      </c>
      <c r="H1717" s="86">
        <v>0</v>
      </c>
      <c r="I1717" s="86">
        <v>0</v>
      </c>
      <c r="J1717" s="86">
        <v>0</v>
      </c>
      <c r="K1717" s="86">
        <v>0</v>
      </c>
      <c r="L1717" s="86">
        <v>0</v>
      </c>
      <c r="M1717" s="86">
        <v>0</v>
      </c>
      <c r="N1717" s="86">
        <v>0</v>
      </c>
      <c r="O1717" s="86">
        <v>0</v>
      </c>
      <c r="P1717" s="86">
        <v>0</v>
      </c>
      <c r="Q1717" s="86">
        <v>0</v>
      </c>
      <c r="R1717" s="86">
        <v>0</v>
      </c>
      <c r="S1717" s="86">
        <v>0</v>
      </c>
      <c r="T1717" s="86">
        <v>0</v>
      </c>
      <c r="U1717" s="86">
        <v>0</v>
      </c>
      <c r="V1717" s="86">
        <v>0</v>
      </c>
      <c r="W1717" s="86">
        <v>0</v>
      </c>
      <c r="X1717" s="86">
        <v>200000</v>
      </c>
      <c r="Y1717" s="86">
        <v>200000</v>
      </c>
    </row>
    <row r="1718" spans="1:25" hidden="1" outlineLevel="4" x14ac:dyDescent="0.3">
      <c r="A1718" s="85" t="s">
        <v>205</v>
      </c>
      <c r="B1718" s="85" t="s">
        <v>221</v>
      </c>
      <c r="C1718" t="s">
        <v>1838</v>
      </c>
      <c r="D1718" s="86">
        <v>0</v>
      </c>
      <c r="E1718" s="86">
        <v>0</v>
      </c>
      <c r="F1718" s="86">
        <v>0</v>
      </c>
      <c r="G1718" s="86">
        <v>0</v>
      </c>
      <c r="H1718" s="86">
        <v>0</v>
      </c>
      <c r="I1718" s="86">
        <v>0</v>
      </c>
      <c r="J1718" s="86">
        <v>0</v>
      </c>
      <c r="K1718" s="86">
        <v>0</v>
      </c>
      <c r="L1718" s="86">
        <v>0</v>
      </c>
      <c r="M1718" s="86">
        <v>0</v>
      </c>
      <c r="N1718" s="86">
        <v>0</v>
      </c>
      <c r="O1718" s="86">
        <v>0</v>
      </c>
      <c r="P1718" s="86">
        <v>0</v>
      </c>
      <c r="Q1718" s="86">
        <v>0</v>
      </c>
      <c r="R1718" s="86">
        <v>0</v>
      </c>
      <c r="S1718" s="86">
        <v>0</v>
      </c>
      <c r="T1718" s="86">
        <v>0</v>
      </c>
      <c r="U1718" s="86">
        <v>0</v>
      </c>
      <c r="V1718" s="86">
        <v>0</v>
      </c>
      <c r="W1718" s="86">
        <v>8000</v>
      </c>
      <c r="X1718" s="86">
        <v>0</v>
      </c>
      <c r="Y1718" s="86">
        <v>8000</v>
      </c>
    </row>
    <row r="1719" spans="1:25" hidden="1" outlineLevel="4" x14ac:dyDescent="0.3">
      <c r="A1719" s="85" t="s">
        <v>205</v>
      </c>
      <c r="B1719" s="85" t="s">
        <v>221</v>
      </c>
      <c r="C1719" t="s">
        <v>1839</v>
      </c>
      <c r="D1719" s="86">
        <v>0</v>
      </c>
      <c r="E1719" s="86">
        <v>0</v>
      </c>
      <c r="F1719" s="86">
        <v>0</v>
      </c>
      <c r="G1719" s="86">
        <v>0</v>
      </c>
      <c r="H1719" s="86">
        <v>0</v>
      </c>
      <c r="I1719" s="86">
        <v>0</v>
      </c>
      <c r="J1719" s="86">
        <v>0</v>
      </c>
      <c r="K1719" s="86">
        <v>0</v>
      </c>
      <c r="L1719" s="86">
        <v>0</v>
      </c>
      <c r="M1719" s="86">
        <v>0</v>
      </c>
      <c r="N1719" s="86">
        <v>0</v>
      </c>
      <c r="O1719" s="86">
        <v>0</v>
      </c>
      <c r="P1719" s="86">
        <v>0</v>
      </c>
      <c r="Q1719" s="86">
        <v>0</v>
      </c>
      <c r="R1719" s="86">
        <v>0</v>
      </c>
      <c r="S1719" s="86">
        <v>0</v>
      </c>
      <c r="T1719" s="86">
        <v>0</v>
      </c>
      <c r="U1719" s="86">
        <v>0</v>
      </c>
      <c r="V1719" s="86">
        <v>0</v>
      </c>
      <c r="W1719" s="86">
        <v>10000000</v>
      </c>
      <c r="X1719" s="86">
        <v>7500000</v>
      </c>
      <c r="Y1719" s="86">
        <v>17500000</v>
      </c>
    </row>
    <row r="1720" spans="1:25" hidden="1" outlineLevel="4" x14ac:dyDescent="0.3">
      <c r="A1720" s="85" t="s">
        <v>205</v>
      </c>
      <c r="B1720" s="85" t="s">
        <v>221</v>
      </c>
      <c r="C1720" t="s">
        <v>1840</v>
      </c>
      <c r="D1720" s="86">
        <v>0</v>
      </c>
      <c r="E1720" s="86">
        <v>0</v>
      </c>
      <c r="F1720" s="86">
        <v>0</v>
      </c>
      <c r="G1720" s="86">
        <v>0</v>
      </c>
      <c r="H1720" s="86">
        <v>0</v>
      </c>
      <c r="I1720" s="86">
        <v>0</v>
      </c>
      <c r="J1720" s="86">
        <v>0</v>
      </c>
      <c r="K1720" s="86">
        <v>0</v>
      </c>
      <c r="L1720" s="86">
        <v>0</v>
      </c>
      <c r="M1720" s="86">
        <v>0</v>
      </c>
      <c r="N1720" s="86">
        <v>0</v>
      </c>
      <c r="O1720" s="86">
        <v>0</v>
      </c>
      <c r="P1720" s="86">
        <v>0</v>
      </c>
      <c r="Q1720" s="86">
        <v>0</v>
      </c>
      <c r="R1720" s="86">
        <v>0</v>
      </c>
      <c r="S1720" s="86">
        <v>0</v>
      </c>
      <c r="T1720" s="86">
        <v>0</v>
      </c>
      <c r="U1720" s="86">
        <v>0</v>
      </c>
      <c r="V1720" s="86">
        <v>0</v>
      </c>
      <c r="W1720" s="86">
        <v>8000000</v>
      </c>
      <c r="X1720" s="86">
        <v>0</v>
      </c>
      <c r="Y1720" s="86">
        <v>8000000</v>
      </c>
    </row>
    <row r="1721" spans="1:25" hidden="1" outlineLevel="4" x14ac:dyDescent="0.3">
      <c r="A1721" s="85" t="s">
        <v>205</v>
      </c>
      <c r="B1721" s="85" t="s">
        <v>221</v>
      </c>
      <c r="C1721" t="s">
        <v>1841</v>
      </c>
      <c r="D1721" s="86">
        <v>0</v>
      </c>
      <c r="E1721" s="86">
        <v>0</v>
      </c>
      <c r="F1721" s="86">
        <v>0</v>
      </c>
      <c r="G1721" s="86">
        <v>0</v>
      </c>
      <c r="H1721" s="86">
        <v>0</v>
      </c>
      <c r="I1721" s="86">
        <v>0</v>
      </c>
      <c r="J1721" s="86">
        <v>0</v>
      </c>
      <c r="K1721" s="86">
        <v>0</v>
      </c>
      <c r="L1721" s="86">
        <v>0</v>
      </c>
      <c r="M1721" s="86">
        <v>0</v>
      </c>
      <c r="N1721" s="86">
        <v>0</v>
      </c>
      <c r="O1721" s="86">
        <v>0</v>
      </c>
      <c r="P1721" s="86">
        <v>0</v>
      </c>
      <c r="Q1721" s="86">
        <v>0</v>
      </c>
      <c r="R1721" s="86">
        <v>0</v>
      </c>
      <c r="S1721" s="86">
        <v>0</v>
      </c>
      <c r="T1721" s="86">
        <v>0</v>
      </c>
      <c r="U1721" s="86">
        <v>0</v>
      </c>
      <c r="V1721" s="86">
        <v>0</v>
      </c>
      <c r="W1721" s="86">
        <v>1283380</v>
      </c>
      <c r="X1721" s="86">
        <v>0</v>
      </c>
      <c r="Y1721" s="86">
        <v>1283380</v>
      </c>
    </row>
    <row r="1722" spans="1:25" hidden="1" outlineLevel="4" x14ac:dyDescent="0.3">
      <c r="A1722" s="85" t="s">
        <v>205</v>
      </c>
      <c r="B1722" s="85" t="s">
        <v>221</v>
      </c>
      <c r="C1722" t="s">
        <v>1842</v>
      </c>
      <c r="D1722" s="86">
        <v>0</v>
      </c>
      <c r="E1722" s="86">
        <v>0</v>
      </c>
      <c r="F1722" s="86">
        <v>0</v>
      </c>
      <c r="G1722" s="86">
        <v>0</v>
      </c>
      <c r="H1722" s="86">
        <v>0</v>
      </c>
      <c r="I1722" s="86">
        <v>0</v>
      </c>
      <c r="J1722" s="86">
        <v>0</v>
      </c>
      <c r="K1722" s="86">
        <v>0</v>
      </c>
      <c r="L1722" s="86">
        <v>0</v>
      </c>
      <c r="M1722" s="86">
        <v>0</v>
      </c>
      <c r="N1722" s="86">
        <v>0</v>
      </c>
      <c r="O1722" s="86">
        <v>0</v>
      </c>
      <c r="P1722" s="86">
        <v>0</v>
      </c>
      <c r="Q1722" s="86">
        <v>0</v>
      </c>
      <c r="R1722" s="86">
        <v>0</v>
      </c>
      <c r="S1722" s="86">
        <v>0</v>
      </c>
      <c r="T1722" s="86">
        <v>0</v>
      </c>
      <c r="U1722" s="86">
        <v>0</v>
      </c>
      <c r="V1722" s="86">
        <v>452500</v>
      </c>
      <c r="W1722" s="86">
        <v>0</v>
      </c>
      <c r="X1722" s="86">
        <v>0</v>
      </c>
      <c r="Y1722" s="86">
        <v>452500</v>
      </c>
    </row>
    <row r="1723" spans="1:25" hidden="1" outlineLevel="4" x14ac:dyDescent="0.3">
      <c r="A1723" s="85" t="s">
        <v>205</v>
      </c>
      <c r="B1723" s="85" t="s">
        <v>221</v>
      </c>
      <c r="C1723" t="s">
        <v>1843</v>
      </c>
      <c r="D1723" s="86">
        <v>0</v>
      </c>
      <c r="E1723" s="86">
        <v>0</v>
      </c>
      <c r="F1723" s="86">
        <v>0</v>
      </c>
      <c r="G1723" s="86">
        <v>0</v>
      </c>
      <c r="H1723" s="86">
        <v>0</v>
      </c>
      <c r="I1723" s="86">
        <v>0</v>
      </c>
      <c r="J1723" s="86">
        <v>0</v>
      </c>
      <c r="K1723" s="86">
        <v>0</v>
      </c>
      <c r="L1723" s="86">
        <v>0</v>
      </c>
      <c r="M1723" s="86">
        <v>0</v>
      </c>
      <c r="N1723" s="86">
        <v>0</v>
      </c>
      <c r="O1723" s="86">
        <v>0</v>
      </c>
      <c r="P1723" s="86">
        <v>0</v>
      </c>
      <c r="Q1723" s="86">
        <v>0</v>
      </c>
      <c r="R1723" s="86">
        <v>0</v>
      </c>
      <c r="S1723" s="86">
        <v>0</v>
      </c>
      <c r="T1723" s="86">
        <v>0</v>
      </c>
      <c r="U1723" s="86">
        <v>0</v>
      </c>
      <c r="V1723" s="86">
        <v>0</v>
      </c>
      <c r="W1723" s="86">
        <v>0</v>
      </c>
      <c r="X1723" s="86">
        <v>23000</v>
      </c>
      <c r="Y1723" s="86">
        <v>23000</v>
      </c>
    </row>
    <row r="1724" spans="1:25" hidden="1" outlineLevel="4" x14ac:dyDescent="0.3">
      <c r="A1724" s="85" t="s">
        <v>205</v>
      </c>
      <c r="B1724" s="85" t="s">
        <v>221</v>
      </c>
      <c r="C1724" t="s">
        <v>1844</v>
      </c>
      <c r="D1724" s="86">
        <v>0</v>
      </c>
      <c r="E1724" s="86">
        <v>0</v>
      </c>
      <c r="F1724" s="86">
        <v>0</v>
      </c>
      <c r="G1724" s="86">
        <v>0</v>
      </c>
      <c r="H1724" s="86">
        <v>0</v>
      </c>
      <c r="I1724" s="86">
        <v>0</v>
      </c>
      <c r="J1724" s="86">
        <v>0</v>
      </c>
      <c r="K1724" s="86">
        <v>0</v>
      </c>
      <c r="L1724" s="86">
        <v>0</v>
      </c>
      <c r="M1724" s="86">
        <v>0</v>
      </c>
      <c r="N1724" s="86">
        <v>0</v>
      </c>
      <c r="O1724" s="86">
        <v>0</v>
      </c>
      <c r="P1724" s="86">
        <v>0</v>
      </c>
      <c r="Q1724" s="86">
        <v>0</v>
      </c>
      <c r="R1724" s="86">
        <v>0</v>
      </c>
      <c r="S1724" s="86">
        <v>0</v>
      </c>
      <c r="T1724" s="86">
        <v>0</v>
      </c>
      <c r="U1724" s="86">
        <v>0</v>
      </c>
      <c r="V1724" s="86">
        <v>0</v>
      </c>
      <c r="W1724" s="86">
        <v>0</v>
      </c>
      <c r="X1724" s="86">
        <v>114000</v>
      </c>
      <c r="Y1724" s="86">
        <v>114000</v>
      </c>
    </row>
    <row r="1725" spans="1:25" hidden="1" outlineLevel="4" x14ac:dyDescent="0.3">
      <c r="A1725" s="85" t="s">
        <v>205</v>
      </c>
      <c r="B1725" s="85" t="s">
        <v>221</v>
      </c>
      <c r="C1725" t="s">
        <v>1845</v>
      </c>
      <c r="D1725" s="86">
        <v>0</v>
      </c>
      <c r="E1725" s="86">
        <v>0</v>
      </c>
      <c r="F1725" s="86">
        <v>0</v>
      </c>
      <c r="G1725" s="86">
        <v>0</v>
      </c>
      <c r="H1725" s="86">
        <v>0</v>
      </c>
      <c r="I1725" s="86">
        <v>0</v>
      </c>
      <c r="J1725" s="86">
        <v>0</v>
      </c>
      <c r="K1725" s="86">
        <v>0</v>
      </c>
      <c r="L1725" s="86">
        <v>0</v>
      </c>
      <c r="M1725" s="86">
        <v>0</v>
      </c>
      <c r="N1725" s="86">
        <v>0</v>
      </c>
      <c r="O1725" s="86">
        <v>0</v>
      </c>
      <c r="P1725" s="86">
        <v>0</v>
      </c>
      <c r="Q1725" s="86">
        <v>0</v>
      </c>
      <c r="R1725" s="86">
        <v>0</v>
      </c>
      <c r="S1725" s="86">
        <v>0</v>
      </c>
      <c r="T1725" s="86">
        <v>0</v>
      </c>
      <c r="U1725" s="86">
        <v>0</v>
      </c>
      <c r="V1725" s="86">
        <v>13800</v>
      </c>
      <c r="W1725" s="86">
        <v>0</v>
      </c>
      <c r="X1725" s="86">
        <v>0</v>
      </c>
      <c r="Y1725" s="86">
        <v>13800</v>
      </c>
    </row>
    <row r="1726" spans="1:25" hidden="1" outlineLevel="4" x14ac:dyDescent="0.3">
      <c r="A1726" s="85" t="s">
        <v>205</v>
      </c>
      <c r="B1726" s="85" t="s">
        <v>221</v>
      </c>
      <c r="C1726" t="s">
        <v>1846</v>
      </c>
      <c r="D1726" s="86">
        <v>0</v>
      </c>
      <c r="E1726" s="86">
        <v>0</v>
      </c>
      <c r="F1726" s="86">
        <v>0</v>
      </c>
      <c r="G1726" s="86">
        <v>0</v>
      </c>
      <c r="H1726" s="86">
        <v>0</v>
      </c>
      <c r="I1726" s="86">
        <v>0</v>
      </c>
      <c r="J1726" s="86">
        <v>0</v>
      </c>
      <c r="K1726" s="86">
        <v>0</v>
      </c>
      <c r="L1726" s="86">
        <v>0</v>
      </c>
      <c r="M1726" s="86">
        <v>0</v>
      </c>
      <c r="N1726" s="86">
        <v>0</v>
      </c>
      <c r="O1726" s="86">
        <v>0</v>
      </c>
      <c r="P1726" s="86">
        <v>0</v>
      </c>
      <c r="Q1726" s="86">
        <v>0</v>
      </c>
      <c r="R1726" s="86">
        <v>0</v>
      </c>
      <c r="S1726" s="86">
        <v>0</v>
      </c>
      <c r="T1726" s="86">
        <v>0</v>
      </c>
      <c r="U1726" s="86">
        <v>0</v>
      </c>
      <c r="V1726" s="86">
        <v>8000000</v>
      </c>
      <c r="W1726" s="86">
        <v>0</v>
      </c>
      <c r="X1726" s="86">
        <v>0</v>
      </c>
      <c r="Y1726" s="86">
        <v>8000000</v>
      </c>
    </row>
    <row r="1727" spans="1:25" hidden="1" outlineLevel="4" x14ac:dyDescent="0.3">
      <c r="A1727" s="85" t="s">
        <v>205</v>
      </c>
      <c r="B1727" s="85" t="s">
        <v>221</v>
      </c>
      <c r="C1727" t="s">
        <v>1847</v>
      </c>
      <c r="D1727" s="86">
        <v>0</v>
      </c>
      <c r="E1727" s="86">
        <v>0</v>
      </c>
      <c r="F1727" s="86">
        <v>0</v>
      </c>
      <c r="G1727" s="86">
        <v>0</v>
      </c>
      <c r="H1727" s="86">
        <v>0</v>
      </c>
      <c r="I1727" s="86">
        <v>0</v>
      </c>
      <c r="J1727" s="86">
        <v>0</v>
      </c>
      <c r="K1727" s="86">
        <v>0</v>
      </c>
      <c r="L1727" s="86">
        <v>0</v>
      </c>
      <c r="M1727" s="86">
        <v>0</v>
      </c>
      <c r="N1727" s="86">
        <v>0</v>
      </c>
      <c r="O1727" s="86">
        <v>0</v>
      </c>
      <c r="P1727" s="86">
        <v>0</v>
      </c>
      <c r="Q1727" s="86">
        <v>0</v>
      </c>
      <c r="R1727" s="86">
        <v>0</v>
      </c>
      <c r="S1727" s="86">
        <v>0</v>
      </c>
      <c r="T1727" s="86">
        <v>0</v>
      </c>
      <c r="U1727" s="86">
        <v>0</v>
      </c>
      <c r="V1727" s="86">
        <v>750000</v>
      </c>
      <c r="W1727" s="86">
        <v>0</v>
      </c>
      <c r="X1727" s="86">
        <v>0</v>
      </c>
      <c r="Y1727" s="86">
        <v>750000</v>
      </c>
    </row>
    <row r="1728" spans="1:25" hidden="1" outlineLevel="4" x14ac:dyDescent="0.3">
      <c r="A1728" s="85" t="s">
        <v>205</v>
      </c>
      <c r="B1728" s="85" t="s">
        <v>221</v>
      </c>
      <c r="C1728" t="s">
        <v>1848</v>
      </c>
      <c r="D1728" s="86">
        <v>0</v>
      </c>
      <c r="E1728" s="86">
        <v>0</v>
      </c>
      <c r="F1728" s="86">
        <v>0</v>
      </c>
      <c r="G1728" s="86">
        <v>0</v>
      </c>
      <c r="H1728" s="86">
        <v>0</v>
      </c>
      <c r="I1728" s="86">
        <v>0</v>
      </c>
      <c r="J1728" s="86">
        <v>0</v>
      </c>
      <c r="K1728" s="86">
        <v>0</v>
      </c>
      <c r="L1728" s="86">
        <v>0</v>
      </c>
      <c r="M1728" s="86">
        <v>0</v>
      </c>
      <c r="N1728" s="86">
        <v>0</v>
      </c>
      <c r="O1728" s="86">
        <v>0</v>
      </c>
      <c r="P1728" s="86">
        <v>0</v>
      </c>
      <c r="Q1728" s="86">
        <v>0</v>
      </c>
      <c r="R1728" s="86">
        <v>0</v>
      </c>
      <c r="S1728" s="86">
        <v>0</v>
      </c>
      <c r="T1728" s="86">
        <v>0</v>
      </c>
      <c r="U1728" s="86">
        <v>0</v>
      </c>
      <c r="V1728" s="86">
        <v>0</v>
      </c>
      <c r="W1728" s="86">
        <v>0</v>
      </c>
      <c r="X1728" s="86">
        <v>15000000</v>
      </c>
      <c r="Y1728" s="86">
        <v>15000000</v>
      </c>
    </row>
    <row r="1729" spans="1:25" hidden="1" outlineLevel="4" x14ac:dyDescent="0.3">
      <c r="A1729" s="85" t="s">
        <v>205</v>
      </c>
      <c r="B1729" s="85" t="s">
        <v>221</v>
      </c>
      <c r="C1729" t="s">
        <v>1849</v>
      </c>
      <c r="D1729" s="86">
        <v>0</v>
      </c>
      <c r="E1729" s="86">
        <v>0</v>
      </c>
      <c r="F1729" s="86">
        <v>0</v>
      </c>
      <c r="G1729" s="86">
        <v>0</v>
      </c>
      <c r="H1729" s="86">
        <v>0</v>
      </c>
      <c r="I1729" s="86">
        <v>0</v>
      </c>
      <c r="J1729" s="86">
        <v>0</v>
      </c>
      <c r="K1729" s="86">
        <v>0</v>
      </c>
      <c r="L1729" s="86">
        <v>0</v>
      </c>
      <c r="M1729" s="86">
        <v>0</v>
      </c>
      <c r="N1729" s="86">
        <v>0</v>
      </c>
      <c r="O1729" s="86">
        <v>0</v>
      </c>
      <c r="P1729" s="86">
        <v>0</v>
      </c>
      <c r="Q1729" s="86">
        <v>0</v>
      </c>
      <c r="R1729" s="86">
        <v>0</v>
      </c>
      <c r="S1729" s="86">
        <v>0</v>
      </c>
      <c r="T1729" s="86">
        <v>0</v>
      </c>
      <c r="U1729" s="86">
        <v>0</v>
      </c>
      <c r="V1729" s="86">
        <v>38500</v>
      </c>
      <c r="W1729" s="86">
        <v>0</v>
      </c>
      <c r="X1729" s="86">
        <v>0</v>
      </c>
      <c r="Y1729" s="86">
        <v>38500</v>
      </c>
    </row>
    <row r="1730" spans="1:25" hidden="1" outlineLevel="4" x14ac:dyDescent="0.3">
      <c r="A1730" s="85" t="s">
        <v>205</v>
      </c>
      <c r="B1730" s="85" t="s">
        <v>221</v>
      </c>
      <c r="C1730" t="s">
        <v>1850</v>
      </c>
      <c r="D1730" s="86">
        <v>0</v>
      </c>
      <c r="E1730" s="86">
        <v>0</v>
      </c>
      <c r="F1730" s="86">
        <v>0</v>
      </c>
      <c r="G1730" s="86">
        <v>0</v>
      </c>
      <c r="H1730" s="86">
        <v>0</v>
      </c>
      <c r="I1730" s="86">
        <v>0</v>
      </c>
      <c r="J1730" s="86">
        <v>0</v>
      </c>
      <c r="K1730" s="86">
        <v>0</v>
      </c>
      <c r="L1730" s="86">
        <v>0</v>
      </c>
      <c r="M1730" s="86">
        <v>0</v>
      </c>
      <c r="N1730" s="86">
        <v>0</v>
      </c>
      <c r="O1730" s="86">
        <v>0</v>
      </c>
      <c r="P1730" s="86">
        <v>0</v>
      </c>
      <c r="Q1730" s="86">
        <v>0</v>
      </c>
      <c r="R1730" s="86">
        <v>0</v>
      </c>
      <c r="S1730" s="86">
        <v>0</v>
      </c>
      <c r="T1730" s="86">
        <v>0</v>
      </c>
      <c r="U1730" s="86">
        <v>0</v>
      </c>
      <c r="V1730" s="86">
        <v>0</v>
      </c>
      <c r="W1730" s="86">
        <v>0</v>
      </c>
      <c r="X1730" s="86">
        <v>100000</v>
      </c>
      <c r="Y1730" s="86">
        <v>100000</v>
      </c>
    </row>
    <row r="1731" spans="1:25" hidden="1" outlineLevel="4" x14ac:dyDescent="0.3">
      <c r="A1731" s="85" t="s">
        <v>205</v>
      </c>
      <c r="B1731" s="85" t="s">
        <v>221</v>
      </c>
      <c r="C1731" t="s">
        <v>1851</v>
      </c>
      <c r="D1731" s="86">
        <v>0</v>
      </c>
      <c r="E1731" s="86">
        <v>0</v>
      </c>
      <c r="F1731" s="86">
        <v>0</v>
      </c>
      <c r="G1731" s="86">
        <v>0</v>
      </c>
      <c r="H1731" s="86">
        <v>0</v>
      </c>
      <c r="I1731" s="86">
        <v>0</v>
      </c>
      <c r="J1731" s="86">
        <v>0</v>
      </c>
      <c r="K1731" s="86">
        <v>0</v>
      </c>
      <c r="L1731" s="86">
        <v>0</v>
      </c>
      <c r="M1731" s="86">
        <v>0</v>
      </c>
      <c r="N1731" s="86">
        <v>0</v>
      </c>
      <c r="O1731" s="86">
        <v>0</v>
      </c>
      <c r="P1731" s="86">
        <v>0</v>
      </c>
      <c r="Q1731" s="86">
        <v>0</v>
      </c>
      <c r="R1731" s="86">
        <v>0</v>
      </c>
      <c r="S1731" s="86">
        <v>0</v>
      </c>
      <c r="T1731" s="86">
        <v>0</v>
      </c>
      <c r="U1731" s="86">
        <v>0</v>
      </c>
      <c r="V1731" s="86">
        <v>0</v>
      </c>
      <c r="W1731" s="86">
        <v>0</v>
      </c>
      <c r="X1731" s="86">
        <v>1000000</v>
      </c>
      <c r="Y1731" s="86">
        <v>1000000</v>
      </c>
    </row>
    <row r="1732" spans="1:25" hidden="1" outlineLevel="4" x14ac:dyDescent="0.3">
      <c r="A1732" s="85" t="s">
        <v>205</v>
      </c>
      <c r="B1732" s="85" t="s">
        <v>221</v>
      </c>
      <c r="C1732" t="s">
        <v>1852</v>
      </c>
      <c r="D1732" s="86">
        <v>0</v>
      </c>
      <c r="E1732" s="86">
        <v>0</v>
      </c>
      <c r="F1732" s="86">
        <v>0</v>
      </c>
      <c r="G1732" s="86">
        <v>0</v>
      </c>
      <c r="H1732" s="86">
        <v>0</v>
      </c>
      <c r="I1732" s="86">
        <v>0</v>
      </c>
      <c r="J1732" s="86">
        <v>0</v>
      </c>
      <c r="K1732" s="86">
        <v>0</v>
      </c>
      <c r="L1732" s="86">
        <v>0</v>
      </c>
      <c r="M1732" s="86">
        <v>0</v>
      </c>
      <c r="N1732" s="86">
        <v>0</v>
      </c>
      <c r="O1732" s="86">
        <v>0</v>
      </c>
      <c r="P1732" s="86">
        <v>0</v>
      </c>
      <c r="Q1732" s="86">
        <v>0</v>
      </c>
      <c r="R1732" s="86">
        <v>0</v>
      </c>
      <c r="S1732" s="86">
        <v>0</v>
      </c>
      <c r="T1732" s="86">
        <v>0</v>
      </c>
      <c r="U1732" s="86">
        <v>0</v>
      </c>
      <c r="V1732" s="86">
        <v>0</v>
      </c>
      <c r="W1732" s="86">
        <v>10000000</v>
      </c>
      <c r="X1732" s="86">
        <v>0</v>
      </c>
      <c r="Y1732" s="86">
        <v>10000000</v>
      </c>
    </row>
    <row r="1733" spans="1:25" hidden="1" outlineLevel="4" x14ac:dyDescent="0.3">
      <c r="A1733" s="85" t="s">
        <v>205</v>
      </c>
      <c r="B1733" s="85" t="s">
        <v>221</v>
      </c>
      <c r="C1733" t="s">
        <v>1853</v>
      </c>
      <c r="D1733" s="86">
        <v>0</v>
      </c>
      <c r="E1733" s="86">
        <v>0</v>
      </c>
      <c r="F1733" s="86">
        <v>0</v>
      </c>
      <c r="G1733" s="86">
        <v>0</v>
      </c>
      <c r="H1733" s="86">
        <v>0</v>
      </c>
      <c r="I1733" s="86">
        <v>0</v>
      </c>
      <c r="J1733" s="86">
        <v>0</v>
      </c>
      <c r="K1733" s="86">
        <v>0</v>
      </c>
      <c r="L1733" s="86">
        <v>0</v>
      </c>
      <c r="M1733" s="86">
        <v>0</v>
      </c>
      <c r="N1733" s="86">
        <v>0</v>
      </c>
      <c r="O1733" s="86">
        <v>0</v>
      </c>
      <c r="P1733" s="86">
        <v>0</v>
      </c>
      <c r="Q1733" s="86">
        <v>0</v>
      </c>
      <c r="R1733" s="86">
        <v>0</v>
      </c>
      <c r="S1733" s="86">
        <v>0</v>
      </c>
      <c r="T1733" s="86">
        <v>0</v>
      </c>
      <c r="U1733" s="86">
        <v>0</v>
      </c>
      <c r="V1733" s="86">
        <v>0</v>
      </c>
      <c r="W1733" s="86">
        <v>0</v>
      </c>
      <c r="X1733" s="86">
        <v>115425</v>
      </c>
      <c r="Y1733" s="86">
        <v>115425</v>
      </c>
    </row>
    <row r="1734" spans="1:25" hidden="1" outlineLevel="4" x14ac:dyDescent="0.3">
      <c r="A1734" s="85" t="s">
        <v>205</v>
      </c>
      <c r="B1734" s="85" t="s">
        <v>221</v>
      </c>
      <c r="C1734" t="s">
        <v>1854</v>
      </c>
      <c r="D1734" s="86">
        <v>0</v>
      </c>
      <c r="E1734" s="86">
        <v>0</v>
      </c>
      <c r="F1734" s="86">
        <v>0</v>
      </c>
      <c r="G1734" s="86">
        <v>0</v>
      </c>
      <c r="H1734" s="86">
        <v>0</v>
      </c>
      <c r="I1734" s="86">
        <v>0</v>
      </c>
      <c r="J1734" s="86">
        <v>0</v>
      </c>
      <c r="K1734" s="86">
        <v>0</v>
      </c>
      <c r="L1734" s="86">
        <v>0</v>
      </c>
      <c r="M1734" s="86">
        <v>0</v>
      </c>
      <c r="N1734" s="86">
        <v>0</v>
      </c>
      <c r="O1734" s="86">
        <v>0</v>
      </c>
      <c r="P1734" s="86">
        <v>0</v>
      </c>
      <c r="Q1734" s="86">
        <v>0</v>
      </c>
      <c r="R1734" s="86">
        <v>0</v>
      </c>
      <c r="S1734" s="86">
        <v>0</v>
      </c>
      <c r="T1734" s="86">
        <v>0</v>
      </c>
      <c r="U1734" s="86">
        <v>0</v>
      </c>
      <c r="V1734" s="86">
        <v>0</v>
      </c>
      <c r="W1734" s="86">
        <v>0</v>
      </c>
      <c r="X1734" s="86">
        <v>100000</v>
      </c>
      <c r="Y1734" s="86">
        <v>100000</v>
      </c>
    </row>
    <row r="1735" spans="1:25" s="284" customFormat="1" hidden="1" outlineLevel="3" collapsed="1" x14ac:dyDescent="0.3">
      <c r="A1735" s="85"/>
      <c r="B1735" s="290" t="s">
        <v>2840</v>
      </c>
      <c r="C1735" s="291"/>
      <c r="D1735" s="292"/>
      <c r="E1735" s="292">
        <f t="shared" ref="E1735:Y1735" si="73">SUBTOTAL(9,E1710:E1734)</f>
        <v>0</v>
      </c>
      <c r="F1735" s="292">
        <f t="shared" si="73"/>
        <v>0</v>
      </c>
      <c r="G1735" s="292">
        <f t="shared" si="73"/>
        <v>0</v>
      </c>
      <c r="H1735" s="292">
        <f t="shared" si="73"/>
        <v>0</v>
      </c>
      <c r="I1735" s="292">
        <f t="shared" si="73"/>
        <v>0</v>
      </c>
      <c r="J1735" s="292">
        <f t="shared" si="73"/>
        <v>0</v>
      </c>
      <c r="K1735" s="292">
        <f t="shared" si="73"/>
        <v>0</v>
      </c>
      <c r="L1735" s="292">
        <f t="shared" si="73"/>
        <v>0</v>
      </c>
      <c r="M1735" s="292">
        <f t="shared" si="73"/>
        <v>0</v>
      </c>
      <c r="N1735" s="292">
        <f t="shared" si="73"/>
        <v>0</v>
      </c>
      <c r="O1735" s="292">
        <f t="shared" si="73"/>
        <v>0</v>
      </c>
      <c r="P1735" s="292">
        <f t="shared" si="73"/>
        <v>0</v>
      </c>
      <c r="Q1735" s="292">
        <f t="shared" si="73"/>
        <v>0</v>
      </c>
      <c r="R1735" s="292">
        <f t="shared" si="73"/>
        <v>0</v>
      </c>
      <c r="S1735" s="292">
        <f t="shared" si="73"/>
        <v>0</v>
      </c>
      <c r="T1735" s="292">
        <f t="shared" si="73"/>
        <v>0</v>
      </c>
      <c r="U1735" s="292">
        <f t="shared" si="73"/>
        <v>0</v>
      </c>
      <c r="V1735" s="292">
        <f t="shared" si="73"/>
        <v>9329800</v>
      </c>
      <c r="W1735" s="292">
        <f t="shared" si="73"/>
        <v>29291380</v>
      </c>
      <c r="X1735" s="292">
        <f t="shared" si="73"/>
        <v>25568425</v>
      </c>
      <c r="Y1735" s="292">
        <f t="shared" si="73"/>
        <v>64189605</v>
      </c>
    </row>
    <row r="1736" spans="1:25" hidden="1" outlineLevel="4" x14ac:dyDescent="0.3">
      <c r="A1736" s="85" t="s">
        <v>205</v>
      </c>
      <c r="B1736" s="85" t="s">
        <v>223</v>
      </c>
      <c r="C1736" t="s">
        <v>1855</v>
      </c>
      <c r="D1736" s="86">
        <v>0</v>
      </c>
      <c r="E1736" s="86">
        <v>0</v>
      </c>
      <c r="F1736" s="86">
        <v>0</v>
      </c>
      <c r="G1736" s="86">
        <v>0</v>
      </c>
      <c r="H1736" s="86">
        <v>0</v>
      </c>
      <c r="I1736" s="86">
        <v>0</v>
      </c>
      <c r="J1736" s="86">
        <v>0</v>
      </c>
      <c r="K1736" s="86">
        <v>0</v>
      </c>
      <c r="L1736" s="86">
        <v>0</v>
      </c>
      <c r="M1736" s="86">
        <v>0</v>
      </c>
      <c r="N1736" s="86">
        <v>0</v>
      </c>
      <c r="O1736" s="86">
        <v>1000000</v>
      </c>
      <c r="P1736" s="86">
        <v>0</v>
      </c>
      <c r="Q1736" s="86">
        <v>0</v>
      </c>
      <c r="R1736" s="86">
        <v>0</v>
      </c>
      <c r="S1736" s="86">
        <v>0</v>
      </c>
      <c r="T1736" s="86">
        <v>0</v>
      </c>
      <c r="U1736" s="86">
        <v>0</v>
      </c>
      <c r="V1736" s="86">
        <v>0</v>
      </c>
      <c r="W1736" s="86">
        <v>0</v>
      </c>
      <c r="X1736" s="86">
        <v>0</v>
      </c>
      <c r="Y1736" s="86">
        <v>1000000</v>
      </c>
    </row>
    <row r="1737" spans="1:25" hidden="1" outlineLevel="4" x14ac:dyDescent="0.3">
      <c r="A1737" s="85" t="s">
        <v>205</v>
      </c>
      <c r="B1737" s="85" t="s">
        <v>223</v>
      </c>
      <c r="C1737" t="s">
        <v>1856</v>
      </c>
      <c r="D1737" s="86">
        <v>0</v>
      </c>
      <c r="E1737" s="86">
        <v>0</v>
      </c>
      <c r="F1737" s="86">
        <v>0</v>
      </c>
      <c r="G1737" s="86">
        <v>0</v>
      </c>
      <c r="H1737" s="86">
        <v>0</v>
      </c>
      <c r="I1737" s="86">
        <v>0</v>
      </c>
      <c r="J1737" s="86">
        <v>0</v>
      </c>
      <c r="K1737" s="86">
        <v>0</v>
      </c>
      <c r="L1737" s="86">
        <v>0</v>
      </c>
      <c r="M1737" s="86">
        <v>0</v>
      </c>
      <c r="N1737" s="86">
        <v>100000</v>
      </c>
      <c r="O1737" s="86">
        <v>200000</v>
      </c>
      <c r="P1737" s="86">
        <v>0</v>
      </c>
      <c r="Q1737" s="86">
        <v>0</v>
      </c>
      <c r="R1737" s="86">
        <v>0</v>
      </c>
      <c r="S1737" s="86">
        <v>0</v>
      </c>
      <c r="T1737" s="86">
        <v>0</v>
      </c>
      <c r="U1737" s="86">
        <v>0</v>
      </c>
      <c r="V1737" s="86">
        <v>0</v>
      </c>
      <c r="W1737" s="86">
        <v>0</v>
      </c>
      <c r="X1737" s="86">
        <v>0</v>
      </c>
      <c r="Y1737" s="86">
        <v>300000</v>
      </c>
    </row>
    <row r="1738" spans="1:25" hidden="1" outlineLevel="4" x14ac:dyDescent="0.3">
      <c r="A1738" s="85" t="s">
        <v>205</v>
      </c>
      <c r="B1738" s="85" t="s">
        <v>223</v>
      </c>
      <c r="C1738" t="s">
        <v>1857</v>
      </c>
      <c r="D1738" s="86">
        <v>0</v>
      </c>
      <c r="E1738" s="86">
        <v>0</v>
      </c>
      <c r="F1738" s="86">
        <v>0</v>
      </c>
      <c r="G1738" s="86">
        <v>0</v>
      </c>
      <c r="H1738" s="86">
        <v>0</v>
      </c>
      <c r="I1738" s="86">
        <v>0</v>
      </c>
      <c r="J1738" s="86">
        <v>0</v>
      </c>
      <c r="K1738" s="86">
        <v>0</v>
      </c>
      <c r="L1738" s="86">
        <v>0</v>
      </c>
      <c r="M1738" s="86">
        <v>0</v>
      </c>
      <c r="N1738" s="86">
        <v>0</v>
      </c>
      <c r="O1738" s="86">
        <v>0</v>
      </c>
      <c r="P1738" s="86">
        <v>500000</v>
      </c>
      <c r="Q1738" s="86">
        <v>0</v>
      </c>
      <c r="R1738" s="86">
        <v>0</v>
      </c>
      <c r="S1738" s="86">
        <v>0</v>
      </c>
      <c r="T1738" s="86">
        <v>0</v>
      </c>
      <c r="U1738" s="86">
        <v>0</v>
      </c>
      <c r="V1738" s="86">
        <v>0</v>
      </c>
      <c r="W1738" s="86">
        <v>0</v>
      </c>
      <c r="X1738" s="86">
        <v>0</v>
      </c>
      <c r="Y1738" s="86">
        <v>500000</v>
      </c>
    </row>
    <row r="1739" spans="1:25" hidden="1" outlineLevel="4" x14ac:dyDescent="0.3">
      <c r="A1739" s="85" t="s">
        <v>205</v>
      </c>
      <c r="B1739" s="85" t="s">
        <v>223</v>
      </c>
      <c r="C1739" t="s">
        <v>1858</v>
      </c>
      <c r="D1739" s="86">
        <v>0</v>
      </c>
      <c r="E1739" s="86">
        <v>0</v>
      </c>
      <c r="F1739" s="86">
        <v>0</v>
      </c>
      <c r="G1739" s="86">
        <v>0</v>
      </c>
      <c r="H1739" s="86">
        <v>0</v>
      </c>
      <c r="I1739" s="86">
        <v>0</v>
      </c>
      <c r="J1739" s="86">
        <v>0</v>
      </c>
      <c r="K1739" s="86">
        <v>0</v>
      </c>
      <c r="L1739" s="86">
        <v>0</v>
      </c>
      <c r="M1739" s="86">
        <v>0</v>
      </c>
      <c r="N1739" s="86">
        <v>0</v>
      </c>
      <c r="O1739" s="86">
        <v>300000</v>
      </c>
      <c r="P1739" s="86">
        <v>0</v>
      </c>
      <c r="Q1739" s="86">
        <v>0</v>
      </c>
      <c r="R1739" s="86">
        <v>0</v>
      </c>
      <c r="S1739" s="86">
        <v>0</v>
      </c>
      <c r="T1739" s="86">
        <v>0</v>
      </c>
      <c r="U1739" s="86">
        <v>0</v>
      </c>
      <c r="V1739" s="86">
        <v>0</v>
      </c>
      <c r="W1739" s="86">
        <v>0</v>
      </c>
      <c r="X1739" s="86">
        <v>0</v>
      </c>
      <c r="Y1739" s="86">
        <v>300000</v>
      </c>
    </row>
    <row r="1740" spans="1:25" s="284" customFormat="1" hidden="1" outlineLevel="3" collapsed="1" x14ac:dyDescent="0.3">
      <c r="A1740" s="85"/>
      <c r="B1740" s="290" t="s">
        <v>2841</v>
      </c>
      <c r="C1740" s="291"/>
      <c r="D1740" s="292"/>
      <c r="E1740" s="292">
        <f t="shared" ref="E1740:Y1740" si="74">SUBTOTAL(9,E1736:E1739)</f>
        <v>0</v>
      </c>
      <c r="F1740" s="292">
        <f t="shared" si="74"/>
        <v>0</v>
      </c>
      <c r="G1740" s="292">
        <f t="shared" si="74"/>
        <v>0</v>
      </c>
      <c r="H1740" s="292">
        <f t="shared" si="74"/>
        <v>0</v>
      </c>
      <c r="I1740" s="292">
        <f t="shared" si="74"/>
        <v>0</v>
      </c>
      <c r="J1740" s="292">
        <f t="shared" si="74"/>
        <v>0</v>
      </c>
      <c r="K1740" s="292">
        <f t="shared" si="74"/>
        <v>0</v>
      </c>
      <c r="L1740" s="292">
        <f t="shared" si="74"/>
        <v>0</v>
      </c>
      <c r="M1740" s="292">
        <f t="shared" si="74"/>
        <v>0</v>
      </c>
      <c r="N1740" s="292">
        <f t="shared" si="74"/>
        <v>100000</v>
      </c>
      <c r="O1740" s="292">
        <f t="shared" si="74"/>
        <v>1500000</v>
      </c>
      <c r="P1740" s="292">
        <f t="shared" si="74"/>
        <v>500000</v>
      </c>
      <c r="Q1740" s="292">
        <f t="shared" si="74"/>
        <v>0</v>
      </c>
      <c r="R1740" s="292">
        <f t="shared" si="74"/>
        <v>0</v>
      </c>
      <c r="S1740" s="292">
        <f t="shared" si="74"/>
        <v>0</v>
      </c>
      <c r="T1740" s="292">
        <f t="shared" si="74"/>
        <v>0</v>
      </c>
      <c r="U1740" s="292">
        <f t="shared" si="74"/>
        <v>0</v>
      </c>
      <c r="V1740" s="292">
        <f t="shared" si="74"/>
        <v>0</v>
      </c>
      <c r="W1740" s="292">
        <f t="shared" si="74"/>
        <v>0</v>
      </c>
      <c r="X1740" s="292">
        <f t="shared" si="74"/>
        <v>0</v>
      </c>
      <c r="Y1740" s="292">
        <f t="shared" si="74"/>
        <v>2100000</v>
      </c>
    </row>
    <row r="1741" spans="1:25" hidden="1" outlineLevel="4" x14ac:dyDescent="0.3">
      <c r="A1741" s="85" t="s">
        <v>205</v>
      </c>
      <c r="B1741" s="85" t="s">
        <v>225</v>
      </c>
      <c r="C1741" t="s">
        <v>1859</v>
      </c>
      <c r="D1741" s="86">
        <v>0</v>
      </c>
      <c r="E1741" s="86">
        <v>2250000</v>
      </c>
      <c r="F1741" s="86">
        <v>0</v>
      </c>
      <c r="G1741" s="86">
        <v>0</v>
      </c>
      <c r="H1741" s="86">
        <v>0</v>
      </c>
      <c r="I1741" s="86">
        <v>0</v>
      </c>
      <c r="J1741" s="86">
        <v>0</v>
      </c>
      <c r="K1741" s="86">
        <v>0</v>
      </c>
      <c r="L1741" s="86">
        <v>0</v>
      </c>
      <c r="M1741" s="86">
        <v>0</v>
      </c>
      <c r="N1741" s="86">
        <v>0</v>
      </c>
      <c r="O1741" s="86">
        <v>0</v>
      </c>
      <c r="P1741" s="86">
        <v>0</v>
      </c>
      <c r="Q1741" s="86">
        <v>0</v>
      </c>
      <c r="R1741" s="86">
        <v>0</v>
      </c>
      <c r="S1741" s="86">
        <v>0</v>
      </c>
      <c r="T1741" s="86">
        <v>0</v>
      </c>
      <c r="U1741" s="86">
        <v>0</v>
      </c>
      <c r="V1741" s="86">
        <v>0</v>
      </c>
      <c r="W1741" s="86">
        <v>0</v>
      </c>
      <c r="X1741" s="86">
        <v>0</v>
      </c>
      <c r="Y1741" s="86">
        <v>2250000</v>
      </c>
    </row>
    <row r="1742" spans="1:25" hidden="1" outlineLevel="4" x14ac:dyDescent="0.3">
      <c r="A1742" s="85" t="s">
        <v>205</v>
      </c>
      <c r="B1742" s="85" t="s">
        <v>225</v>
      </c>
      <c r="C1742" t="s">
        <v>1860</v>
      </c>
      <c r="D1742" s="86">
        <v>0</v>
      </c>
      <c r="E1742" s="86">
        <v>0</v>
      </c>
      <c r="F1742" s="86">
        <v>0</v>
      </c>
      <c r="G1742" s="86">
        <v>0</v>
      </c>
      <c r="H1742" s="86">
        <v>0</v>
      </c>
      <c r="I1742" s="86">
        <v>0</v>
      </c>
      <c r="J1742" s="86">
        <v>0</v>
      </c>
      <c r="K1742" s="86">
        <v>3473000</v>
      </c>
      <c r="L1742" s="86">
        <v>0</v>
      </c>
      <c r="M1742" s="86">
        <v>0</v>
      </c>
      <c r="N1742" s="86">
        <v>0</v>
      </c>
      <c r="O1742" s="86">
        <v>0</v>
      </c>
      <c r="P1742" s="86">
        <v>0</v>
      </c>
      <c r="Q1742" s="86">
        <v>0</v>
      </c>
      <c r="R1742" s="86">
        <v>0</v>
      </c>
      <c r="S1742" s="86">
        <v>0</v>
      </c>
      <c r="T1742" s="86">
        <v>0</v>
      </c>
      <c r="U1742" s="86">
        <v>0</v>
      </c>
      <c r="V1742" s="86">
        <v>0</v>
      </c>
      <c r="W1742" s="86">
        <v>0</v>
      </c>
      <c r="X1742" s="86">
        <v>0</v>
      </c>
      <c r="Y1742" s="86">
        <v>3473000</v>
      </c>
    </row>
    <row r="1743" spans="1:25" hidden="1" outlineLevel="4" x14ac:dyDescent="0.3">
      <c r="A1743" s="85" t="s">
        <v>205</v>
      </c>
      <c r="B1743" s="85" t="s">
        <v>225</v>
      </c>
      <c r="C1743" t="s">
        <v>1861</v>
      </c>
      <c r="D1743" s="86">
        <v>0</v>
      </c>
      <c r="E1743" s="86">
        <v>0</v>
      </c>
      <c r="F1743" s="86">
        <v>0</v>
      </c>
      <c r="G1743" s="86">
        <v>0</v>
      </c>
      <c r="H1743" s="86">
        <v>0</v>
      </c>
      <c r="I1743" s="86">
        <v>0</v>
      </c>
      <c r="J1743" s="86">
        <v>0</v>
      </c>
      <c r="K1743" s="86">
        <v>0</v>
      </c>
      <c r="L1743" s="86">
        <v>0</v>
      </c>
      <c r="M1743" s="86">
        <v>0</v>
      </c>
      <c r="N1743" s="86">
        <v>0</v>
      </c>
      <c r="O1743" s="86">
        <v>0</v>
      </c>
      <c r="P1743" s="86">
        <v>0</v>
      </c>
      <c r="Q1743" s="86">
        <v>0</v>
      </c>
      <c r="R1743" s="86">
        <v>0</v>
      </c>
      <c r="S1743" s="86">
        <v>0</v>
      </c>
      <c r="T1743" s="86">
        <v>2166500</v>
      </c>
      <c r="U1743" s="86">
        <v>0</v>
      </c>
      <c r="V1743" s="86">
        <v>0</v>
      </c>
      <c r="W1743" s="86">
        <v>0</v>
      </c>
      <c r="X1743" s="86">
        <v>0</v>
      </c>
      <c r="Y1743" s="86">
        <v>2166500</v>
      </c>
    </row>
    <row r="1744" spans="1:25" hidden="1" outlineLevel="4" x14ac:dyDescent="0.3">
      <c r="A1744" s="85" t="s">
        <v>205</v>
      </c>
      <c r="B1744" s="85" t="s">
        <v>225</v>
      </c>
      <c r="C1744" t="s">
        <v>1862</v>
      </c>
      <c r="D1744" s="86">
        <v>0</v>
      </c>
      <c r="E1744" s="86">
        <v>0</v>
      </c>
      <c r="F1744" s="86">
        <v>0</v>
      </c>
      <c r="G1744" s="86">
        <v>0</v>
      </c>
      <c r="H1744" s="86">
        <v>0</v>
      </c>
      <c r="I1744" s="86">
        <v>0</v>
      </c>
      <c r="J1744" s="86">
        <v>0</v>
      </c>
      <c r="K1744" s="86">
        <v>0</v>
      </c>
      <c r="L1744" s="86">
        <v>0</v>
      </c>
      <c r="M1744" s="86">
        <v>0</v>
      </c>
      <c r="N1744" s="86">
        <v>0</v>
      </c>
      <c r="O1744" s="86">
        <v>50000</v>
      </c>
      <c r="P1744" s="86">
        <v>0</v>
      </c>
      <c r="Q1744" s="86">
        <v>0</v>
      </c>
      <c r="R1744" s="86">
        <v>0</v>
      </c>
      <c r="S1744" s="86">
        <v>0</v>
      </c>
      <c r="T1744" s="86">
        <v>0</v>
      </c>
      <c r="U1744" s="86">
        <v>0</v>
      </c>
      <c r="V1744" s="86">
        <v>0</v>
      </c>
      <c r="W1744" s="86">
        <v>0</v>
      </c>
      <c r="X1744" s="86">
        <v>0</v>
      </c>
      <c r="Y1744" s="86">
        <v>50000</v>
      </c>
    </row>
    <row r="1745" spans="1:25" hidden="1" outlineLevel="4" x14ac:dyDescent="0.3">
      <c r="A1745" s="85" t="s">
        <v>205</v>
      </c>
      <c r="B1745" s="85" t="s">
        <v>225</v>
      </c>
      <c r="C1745" t="s">
        <v>1863</v>
      </c>
      <c r="D1745" s="86">
        <v>0</v>
      </c>
      <c r="E1745" s="86">
        <v>0</v>
      </c>
      <c r="F1745" s="86">
        <v>0</v>
      </c>
      <c r="G1745" s="86">
        <v>0</v>
      </c>
      <c r="H1745" s="86">
        <v>0</v>
      </c>
      <c r="I1745" s="86">
        <v>0</v>
      </c>
      <c r="J1745" s="86">
        <v>0</v>
      </c>
      <c r="K1745" s="86">
        <v>400000</v>
      </c>
      <c r="L1745" s="86">
        <v>0</v>
      </c>
      <c r="M1745" s="86">
        <v>0</v>
      </c>
      <c r="N1745" s="86">
        <v>0</v>
      </c>
      <c r="O1745" s="86">
        <v>0</v>
      </c>
      <c r="P1745" s="86">
        <v>0</v>
      </c>
      <c r="Q1745" s="86">
        <v>0</v>
      </c>
      <c r="R1745" s="86">
        <v>0</v>
      </c>
      <c r="S1745" s="86">
        <v>0</v>
      </c>
      <c r="T1745" s="86">
        <v>0</v>
      </c>
      <c r="U1745" s="86">
        <v>0</v>
      </c>
      <c r="V1745" s="86">
        <v>0</v>
      </c>
      <c r="W1745" s="86">
        <v>0</v>
      </c>
      <c r="X1745" s="86">
        <v>0</v>
      </c>
      <c r="Y1745" s="86">
        <v>400000</v>
      </c>
    </row>
    <row r="1746" spans="1:25" hidden="1" outlineLevel="4" x14ac:dyDescent="0.3">
      <c r="A1746" s="85" t="s">
        <v>205</v>
      </c>
      <c r="B1746" s="85" t="s">
        <v>225</v>
      </c>
      <c r="C1746" t="s">
        <v>1864</v>
      </c>
      <c r="D1746" s="86">
        <v>0</v>
      </c>
      <c r="E1746" s="86">
        <v>0</v>
      </c>
      <c r="F1746" s="86">
        <v>0</v>
      </c>
      <c r="G1746" s="86">
        <v>0</v>
      </c>
      <c r="H1746" s="86">
        <v>0</v>
      </c>
      <c r="I1746" s="86">
        <v>0</v>
      </c>
      <c r="J1746" s="86">
        <v>0</v>
      </c>
      <c r="K1746" s="86">
        <v>0</v>
      </c>
      <c r="L1746" s="86">
        <v>0</v>
      </c>
      <c r="M1746" s="86">
        <v>0</v>
      </c>
      <c r="N1746" s="86">
        <v>0</v>
      </c>
      <c r="O1746" s="86">
        <v>245000</v>
      </c>
      <c r="P1746" s="86">
        <v>0</v>
      </c>
      <c r="Q1746" s="86">
        <v>0</v>
      </c>
      <c r="R1746" s="86">
        <v>0</v>
      </c>
      <c r="S1746" s="86">
        <v>0</v>
      </c>
      <c r="T1746" s="86">
        <v>0</v>
      </c>
      <c r="U1746" s="86">
        <v>0</v>
      </c>
      <c r="V1746" s="86">
        <v>0</v>
      </c>
      <c r="W1746" s="86">
        <v>0</v>
      </c>
      <c r="X1746" s="86">
        <v>0</v>
      </c>
      <c r="Y1746" s="86">
        <v>245000</v>
      </c>
    </row>
    <row r="1747" spans="1:25" hidden="1" outlineLevel="4" x14ac:dyDescent="0.3">
      <c r="A1747" s="85" t="s">
        <v>205</v>
      </c>
      <c r="B1747" s="85" t="s">
        <v>225</v>
      </c>
      <c r="C1747" t="s">
        <v>1865</v>
      </c>
      <c r="D1747" s="86">
        <v>0</v>
      </c>
      <c r="E1747" s="86">
        <v>0</v>
      </c>
      <c r="F1747" s="86">
        <v>0</v>
      </c>
      <c r="G1747" s="86">
        <v>0</v>
      </c>
      <c r="H1747" s="86">
        <v>0</v>
      </c>
      <c r="I1747" s="86">
        <v>0</v>
      </c>
      <c r="J1747" s="86">
        <v>0</v>
      </c>
      <c r="K1747" s="86">
        <v>0</v>
      </c>
      <c r="L1747" s="86">
        <v>0</v>
      </c>
      <c r="M1747" s="86">
        <v>0</v>
      </c>
      <c r="N1747" s="86">
        <v>0</v>
      </c>
      <c r="O1747" s="86">
        <v>0</v>
      </c>
      <c r="P1747" s="86">
        <v>0</v>
      </c>
      <c r="Q1747" s="86">
        <v>0</v>
      </c>
      <c r="R1747" s="86">
        <v>0</v>
      </c>
      <c r="S1747" s="86">
        <v>0</v>
      </c>
      <c r="T1747" s="86">
        <v>0</v>
      </c>
      <c r="U1747" s="86">
        <v>0</v>
      </c>
      <c r="V1747" s="86">
        <v>0</v>
      </c>
      <c r="W1747" s="86">
        <v>0</v>
      </c>
      <c r="X1747" s="86">
        <v>500000</v>
      </c>
      <c r="Y1747" s="86">
        <v>500000</v>
      </c>
    </row>
    <row r="1748" spans="1:25" hidden="1" outlineLevel="4" x14ac:dyDescent="0.3">
      <c r="A1748" s="85" t="s">
        <v>205</v>
      </c>
      <c r="B1748" s="85" t="s">
        <v>225</v>
      </c>
      <c r="C1748" t="s">
        <v>1866</v>
      </c>
      <c r="D1748" s="86">
        <v>0</v>
      </c>
      <c r="E1748" s="86">
        <v>0</v>
      </c>
      <c r="F1748" s="86">
        <v>0</v>
      </c>
      <c r="G1748" s="86">
        <v>0</v>
      </c>
      <c r="H1748" s="86">
        <v>0</v>
      </c>
      <c r="I1748" s="86">
        <v>0</v>
      </c>
      <c r="J1748" s="86">
        <v>0</v>
      </c>
      <c r="K1748" s="86">
        <v>0</v>
      </c>
      <c r="L1748" s="86">
        <v>0</v>
      </c>
      <c r="M1748" s="86">
        <v>0</v>
      </c>
      <c r="N1748" s="86">
        <v>0</v>
      </c>
      <c r="O1748" s="86">
        <v>0</v>
      </c>
      <c r="P1748" s="86">
        <v>0</v>
      </c>
      <c r="Q1748" s="86">
        <v>0</v>
      </c>
      <c r="R1748" s="86">
        <v>0</v>
      </c>
      <c r="S1748" s="86">
        <v>0</v>
      </c>
      <c r="T1748" s="86">
        <v>0</v>
      </c>
      <c r="U1748" s="86">
        <v>5000000</v>
      </c>
      <c r="V1748" s="86">
        <v>0</v>
      </c>
      <c r="W1748" s="86">
        <v>0</v>
      </c>
      <c r="X1748" s="86">
        <v>0</v>
      </c>
      <c r="Y1748" s="86">
        <v>5000000</v>
      </c>
    </row>
    <row r="1749" spans="1:25" hidden="1" outlineLevel="4" x14ac:dyDescent="0.3">
      <c r="A1749" s="85" t="s">
        <v>205</v>
      </c>
      <c r="B1749" s="85" t="s">
        <v>225</v>
      </c>
      <c r="C1749" t="s">
        <v>1867</v>
      </c>
      <c r="D1749" s="86">
        <v>0</v>
      </c>
      <c r="E1749" s="86">
        <v>0</v>
      </c>
      <c r="F1749" s="86">
        <v>0</v>
      </c>
      <c r="G1749" s="86">
        <v>0</v>
      </c>
      <c r="H1749" s="86">
        <v>0</v>
      </c>
      <c r="I1749" s="86">
        <v>0</v>
      </c>
      <c r="J1749" s="86">
        <v>500000</v>
      </c>
      <c r="K1749" s="86">
        <v>0</v>
      </c>
      <c r="L1749" s="86">
        <v>0</v>
      </c>
      <c r="M1749" s="86">
        <v>0</v>
      </c>
      <c r="N1749" s="86">
        <v>0</v>
      </c>
      <c r="O1749" s="86">
        <v>0</v>
      </c>
      <c r="P1749" s="86">
        <v>0</v>
      </c>
      <c r="Q1749" s="86">
        <v>0</v>
      </c>
      <c r="R1749" s="86">
        <v>0</v>
      </c>
      <c r="S1749" s="86">
        <v>0</v>
      </c>
      <c r="T1749" s="86">
        <v>0</v>
      </c>
      <c r="U1749" s="86">
        <v>0</v>
      </c>
      <c r="V1749" s="86">
        <v>0</v>
      </c>
      <c r="W1749" s="86">
        <v>0</v>
      </c>
      <c r="X1749" s="86">
        <v>0</v>
      </c>
      <c r="Y1749" s="86">
        <v>500000</v>
      </c>
    </row>
    <row r="1750" spans="1:25" hidden="1" outlineLevel="4" x14ac:dyDescent="0.3">
      <c r="A1750" s="85" t="s">
        <v>205</v>
      </c>
      <c r="B1750" s="85" t="s">
        <v>225</v>
      </c>
      <c r="C1750" t="s">
        <v>1868</v>
      </c>
      <c r="D1750" s="86">
        <v>0</v>
      </c>
      <c r="E1750" s="86">
        <v>0</v>
      </c>
      <c r="F1750" s="86">
        <v>0</v>
      </c>
      <c r="G1750" s="86">
        <v>0</v>
      </c>
      <c r="H1750" s="86">
        <v>0</v>
      </c>
      <c r="I1750" s="86">
        <v>0</v>
      </c>
      <c r="J1750" s="86">
        <v>0</v>
      </c>
      <c r="K1750" s="86">
        <v>250000</v>
      </c>
      <c r="L1750" s="86">
        <v>0</v>
      </c>
      <c r="M1750" s="86">
        <v>0</v>
      </c>
      <c r="N1750" s="86">
        <v>0</v>
      </c>
      <c r="O1750" s="86">
        <v>0</v>
      </c>
      <c r="P1750" s="86">
        <v>0</v>
      </c>
      <c r="Q1750" s="86">
        <v>0</v>
      </c>
      <c r="R1750" s="86">
        <v>0</v>
      </c>
      <c r="S1750" s="86">
        <v>0</v>
      </c>
      <c r="T1750" s="86">
        <v>0</v>
      </c>
      <c r="U1750" s="86">
        <v>0</v>
      </c>
      <c r="V1750" s="86">
        <v>0</v>
      </c>
      <c r="W1750" s="86">
        <v>0</v>
      </c>
      <c r="X1750" s="86">
        <v>0</v>
      </c>
      <c r="Y1750" s="86">
        <v>250000</v>
      </c>
    </row>
    <row r="1751" spans="1:25" hidden="1" outlineLevel="4" x14ac:dyDescent="0.3">
      <c r="A1751" s="85" t="s">
        <v>205</v>
      </c>
      <c r="B1751" s="85" t="s">
        <v>225</v>
      </c>
      <c r="C1751" t="s">
        <v>1869</v>
      </c>
      <c r="D1751" s="86">
        <v>0</v>
      </c>
      <c r="E1751" s="86">
        <v>0</v>
      </c>
      <c r="F1751" s="86">
        <v>0</v>
      </c>
      <c r="G1751" s="86">
        <v>0</v>
      </c>
      <c r="H1751" s="86">
        <v>0</v>
      </c>
      <c r="I1751" s="86">
        <v>0</v>
      </c>
      <c r="J1751" s="86">
        <v>0</v>
      </c>
      <c r="K1751" s="86">
        <v>0</v>
      </c>
      <c r="L1751" s="86">
        <v>0</v>
      </c>
      <c r="M1751" s="86">
        <v>0</v>
      </c>
      <c r="N1751" s="86">
        <v>0</v>
      </c>
      <c r="O1751" s="86">
        <v>100000</v>
      </c>
      <c r="P1751" s="86">
        <v>0</v>
      </c>
      <c r="Q1751" s="86">
        <v>0</v>
      </c>
      <c r="R1751" s="86">
        <v>0</v>
      </c>
      <c r="S1751" s="86">
        <v>0</v>
      </c>
      <c r="T1751" s="86">
        <v>0</v>
      </c>
      <c r="U1751" s="86">
        <v>0</v>
      </c>
      <c r="V1751" s="86">
        <v>0</v>
      </c>
      <c r="W1751" s="86">
        <v>0</v>
      </c>
      <c r="X1751" s="86">
        <v>0</v>
      </c>
      <c r="Y1751" s="86">
        <v>100000</v>
      </c>
    </row>
    <row r="1752" spans="1:25" hidden="1" outlineLevel="4" x14ac:dyDescent="0.3">
      <c r="A1752" s="85" t="s">
        <v>205</v>
      </c>
      <c r="B1752" s="85" t="s">
        <v>225</v>
      </c>
      <c r="C1752" t="s">
        <v>1870</v>
      </c>
      <c r="D1752" s="86">
        <v>0</v>
      </c>
      <c r="E1752" s="86">
        <v>0</v>
      </c>
      <c r="F1752" s="86">
        <v>0</v>
      </c>
      <c r="G1752" s="86">
        <v>0</v>
      </c>
      <c r="H1752" s="86">
        <v>0</v>
      </c>
      <c r="I1752" s="86">
        <v>0</v>
      </c>
      <c r="J1752" s="86">
        <v>0</v>
      </c>
      <c r="K1752" s="86">
        <v>0</v>
      </c>
      <c r="L1752" s="86">
        <v>0</v>
      </c>
      <c r="M1752" s="86">
        <v>0</v>
      </c>
      <c r="N1752" s="86">
        <v>0</v>
      </c>
      <c r="O1752" s="86">
        <v>0</v>
      </c>
      <c r="P1752" s="86">
        <v>0</v>
      </c>
      <c r="Q1752" s="86">
        <v>0</v>
      </c>
      <c r="R1752" s="86">
        <v>0</v>
      </c>
      <c r="S1752" s="86">
        <v>600000</v>
      </c>
      <c r="T1752" s="86">
        <v>0</v>
      </c>
      <c r="U1752" s="86">
        <v>0</v>
      </c>
      <c r="V1752" s="86">
        <v>0</v>
      </c>
      <c r="W1752" s="86">
        <v>0</v>
      </c>
      <c r="X1752" s="86">
        <v>0</v>
      </c>
      <c r="Y1752" s="86">
        <v>600000</v>
      </c>
    </row>
    <row r="1753" spans="1:25" hidden="1" outlineLevel="4" x14ac:dyDescent="0.3">
      <c r="A1753" s="85" t="s">
        <v>205</v>
      </c>
      <c r="B1753" s="85" t="s">
        <v>225</v>
      </c>
      <c r="C1753" t="s">
        <v>1871</v>
      </c>
      <c r="D1753" s="86">
        <v>0</v>
      </c>
      <c r="E1753" s="86">
        <v>0</v>
      </c>
      <c r="F1753" s="86">
        <v>0</v>
      </c>
      <c r="G1753" s="86">
        <v>0</v>
      </c>
      <c r="H1753" s="86">
        <v>0</v>
      </c>
      <c r="I1753" s="86">
        <v>0</v>
      </c>
      <c r="J1753" s="86">
        <v>0</v>
      </c>
      <c r="K1753" s="86">
        <v>0</v>
      </c>
      <c r="L1753" s="86">
        <v>0</v>
      </c>
      <c r="M1753" s="86">
        <v>0</v>
      </c>
      <c r="N1753" s="86">
        <v>0</v>
      </c>
      <c r="O1753" s="86">
        <v>0</v>
      </c>
      <c r="P1753" s="86">
        <v>0</v>
      </c>
      <c r="Q1753" s="86">
        <v>0</v>
      </c>
      <c r="R1753" s="86">
        <v>0</v>
      </c>
      <c r="S1753" s="86">
        <v>0</v>
      </c>
      <c r="T1753" s="86">
        <v>0</v>
      </c>
      <c r="U1753" s="86">
        <v>0</v>
      </c>
      <c r="V1753" s="86">
        <v>1353494</v>
      </c>
      <c r="W1753" s="86">
        <v>0</v>
      </c>
      <c r="X1753" s="86">
        <v>0</v>
      </c>
      <c r="Y1753" s="86">
        <v>1353494</v>
      </c>
    </row>
    <row r="1754" spans="1:25" hidden="1" outlineLevel="4" x14ac:dyDescent="0.3">
      <c r="A1754" s="85" t="s">
        <v>205</v>
      </c>
      <c r="B1754" s="85" t="s">
        <v>225</v>
      </c>
      <c r="C1754" t="s">
        <v>1872</v>
      </c>
      <c r="D1754" s="86">
        <v>0</v>
      </c>
      <c r="E1754" s="86">
        <v>0</v>
      </c>
      <c r="F1754" s="86">
        <v>0</v>
      </c>
      <c r="G1754" s="86">
        <v>0</v>
      </c>
      <c r="H1754" s="86">
        <v>0</v>
      </c>
      <c r="I1754" s="86">
        <v>0</v>
      </c>
      <c r="J1754" s="86">
        <v>0</v>
      </c>
      <c r="K1754" s="86">
        <v>0</v>
      </c>
      <c r="L1754" s="86">
        <v>0</v>
      </c>
      <c r="M1754" s="86">
        <v>0</v>
      </c>
      <c r="N1754" s="86">
        <v>0</v>
      </c>
      <c r="O1754" s="86">
        <v>0</v>
      </c>
      <c r="P1754" s="86">
        <v>0</v>
      </c>
      <c r="Q1754" s="86">
        <v>0</v>
      </c>
      <c r="R1754" s="86">
        <v>0</v>
      </c>
      <c r="S1754" s="86">
        <v>0</v>
      </c>
      <c r="T1754" s="86">
        <v>0</v>
      </c>
      <c r="U1754" s="86">
        <v>0</v>
      </c>
      <c r="V1754" s="86">
        <v>0</v>
      </c>
      <c r="W1754" s="86">
        <v>0</v>
      </c>
      <c r="X1754" s="86">
        <v>216977</v>
      </c>
      <c r="Y1754" s="86">
        <v>216977</v>
      </c>
    </row>
    <row r="1755" spans="1:25" hidden="1" outlineLevel="4" x14ac:dyDescent="0.3">
      <c r="A1755" s="85" t="s">
        <v>205</v>
      </c>
      <c r="B1755" s="85" t="s">
        <v>225</v>
      </c>
      <c r="C1755" t="s">
        <v>1873</v>
      </c>
      <c r="D1755" s="86">
        <v>0</v>
      </c>
      <c r="E1755" s="86">
        <v>0</v>
      </c>
      <c r="F1755" s="86">
        <v>0</v>
      </c>
      <c r="G1755" s="86">
        <v>0</v>
      </c>
      <c r="H1755" s="86">
        <v>0</v>
      </c>
      <c r="I1755" s="86">
        <v>0</v>
      </c>
      <c r="J1755" s="86">
        <v>0</v>
      </c>
      <c r="K1755" s="86">
        <v>0</v>
      </c>
      <c r="L1755" s="86">
        <v>0</v>
      </c>
      <c r="M1755" s="86">
        <v>0</v>
      </c>
      <c r="N1755" s="86">
        <v>0</v>
      </c>
      <c r="O1755" s="86">
        <v>456323</v>
      </c>
      <c r="P1755" s="86">
        <v>0</v>
      </c>
      <c r="Q1755" s="86">
        <v>0</v>
      </c>
      <c r="R1755" s="86">
        <v>0</v>
      </c>
      <c r="S1755" s="86">
        <v>0</v>
      </c>
      <c r="T1755" s="86">
        <v>0</v>
      </c>
      <c r="U1755" s="86">
        <v>0</v>
      </c>
      <c r="V1755" s="86">
        <v>0</v>
      </c>
      <c r="W1755" s="86">
        <v>0</v>
      </c>
      <c r="X1755" s="86">
        <v>0</v>
      </c>
      <c r="Y1755" s="86">
        <v>456323</v>
      </c>
    </row>
    <row r="1756" spans="1:25" hidden="1" outlineLevel="4" x14ac:dyDescent="0.3">
      <c r="A1756" s="85" t="s">
        <v>205</v>
      </c>
      <c r="B1756" s="85" t="s">
        <v>225</v>
      </c>
      <c r="C1756" t="s">
        <v>1874</v>
      </c>
      <c r="D1756" s="86">
        <v>0</v>
      </c>
      <c r="E1756" s="86">
        <v>0</v>
      </c>
      <c r="F1756" s="86">
        <v>0</v>
      </c>
      <c r="G1756" s="86">
        <v>0</v>
      </c>
      <c r="H1756" s="86">
        <v>0</v>
      </c>
      <c r="I1756" s="86">
        <v>0</v>
      </c>
      <c r="J1756" s="86">
        <v>0</v>
      </c>
      <c r="K1756" s="86">
        <v>250000</v>
      </c>
      <c r="L1756" s="86">
        <v>0</v>
      </c>
      <c r="M1756" s="86">
        <v>0</v>
      </c>
      <c r="N1756" s="86">
        <v>0</v>
      </c>
      <c r="O1756" s="86">
        <v>0</v>
      </c>
      <c r="P1756" s="86">
        <v>0</v>
      </c>
      <c r="Q1756" s="86">
        <v>0</v>
      </c>
      <c r="R1756" s="86">
        <v>0</v>
      </c>
      <c r="S1756" s="86">
        <v>0</v>
      </c>
      <c r="T1756" s="86">
        <v>0</v>
      </c>
      <c r="U1756" s="86">
        <v>0</v>
      </c>
      <c r="V1756" s="86">
        <v>0</v>
      </c>
      <c r="W1756" s="86">
        <v>0</v>
      </c>
      <c r="X1756" s="86">
        <v>0</v>
      </c>
      <c r="Y1756" s="86">
        <v>250000</v>
      </c>
    </row>
    <row r="1757" spans="1:25" s="284" customFormat="1" hidden="1" outlineLevel="3" collapsed="1" x14ac:dyDescent="0.3">
      <c r="A1757" s="85"/>
      <c r="B1757" s="290" t="s">
        <v>2842</v>
      </c>
      <c r="C1757" s="291"/>
      <c r="D1757" s="292"/>
      <c r="E1757" s="292">
        <f t="shared" ref="E1757:Y1757" si="75">SUBTOTAL(9,E1741:E1756)</f>
        <v>2250000</v>
      </c>
      <c r="F1757" s="292">
        <f t="shared" si="75"/>
        <v>0</v>
      </c>
      <c r="G1757" s="292">
        <f t="shared" si="75"/>
        <v>0</v>
      </c>
      <c r="H1757" s="292">
        <f t="shared" si="75"/>
        <v>0</v>
      </c>
      <c r="I1757" s="292">
        <f t="shared" si="75"/>
        <v>0</v>
      </c>
      <c r="J1757" s="292">
        <f t="shared" si="75"/>
        <v>500000</v>
      </c>
      <c r="K1757" s="292">
        <f t="shared" si="75"/>
        <v>4373000</v>
      </c>
      <c r="L1757" s="292">
        <f t="shared" si="75"/>
        <v>0</v>
      </c>
      <c r="M1757" s="292">
        <f t="shared" si="75"/>
        <v>0</v>
      </c>
      <c r="N1757" s="292">
        <f t="shared" si="75"/>
        <v>0</v>
      </c>
      <c r="O1757" s="292">
        <f t="shared" si="75"/>
        <v>851323</v>
      </c>
      <c r="P1757" s="292">
        <f t="shared" si="75"/>
        <v>0</v>
      </c>
      <c r="Q1757" s="292">
        <f t="shared" si="75"/>
        <v>0</v>
      </c>
      <c r="R1757" s="292">
        <f t="shared" si="75"/>
        <v>0</v>
      </c>
      <c r="S1757" s="292">
        <f t="shared" si="75"/>
        <v>600000</v>
      </c>
      <c r="T1757" s="292">
        <f t="shared" si="75"/>
        <v>2166500</v>
      </c>
      <c r="U1757" s="292">
        <f t="shared" si="75"/>
        <v>5000000</v>
      </c>
      <c r="V1757" s="292">
        <f t="shared" si="75"/>
        <v>1353494</v>
      </c>
      <c r="W1757" s="292">
        <f t="shared" si="75"/>
        <v>0</v>
      </c>
      <c r="X1757" s="292">
        <f t="shared" si="75"/>
        <v>716977</v>
      </c>
      <c r="Y1757" s="292">
        <f t="shared" si="75"/>
        <v>17811294</v>
      </c>
    </row>
    <row r="1758" spans="1:25" hidden="1" outlineLevel="4" x14ac:dyDescent="0.3">
      <c r="A1758" s="85" t="s">
        <v>205</v>
      </c>
      <c r="B1758" s="85" t="s">
        <v>227</v>
      </c>
      <c r="C1758" t="s">
        <v>1875</v>
      </c>
      <c r="D1758" s="86">
        <v>0</v>
      </c>
      <c r="E1758" s="86">
        <v>7200000</v>
      </c>
      <c r="F1758" s="86">
        <v>0</v>
      </c>
      <c r="G1758" s="86">
        <v>0</v>
      </c>
      <c r="H1758" s="86">
        <v>0</v>
      </c>
      <c r="I1758" s="86">
        <v>0</v>
      </c>
      <c r="J1758" s="86">
        <v>0</v>
      </c>
      <c r="K1758" s="86">
        <v>0</v>
      </c>
      <c r="L1758" s="86">
        <v>0</v>
      </c>
      <c r="M1758" s="86">
        <v>0</v>
      </c>
      <c r="N1758" s="86">
        <v>0</v>
      </c>
      <c r="O1758" s="86">
        <v>0</v>
      </c>
      <c r="P1758" s="86">
        <v>0</v>
      </c>
      <c r="Q1758" s="86">
        <v>0</v>
      </c>
      <c r="R1758" s="86">
        <v>0</v>
      </c>
      <c r="S1758" s="86">
        <v>0</v>
      </c>
      <c r="T1758" s="86">
        <v>0</v>
      </c>
      <c r="U1758" s="86">
        <v>0</v>
      </c>
      <c r="V1758" s="86">
        <v>0</v>
      </c>
      <c r="W1758" s="86">
        <v>0</v>
      </c>
      <c r="X1758" s="86">
        <v>0</v>
      </c>
      <c r="Y1758" s="86">
        <v>7200000</v>
      </c>
    </row>
    <row r="1759" spans="1:25" hidden="1" outlineLevel="4" x14ac:dyDescent="0.3">
      <c r="A1759" s="85" t="s">
        <v>205</v>
      </c>
      <c r="B1759" s="85" t="s">
        <v>227</v>
      </c>
      <c r="C1759" t="s">
        <v>1876</v>
      </c>
      <c r="D1759" s="86">
        <v>0</v>
      </c>
      <c r="E1759" s="86">
        <v>0</v>
      </c>
      <c r="F1759" s="86">
        <v>0</v>
      </c>
      <c r="G1759" s="86">
        <v>0</v>
      </c>
      <c r="H1759" s="86">
        <v>0</v>
      </c>
      <c r="I1759" s="86">
        <v>0</v>
      </c>
      <c r="J1759" s="86">
        <v>0</v>
      </c>
      <c r="K1759" s="86">
        <v>0</v>
      </c>
      <c r="L1759" s="86">
        <v>0</v>
      </c>
      <c r="M1759" s="86">
        <v>0</v>
      </c>
      <c r="N1759" s="86">
        <v>0</v>
      </c>
      <c r="O1759" s="86">
        <v>0</v>
      </c>
      <c r="P1759" s="86">
        <v>0</v>
      </c>
      <c r="Q1759" s="86">
        <v>0</v>
      </c>
      <c r="R1759" s="86">
        <v>0</v>
      </c>
      <c r="S1759" s="86">
        <v>0</v>
      </c>
      <c r="T1759" s="86">
        <v>20000000</v>
      </c>
      <c r="U1759" s="86">
        <v>0</v>
      </c>
      <c r="V1759" s="86">
        <v>0</v>
      </c>
      <c r="W1759" s="86">
        <v>45793437</v>
      </c>
      <c r="X1759" s="86">
        <v>0</v>
      </c>
      <c r="Y1759" s="86">
        <v>65793437</v>
      </c>
    </row>
    <row r="1760" spans="1:25" hidden="1" outlineLevel="4" x14ac:dyDescent="0.3">
      <c r="A1760" s="85" t="s">
        <v>205</v>
      </c>
      <c r="B1760" s="85" t="s">
        <v>227</v>
      </c>
      <c r="C1760" t="s">
        <v>1877</v>
      </c>
      <c r="D1760" s="86">
        <v>0</v>
      </c>
      <c r="E1760" s="86">
        <v>10225000</v>
      </c>
      <c r="F1760" s="86">
        <v>0</v>
      </c>
      <c r="G1760" s="86">
        <v>0</v>
      </c>
      <c r="H1760" s="86">
        <v>0</v>
      </c>
      <c r="I1760" s="86">
        <v>0</v>
      </c>
      <c r="J1760" s="86">
        <v>0</v>
      </c>
      <c r="K1760" s="86">
        <v>0</v>
      </c>
      <c r="L1760" s="86">
        <v>0</v>
      </c>
      <c r="M1760" s="86">
        <v>0</v>
      </c>
      <c r="N1760" s="86">
        <v>0</v>
      </c>
      <c r="O1760" s="86">
        <v>0</v>
      </c>
      <c r="P1760" s="86">
        <v>0</v>
      </c>
      <c r="Q1760" s="86">
        <v>0</v>
      </c>
      <c r="R1760" s="86">
        <v>0</v>
      </c>
      <c r="S1760" s="86">
        <v>0</v>
      </c>
      <c r="T1760" s="86">
        <v>0</v>
      </c>
      <c r="U1760" s="86">
        <v>0</v>
      </c>
      <c r="V1760" s="86">
        <v>0</v>
      </c>
      <c r="W1760" s="86">
        <v>0</v>
      </c>
      <c r="X1760" s="86">
        <v>0</v>
      </c>
      <c r="Y1760" s="86">
        <v>10225000</v>
      </c>
    </row>
    <row r="1761" spans="1:25" hidden="1" outlineLevel="4" x14ac:dyDescent="0.3">
      <c r="A1761" s="85" t="s">
        <v>205</v>
      </c>
      <c r="B1761" s="85" t="s">
        <v>227</v>
      </c>
      <c r="C1761" t="s">
        <v>1878</v>
      </c>
      <c r="D1761" s="86">
        <v>0</v>
      </c>
      <c r="E1761" s="86">
        <v>0</v>
      </c>
      <c r="F1761" s="86">
        <v>0</v>
      </c>
      <c r="G1761" s="86">
        <v>0</v>
      </c>
      <c r="H1761" s="86">
        <v>0</v>
      </c>
      <c r="I1761" s="86">
        <v>972902</v>
      </c>
      <c r="J1761" s="86">
        <v>0</v>
      </c>
      <c r="K1761" s="86">
        <v>0</v>
      </c>
      <c r="L1761" s="86">
        <v>0</v>
      </c>
      <c r="M1761" s="86">
        <v>0</v>
      </c>
      <c r="N1761" s="86">
        <v>0</v>
      </c>
      <c r="O1761" s="86">
        <v>0</v>
      </c>
      <c r="P1761" s="86">
        <v>0</v>
      </c>
      <c r="Q1761" s="86">
        <v>0</v>
      </c>
      <c r="R1761" s="86">
        <v>0</v>
      </c>
      <c r="S1761" s="86">
        <v>0</v>
      </c>
      <c r="T1761" s="86">
        <v>0</v>
      </c>
      <c r="U1761" s="86">
        <v>0</v>
      </c>
      <c r="V1761" s="86">
        <v>0</v>
      </c>
      <c r="W1761" s="86">
        <v>0</v>
      </c>
      <c r="X1761" s="86">
        <v>0</v>
      </c>
      <c r="Y1761" s="86">
        <v>972902</v>
      </c>
    </row>
    <row r="1762" spans="1:25" hidden="1" outlineLevel="4" x14ac:dyDescent="0.3">
      <c r="A1762" s="85" t="s">
        <v>205</v>
      </c>
      <c r="B1762" s="85" t="s">
        <v>227</v>
      </c>
      <c r="C1762" t="s">
        <v>1879</v>
      </c>
      <c r="D1762" s="86">
        <v>0</v>
      </c>
      <c r="E1762" s="86">
        <v>0</v>
      </c>
      <c r="F1762" s="86">
        <v>0</v>
      </c>
      <c r="G1762" s="86">
        <v>0</v>
      </c>
      <c r="H1762" s="86">
        <v>0</v>
      </c>
      <c r="I1762" s="86">
        <v>0</v>
      </c>
      <c r="J1762" s="86">
        <v>0</v>
      </c>
      <c r="K1762" s="86">
        <v>16079104</v>
      </c>
      <c r="L1762" s="86">
        <v>0</v>
      </c>
      <c r="M1762" s="86">
        <v>0</v>
      </c>
      <c r="N1762" s="86">
        <v>0</v>
      </c>
      <c r="O1762" s="86">
        <v>0</v>
      </c>
      <c r="P1762" s="86">
        <v>0</v>
      </c>
      <c r="Q1762" s="86">
        <v>0</v>
      </c>
      <c r="R1762" s="86">
        <v>0</v>
      </c>
      <c r="S1762" s="86">
        <v>0</v>
      </c>
      <c r="T1762" s="86">
        <v>0</v>
      </c>
      <c r="U1762" s="86">
        <v>0</v>
      </c>
      <c r="V1762" s="86">
        <v>0</v>
      </c>
      <c r="W1762" s="86">
        <v>0</v>
      </c>
      <c r="X1762" s="86">
        <v>0</v>
      </c>
      <c r="Y1762" s="86">
        <v>16079104</v>
      </c>
    </row>
    <row r="1763" spans="1:25" s="284" customFormat="1" hidden="1" outlineLevel="3" collapsed="1" x14ac:dyDescent="0.3">
      <c r="A1763" s="85"/>
      <c r="B1763" s="290" t="s">
        <v>2843</v>
      </c>
      <c r="C1763" s="291"/>
      <c r="D1763" s="292"/>
      <c r="E1763" s="292">
        <f t="shared" ref="E1763:Y1763" si="76">SUBTOTAL(9,E1758:E1762)</f>
        <v>17425000</v>
      </c>
      <c r="F1763" s="292">
        <f t="shared" si="76"/>
        <v>0</v>
      </c>
      <c r="G1763" s="292">
        <f t="shared" si="76"/>
        <v>0</v>
      </c>
      <c r="H1763" s="292">
        <f t="shared" si="76"/>
        <v>0</v>
      </c>
      <c r="I1763" s="292">
        <f t="shared" si="76"/>
        <v>972902</v>
      </c>
      <c r="J1763" s="292">
        <f t="shared" si="76"/>
        <v>0</v>
      </c>
      <c r="K1763" s="292">
        <f t="shared" si="76"/>
        <v>16079104</v>
      </c>
      <c r="L1763" s="292">
        <f t="shared" si="76"/>
        <v>0</v>
      </c>
      <c r="M1763" s="292">
        <f t="shared" si="76"/>
        <v>0</v>
      </c>
      <c r="N1763" s="292">
        <f t="shared" si="76"/>
        <v>0</v>
      </c>
      <c r="O1763" s="292">
        <f t="shared" si="76"/>
        <v>0</v>
      </c>
      <c r="P1763" s="292">
        <f t="shared" si="76"/>
        <v>0</v>
      </c>
      <c r="Q1763" s="292">
        <f t="shared" si="76"/>
        <v>0</v>
      </c>
      <c r="R1763" s="292">
        <f t="shared" si="76"/>
        <v>0</v>
      </c>
      <c r="S1763" s="292">
        <f t="shared" si="76"/>
        <v>0</v>
      </c>
      <c r="T1763" s="292">
        <f t="shared" si="76"/>
        <v>20000000</v>
      </c>
      <c r="U1763" s="292">
        <f t="shared" si="76"/>
        <v>0</v>
      </c>
      <c r="V1763" s="292">
        <f t="shared" si="76"/>
        <v>0</v>
      </c>
      <c r="W1763" s="292">
        <f t="shared" si="76"/>
        <v>45793437</v>
      </c>
      <c r="X1763" s="292">
        <f t="shared" si="76"/>
        <v>0</v>
      </c>
      <c r="Y1763" s="292">
        <f t="shared" si="76"/>
        <v>100270443</v>
      </c>
    </row>
    <row r="1764" spans="1:25" hidden="1" outlineLevel="4" x14ac:dyDescent="0.3">
      <c r="A1764" s="85" t="s">
        <v>205</v>
      </c>
      <c r="B1764" s="85" t="s">
        <v>1880</v>
      </c>
      <c r="C1764" t="s">
        <v>1881</v>
      </c>
      <c r="D1764" s="86">
        <v>0</v>
      </c>
      <c r="E1764" s="86">
        <v>0</v>
      </c>
      <c r="F1764" s="86">
        <v>0</v>
      </c>
      <c r="G1764" s="86">
        <v>0</v>
      </c>
      <c r="H1764" s="86">
        <v>0</v>
      </c>
      <c r="I1764" s="86">
        <v>0</v>
      </c>
      <c r="J1764" s="86">
        <v>0</v>
      </c>
      <c r="K1764" s="86">
        <v>100000</v>
      </c>
      <c r="L1764" s="86">
        <v>0</v>
      </c>
      <c r="M1764" s="86">
        <v>0</v>
      </c>
      <c r="N1764" s="86">
        <v>0</v>
      </c>
      <c r="O1764" s="86">
        <v>0</v>
      </c>
      <c r="P1764" s="86">
        <v>0</v>
      </c>
      <c r="Q1764" s="86">
        <v>0</v>
      </c>
      <c r="R1764" s="86">
        <v>0</v>
      </c>
      <c r="S1764" s="86">
        <v>0</v>
      </c>
      <c r="T1764" s="86">
        <v>0</v>
      </c>
      <c r="U1764" s="86">
        <v>0</v>
      </c>
      <c r="V1764" s="86">
        <v>0</v>
      </c>
      <c r="W1764" s="86">
        <v>0</v>
      </c>
      <c r="X1764" s="86">
        <v>0</v>
      </c>
      <c r="Y1764" s="86">
        <v>100000</v>
      </c>
    </row>
    <row r="1765" spans="1:25" hidden="1" outlineLevel="4" x14ac:dyDescent="0.3">
      <c r="A1765" s="85" t="s">
        <v>205</v>
      </c>
      <c r="B1765" s="85" t="s">
        <v>1880</v>
      </c>
      <c r="C1765" t="s">
        <v>1882</v>
      </c>
      <c r="D1765" s="86">
        <v>0</v>
      </c>
      <c r="E1765" s="86">
        <v>0</v>
      </c>
      <c r="F1765" s="86">
        <v>0</v>
      </c>
      <c r="G1765" s="86">
        <v>0</v>
      </c>
      <c r="H1765" s="86">
        <v>0</v>
      </c>
      <c r="I1765" s="86">
        <v>0</v>
      </c>
      <c r="J1765" s="86">
        <v>0</v>
      </c>
      <c r="K1765" s="86">
        <v>15000</v>
      </c>
      <c r="L1765" s="86">
        <v>0</v>
      </c>
      <c r="M1765" s="86">
        <v>0</v>
      </c>
      <c r="N1765" s="86">
        <v>0</v>
      </c>
      <c r="O1765" s="86">
        <v>0</v>
      </c>
      <c r="P1765" s="86">
        <v>0</v>
      </c>
      <c r="Q1765" s="86">
        <v>0</v>
      </c>
      <c r="R1765" s="86">
        <v>0</v>
      </c>
      <c r="S1765" s="86">
        <v>0</v>
      </c>
      <c r="T1765" s="86">
        <v>0</v>
      </c>
      <c r="U1765" s="86">
        <v>0</v>
      </c>
      <c r="V1765" s="86">
        <v>0</v>
      </c>
      <c r="W1765" s="86">
        <v>0</v>
      </c>
      <c r="X1765" s="86">
        <v>0</v>
      </c>
      <c r="Y1765" s="86">
        <v>15000</v>
      </c>
    </row>
    <row r="1766" spans="1:25" hidden="1" outlineLevel="4" x14ac:dyDescent="0.3">
      <c r="A1766" s="85" t="s">
        <v>205</v>
      </c>
      <c r="B1766" s="85" t="s">
        <v>1880</v>
      </c>
      <c r="C1766" t="s">
        <v>1883</v>
      </c>
      <c r="D1766" s="86">
        <v>0</v>
      </c>
      <c r="E1766" s="86">
        <v>0</v>
      </c>
      <c r="F1766" s="86">
        <v>0</v>
      </c>
      <c r="G1766" s="86">
        <v>0</v>
      </c>
      <c r="H1766" s="86">
        <v>0</v>
      </c>
      <c r="I1766" s="86">
        <v>0</v>
      </c>
      <c r="J1766" s="86">
        <v>0</v>
      </c>
      <c r="K1766" s="86">
        <v>48000</v>
      </c>
      <c r="L1766" s="86">
        <v>0</v>
      </c>
      <c r="M1766" s="86">
        <v>0</v>
      </c>
      <c r="N1766" s="86">
        <v>0</v>
      </c>
      <c r="O1766" s="86">
        <v>0</v>
      </c>
      <c r="P1766" s="86">
        <v>0</v>
      </c>
      <c r="Q1766" s="86">
        <v>0</v>
      </c>
      <c r="R1766" s="86">
        <v>0</v>
      </c>
      <c r="S1766" s="86">
        <v>0</v>
      </c>
      <c r="T1766" s="86">
        <v>0</v>
      </c>
      <c r="U1766" s="86">
        <v>0</v>
      </c>
      <c r="V1766" s="86">
        <v>0</v>
      </c>
      <c r="W1766" s="86">
        <v>0</v>
      </c>
      <c r="X1766" s="86">
        <v>0</v>
      </c>
      <c r="Y1766" s="86">
        <v>48000</v>
      </c>
    </row>
    <row r="1767" spans="1:25" s="284" customFormat="1" hidden="1" outlineLevel="3" collapsed="1" x14ac:dyDescent="0.3">
      <c r="A1767" s="85"/>
      <c r="B1767" s="290" t="s">
        <v>2844</v>
      </c>
      <c r="C1767" s="291"/>
      <c r="D1767" s="292"/>
      <c r="E1767" s="292">
        <f t="shared" ref="E1767:Y1767" si="77">SUBTOTAL(9,E1764:E1766)</f>
        <v>0</v>
      </c>
      <c r="F1767" s="292">
        <f t="shared" si="77"/>
        <v>0</v>
      </c>
      <c r="G1767" s="292">
        <f t="shared" si="77"/>
        <v>0</v>
      </c>
      <c r="H1767" s="292">
        <f t="shared" si="77"/>
        <v>0</v>
      </c>
      <c r="I1767" s="292">
        <f t="shared" si="77"/>
        <v>0</v>
      </c>
      <c r="J1767" s="292">
        <f t="shared" si="77"/>
        <v>0</v>
      </c>
      <c r="K1767" s="292">
        <f t="shared" si="77"/>
        <v>163000</v>
      </c>
      <c r="L1767" s="292">
        <f t="shared" si="77"/>
        <v>0</v>
      </c>
      <c r="M1767" s="292">
        <f t="shared" si="77"/>
        <v>0</v>
      </c>
      <c r="N1767" s="292">
        <f t="shared" si="77"/>
        <v>0</v>
      </c>
      <c r="O1767" s="292">
        <f t="shared" si="77"/>
        <v>0</v>
      </c>
      <c r="P1767" s="292">
        <f t="shared" si="77"/>
        <v>0</v>
      </c>
      <c r="Q1767" s="292">
        <f t="shared" si="77"/>
        <v>0</v>
      </c>
      <c r="R1767" s="292">
        <f t="shared" si="77"/>
        <v>0</v>
      </c>
      <c r="S1767" s="292">
        <f t="shared" si="77"/>
        <v>0</v>
      </c>
      <c r="T1767" s="292">
        <f t="shared" si="77"/>
        <v>0</v>
      </c>
      <c r="U1767" s="292">
        <f t="shared" si="77"/>
        <v>0</v>
      </c>
      <c r="V1767" s="292">
        <f t="shared" si="77"/>
        <v>0</v>
      </c>
      <c r="W1767" s="292">
        <f t="shared" si="77"/>
        <v>0</v>
      </c>
      <c r="X1767" s="292">
        <f t="shared" si="77"/>
        <v>0</v>
      </c>
      <c r="Y1767" s="292">
        <f t="shared" si="77"/>
        <v>163000</v>
      </c>
    </row>
    <row r="1768" spans="1:25" hidden="1" outlineLevel="4" x14ac:dyDescent="0.3">
      <c r="A1768" s="85" t="s">
        <v>205</v>
      </c>
      <c r="B1768" s="85" t="s">
        <v>232</v>
      </c>
      <c r="C1768" t="s">
        <v>1884</v>
      </c>
      <c r="D1768" s="86">
        <v>0</v>
      </c>
      <c r="E1768" s="86">
        <v>0</v>
      </c>
      <c r="F1768" s="86">
        <v>0</v>
      </c>
      <c r="G1768" s="86">
        <v>0</v>
      </c>
      <c r="H1768" s="86">
        <v>0</v>
      </c>
      <c r="I1768" s="86">
        <v>0</v>
      </c>
      <c r="J1768" s="86">
        <v>0</v>
      </c>
      <c r="K1768" s="86">
        <v>0</v>
      </c>
      <c r="L1768" s="86">
        <v>0</v>
      </c>
      <c r="M1768" s="86">
        <v>0</v>
      </c>
      <c r="N1768" s="86">
        <v>0</v>
      </c>
      <c r="O1768" s="86">
        <v>0</v>
      </c>
      <c r="P1768" s="86">
        <v>0</v>
      </c>
      <c r="Q1768" s="86">
        <v>0</v>
      </c>
      <c r="R1768" s="86">
        <v>0</v>
      </c>
      <c r="S1768" s="86">
        <v>0</v>
      </c>
      <c r="T1768" s="86">
        <v>0</v>
      </c>
      <c r="U1768" s="86">
        <v>0</v>
      </c>
      <c r="V1768" s="86">
        <v>2000000</v>
      </c>
      <c r="W1768" s="86">
        <v>0</v>
      </c>
      <c r="X1768" s="86">
        <v>0</v>
      </c>
      <c r="Y1768" s="86">
        <v>2000000</v>
      </c>
    </row>
    <row r="1769" spans="1:25" hidden="1" outlineLevel="4" x14ac:dyDescent="0.3">
      <c r="A1769" s="85" t="s">
        <v>205</v>
      </c>
      <c r="B1769" s="85" t="s">
        <v>232</v>
      </c>
      <c r="C1769" t="s">
        <v>1885</v>
      </c>
      <c r="D1769" s="86">
        <v>0</v>
      </c>
      <c r="E1769" s="86">
        <v>0</v>
      </c>
      <c r="F1769" s="86">
        <v>0</v>
      </c>
      <c r="G1769" s="86">
        <v>0</v>
      </c>
      <c r="H1769" s="86">
        <v>0</v>
      </c>
      <c r="I1769" s="86">
        <v>0</v>
      </c>
      <c r="J1769" s="86">
        <v>0</v>
      </c>
      <c r="K1769" s="86">
        <v>0</v>
      </c>
      <c r="L1769" s="86">
        <v>0</v>
      </c>
      <c r="M1769" s="86">
        <v>0</v>
      </c>
      <c r="N1769" s="86">
        <v>0</v>
      </c>
      <c r="O1769" s="86">
        <v>0</v>
      </c>
      <c r="P1769" s="86">
        <v>0</v>
      </c>
      <c r="Q1769" s="86">
        <v>0</v>
      </c>
      <c r="R1769" s="86">
        <v>0</v>
      </c>
      <c r="S1769" s="86">
        <v>0</v>
      </c>
      <c r="T1769" s="86">
        <v>0</v>
      </c>
      <c r="U1769" s="86">
        <v>0</v>
      </c>
      <c r="V1769" s="86">
        <v>250000</v>
      </c>
      <c r="W1769" s="86">
        <v>0</v>
      </c>
      <c r="X1769" s="86">
        <v>0</v>
      </c>
      <c r="Y1769" s="86">
        <v>250000</v>
      </c>
    </row>
    <row r="1770" spans="1:25" hidden="1" outlineLevel="4" x14ac:dyDescent="0.3">
      <c r="A1770" s="85" t="s">
        <v>205</v>
      </c>
      <c r="B1770" s="85" t="s">
        <v>232</v>
      </c>
      <c r="C1770" t="s">
        <v>1886</v>
      </c>
      <c r="D1770" s="86">
        <v>0</v>
      </c>
      <c r="E1770" s="86">
        <v>0</v>
      </c>
      <c r="F1770" s="86">
        <v>0</v>
      </c>
      <c r="G1770" s="86">
        <v>0</v>
      </c>
      <c r="H1770" s="86">
        <v>0</v>
      </c>
      <c r="I1770" s="86">
        <v>0</v>
      </c>
      <c r="J1770" s="86">
        <v>0</v>
      </c>
      <c r="K1770" s="86">
        <v>60000</v>
      </c>
      <c r="L1770" s="86">
        <v>0</v>
      </c>
      <c r="M1770" s="86">
        <v>0</v>
      </c>
      <c r="N1770" s="86">
        <v>0</v>
      </c>
      <c r="O1770" s="86">
        <v>0</v>
      </c>
      <c r="P1770" s="86">
        <v>0</v>
      </c>
      <c r="Q1770" s="86">
        <v>0</v>
      </c>
      <c r="R1770" s="86">
        <v>0</v>
      </c>
      <c r="S1770" s="86">
        <v>0</v>
      </c>
      <c r="T1770" s="86">
        <v>0</v>
      </c>
      <c r="U1770" s="86">
        <v>0</v>
      </c>
      <c r="V1770" s="86">
        <v>0</v>
      </c>
      <c r="W1770" s="86">
        <v>0</v>
      </c>
      <c r="X1770" s="86">
        <v>0</v>
      </c>
      <c r="Y1770" s="86">
        <v>60000</v>
      </c>
    </row>
    <row r="1771" spans="1:25" s="284" customFormat="1" hidden="1" outlineLevel="3" collapsed="1" x14ac:dyDescent="0.3">
      <c r="A1771" s="85"/>
      <c r="B1771" s="290" t="s">
        <v>2845</v>
      </c>
      <c r="C1771" s="291"/>
      <c r="D1771" s="292"/>
      <c r="E1771" s="292">
        <f t="shared" ref="E1771:Y1771" si="78">SUBTOTAL(9,E1768:E1770)</f>
        <v>0</v>
      </c>
      <c r="F1771" s="292">
        <f t="shared" si="78"/>
        <v>0</v>
      </c>
      <c r="G1771" s="292">
        <f t="shared" si="78"/>
        <v>0</v>
      </c>
      <c r="H1771" s="292">
        <f t="shared" si="78"/>
        <v>0</v>
      </c>
      <c r="I1771" s="292">
        <f t="shared" si="78"/>
        <v>0</v>
      </c>
      <c r="J1771" s="292">
        <f t="shared" si="78"/>
        <v>0</v>
      </c>
      <c r="K1771" s="292">
        <f t="shared" si="78"/>
        <v>60000</v>
      </c>
      <c r="L1771" s="292">
        <f t="shared" si="78"/>
        <v>0</v>
      </c>
      <c r="M1771" s="292">
        <f t="shared" si="78"/>
        <v>0</v>
      </c>
      <c r="N1771" s="292">
        <f t="shared" si="78"/>
        <v>0</v>
      </c>
      <c r="O1771" s="292">
        <f t="shared" si="78"/>
        <v>0</v>
      </c>
      <c r="P1771" s="292">
        <f t="shared" si="78"/>
        <v>0</v>
      </c>
      <c r="Q1771" s="292">
        <f t="shared" si="78"/>
        <v>0</v>
      </c>
      <c r="R1771" s="292">
        <f t="shared" si="78"/>
        <v>0</v>
      </c>
      <c r="S1771" s="292">
        <f t="shared" si="78"/>
        <v>0</v>
      </c>
      <c r="T1771" s="292">
        <f t="shared" si="78"/>
        <v>0</v>
      </c>
      <c r="U1771" s="292">
        <f t="shared" si="78"/>
        <v>0</v>
      </c>
      <c r="V1771" s="292">
        <f t="shared" si="78"/>
        <v>2250000</v>
      </c>
      <c r="W1771" s="292">
        <f t="shared" si="78"/>
        <v>0</v>
      </c>
      <c r="X1771" s="292">
        <f t="shared" si="78"/>
        <v>0</v>
      </c>
      <c r="Y1771" s="292">
        <f t="shared" si="78"/>
        <v>2310000</v>
      </c>
    </row>
    <row r="1772" spans="1:25" hidden="1" outlineLevel="4" x14ac:dyDescent="0.3">
      <c r="A1772" s="85" t="s">
        <v>205</v>
      </c>
      <c r="B1772" s="85" t="s">
        <v>234</v>
      </c>
      <c r="C1772" t="s">
        <v>1887</v>
      </c>
      <c r="D1772" s="86">
        <v>0</v>
      </c>
      <c r="E1772" s="86">
        <v>0</v>
      </c>
      <c r="F1772" s="86">
        <v>0</v>
      </c>
      <c r="G1772" s="86">
        <v>0</v>
      </c>
      <c r="H1772" s="86">
        <v>0</v>
      </c>
      <c r="I1772" s="86">
        <v>0</v>
      </c>
      <c r="J1772" s="86">
        <v>0</v>
      </c>
      <c r="K1772" s="86">
        <v>0</v>
      </c>
      <c r="L1772" s="86">
        <v>0</v>
      </c>
      <c r="M1772" s="86">
        <v>0</v>
      </c>
      <c r="N1772" s="86">
        <v>52565</v>
      </c>
      <c r="O1772" s="86">
        <v>0</v>
      </c>
      <c r="P1772" s="86">
        <v>0</v>
      </c>
      <c r="Q1772" s="86">
        <v>0</v>
      </c>
      <c r="R1772" s="86">
        <v>0</v>
      </c>
      <c r="S1772" s="86">
        <v>0</v>
      </c>
      <c r="T1772" s="86">
        <v>0</v>
      </c>
      <c r="U1772" s="86">
        <v>0</v>
      </c>
      <c r="V1772" s="86">
        <v>0</v>
      </c>
      <c r="W1772" s="86">
        <v>0</v>
      </c>
      <c r="X1772" s="86">
        <v>0</v>
      </c>
      <c r="Y1772" s="86">
        <v>52565</v>
      </c>
    </row>
    <row r="1773" spans="1:25" s="284" customFormat="1" hidden="1" outlineLevel="3" collapsed="1" x14ac:dyDescent="0.3">
      <c r="A1773" s="85"/>
      <c r="B1773" s="290" t="s">
        <v>2846</v>
      </c>
      <c r="C1773" s="291"/>
      <c r="D1773" s="292"/>
      <c r="E1773" s="292">
        <f t="shared" ref="E1773:Y1773" si="79">SUBTOTAL(9,E1772:E1772)</f>
        <v>0</v>
      </c>
      <c r="F1773" s="292">
        <f t="shared" si="79"/>
        <v>0</v>
      </c>
      <c r="G1773" s="292">
        <f t="shared" si="79"/>
        <v>0</v>
      </c>
      <c r="H1773" s="292">
        <f t="shared" si="79"/>
        <v>0</v>
      </c>
      <c r="I1773" s="292">
        <f t="shared" si="79"/>
        <v>0</v>
      </c>
      <c r="J1773" s="292">
        <f t="shared" si="79"/>
        <v>0</v>
      </c>
      <c r="K1773" s="292">
        <f t="shared" si="79"/>
        <v>0</v>
      </c>
      <c r="L1773" s="292">
        <f t="shared" si="79"/>
        <v>0</v>
      </c>
      <c r="M1773" s="292">
        <f t="shared" si="79"/>
        <v>0</v>
      </c>
      <c r="N1773" s="292">
        <f t="shared" si="79"/>
        <v>52565</v>
      </c>
      <c r="O1773" s="292">
        <f t="shared" si="79"/>
        <v>0</v>
      </c>
      <c r="P1773" s="292">
        <f t="shared" si="79"/>
        <v>0</v>
      </c>
      <c r="Q1773" s="292">
        <f t="shared" si="79"/>
        <v>0</v>
      </c>
      <c r="R1773" s="292">
        <f t="shared" si="79"/>
        <v>0</v>
      </c>
      <c r="S1773" s="292">
        <f t="shared" si="79"/>
        <v>0</v>
      </c>
      <c r="T1773" s="292">
        <f t="shared" si="79"/>
        <v>0</v>
      </c>
      <c r="U1773" s="292">
        <f t="shared" si="79"/>
        <v>0</v>
      </c>
      <c r="V1773" s="292">
        <f t="shared" si="79"/>
        <v>0</v>
      </c>
      <c r="W1773" s="292">
        <f t="shared" si="79"/>
        <v>0</v>
      </c>
      <c r="X1773" s="292">
        <f t="shared" si="79"/>
        <v>0</v>
      </c>
      <c r="Y1773" s="292">
        <f t="shared" si="79"/>
        <v>52565</v>
      </c>
    </row>
    <row r="1774" spans="1:25" hidden="1" outlineLevel="4" x14ac:dyDescent="0.3">
      <c r="A1774" s="85" t="s">
        <v>205</v>
      </c>
      <c r="B1774" s="85" t="s">
        <v>236</v>
      </c>
      <c r="C1774" t="s">
        <v>1888</v>
      </c>
      <c r="D1774" s="86">
        <v>0</v>
      </c>
      <c r="E1774" s="86">
        <v>0</v>
      </c>
      <c r="F1774" s="86">
        <v>0</v>
      </c>
      <c r="G1774" s="86">
        <v>0</v>
      </c>
      <c r="H1774" s="86">
        <v>0</v>
      </c>
      <c r="I1774" s="86">
        <v>0</v>
      </c>
      <c r="J1774" s="86">
        <v>0</v>
      </c>
      <c r="K1774" s="86">
        <v>0</v>
      </c>
      <c r="L1774" s="86">
        <v>0</v>
      </c>
      <c r="M1774" s="86">
        <v>0</v>
      </c>
      <c r="N1774" s="86">
        <v>0</v>
      </c>
      <c r="O1774" s="86">
        <v>850000</v>
      </c>
      <c r="P1774" s="86">
        <v>0</v>
      </c>
      <c r="Q1774" s="86">
        <v>0</v>
      </c>
      <c r="R1774" s="86">
        <v>0</v>
      </c>
      <c r="S1774" s="86">
        <v>0</v>
      </c>
      <c r="T1774" s="86">
        <v>0</v>
      </c>
      <c r="U1774" s="86">
        <v>0</v>
      </c>
      <c r="V1774" s="86">
        <v>0</v>
      </c>
      <c r="W1774" s="86">
        <v>0</v>
      </c>
      <c r="X1774" s="86">
        <v>0</v>
      </c>
      <c r="Y1774" s="86">
        <v>850000</v>
      </c>
    </row>
    <row r="1775" spans="1:25" hidden="1" outlineLevel="4" x14ac:dyDescent="0.3">
      <c r="A1775" s="85" t="s">
        <v>205</v>
      </c>
      <c r="B1775" s="85" t="s">
        <v>236</v>
      </c>
      <c r="C1775" t="s">
        <v>1705</v>
      </c>
      <c r="D1775" s="86">
        <v>0</v>
      </c>
      <c r="E1775" s="86">
        <v>0</v>
      </c>
      <c r="F1775" s="86">
        <v>0</v>
      </c>
      <c r="G1775" s="86">
        <v>0</v>
      </c>
      <c r="H1775" s="86">
        <v>0</v>
      </c>
      <c r="I1775" s="86">
        <v>0</v>
      </c>
      <c r="J1775" s="86">
        <v>0</v>
      </c>
      <c r="K1775" s="86">
        <v>0</v>
      </c>
      <c r="L1775" s="86">
        <v>0</v>
      </c>
      <c r="M1775" s="86">
        <v>0</v>
      </c>
      <c r="N1775" s="86">
        <v>0</v>
      </c>
      <c r="O1775" s="86">
        <v>0</v>
      </c>
      <c r="P1775" s="86">
        <v>0</v>
      </c>
      <c r="Q1775" s="86">
        <v>0</v>
      </c>
      <c r="R1775" s="86">
        <v>0</v>
      </c>
      <c r="S1775" s="86">
        <v>0</v>
      </c>
      <c r="T1775" s="86">
        <v>11000000</v>
      </c>
      <c r="U1775" s="86">
        <v>0</v>
      </c>
      <c r="V1775" s="86">
        <v>10000000</v>
      </c>
      <c r="W1775" s="86">
        <v>0</v>
      </c>
      <c r="X1775" s="86">
        <v>0</v>
      </c>
      <c r="Y1775" s="86">
        <v>21000000</v>
      </c>
    </row>
    <row r="1776" spans="1:25" hidden="1" outlineLevel="4" x14ac:dyDescent="0.3">
      <c r="A1776" s="85" t="s">
        <v>205</v>
      </c>
      <c r="B1776" s="85" t="s">
        <v>236</v>
      </c>
      <c r="C1776" t="s">
        <v>1889</v>
      </c>
      <c r="D1776" s="86">
        <v>0</v>
      </c>
      <c r="E1776" s="86">
        <v>0</v>
      </c>
      <c r="F1776" s="86">
        <v>0</v>
      </c>
      <c r="G1776" s="86">
        <v>0</v>
      </c>
      <c r="H1776" s="86">
        <v>0</v>
      </c>
      <c r="I1776" s="86">
        <v>0</v>
      </c>
      <c r="J1776" s="86">
        <v>500000</v>
      </c>
      <c r="K1776" s="86">
        <v>0</v>
      </c>
      <c r="L1776" s="86">
        <v>0</v>
      </c>
      <c r="M1776" s="86">
        <v>0</v>
      </c>
      <c r="N1776" s="86">
        <v>0</v>
      </c>
      <c r="O1776" s="86">
        <v>0</v>
      </c>
      <c r="P1776" s="86">
        <v>0</v>
      </c>
      <c r="Q1776" s="86">
        <v>0</v>
      </c>
      <c r="R1776" s="86">
        <v>0</v>
      </c>
      <c r="S1776" s="86">
        <v>0</v>
      </c>
      <c r="T1776" s="86">
        <v>0</v>
      </c>
      <c r="U1776" s="86">
        <v>0</v>
      </c>
      <c r="V1776" s="86">
        <v>0</v>
      </c>
      <c r="W1776" s="86">
        <v>0</v>
      </c>
      <c r="X1776" s="86">
        <v>0</v>
      </c>
      <c r="Y1776" s="86">
        <v>500000</v>
      </c>
    </row>
    <row r="1777" spans="1:25" hidden="1" outlineLevel="4" x14ac:dyDescent="0.3">
      <c r="A1777" s="85" t="s">
        <v>205</v>
      </c>
      <c r="B1777" s="85" t="s">
        <v>236</v>
      </c>
      <c r="C1777" t="s">
        <v>1890</v>
      </c>
      <c r="D1777" s="86">
        <v>0</v>
      </c>
      <c r="E1777" s="86">
        <v>0</v>
      </c>
      <c r="F1777" s="86">
        <v>0</v>
      </c>
      <c r="G1777" s="86">
        <v>0</v>
      </c>
      <c r="H1777" s="86">
        <v>0</v>
      </c>
      <c r="I1777" s="86">
        <v>0</v>
      </c>
      <c r="J1777" s="86">
        <v>0</v>
      </c>
      <c r="K1777" s="86">
        <v>0</v>
      </c>
      <c r="L1777" s="86">
        <v>0</v>
      </c>
      <c r="M1777" s="86">
        <v>0</v>
      </c>
      <c r="N1777" s="86">
        <v>0</v>
      </c>
      <c r="O1777" s="86">
        <v>0</v>
      </c>
      <c r="P1777" s="86">
        <v>0</v>
      </c>
      <c r="Q1777" s="86">
        <v>0</v>
      </c>
      <c r="R1777" s="86">
        <v>0</v>
      </c>
      <c r="S1777" s="86">
        <v>0</v>
      </c>
      <c r="T1777" s="86">
        <v>0</v>
      </c>
      <c r="U1777" s="86">
        <v>0</v>
      </c>
      <c r="V1777" s="86">
        <v>0</v>
      </c>
      <c r="W1777" s="86">
        <v>1641410</v>
      </c>
      <c r="X1777" s="86">
        <v>0</v>
      </c>
      <c r="Y1777" s="86">
        <v>1641410</v>
      </c>
    </row>
    <row r="1778" spans="1:25" hidden="1" outlineLevel="4" x14ac:dyDescent="0.3">
      <c r="A1778" s="85" t="s">
        <v>205</v>
      </c>
      <c r="B1778" s="85" t="s">
        <v>236</v>
      </c>
      <c r="C1778" t="s">
        <v>1891</v>
      </c>
      <c r="D1778" s="86">
        <v>0</v>
      </c>
      <c r="E1778" s="86">
        <v>0</v>
      </c>
      <c r="F1778" s="86">
        <v>0</v>
      </c>
      <c r="G1778" s="86">
        <v>0</v>
      </c>
      <c r="H1778" s="86">
        <v>0</v>
      </c>
      <c r="I1778" s="86">
        <v>0</v>
      </c>
      <c r="J1778" s="86">
        <v>0</v>
      </c>
      <c r="K1778" s="86">
        <v>1550000</v>
      </c>
      <c r="L1778" s="86">
        <v>0</v>
      </c>
      <c r="M1778" s="86">
        <v>0</v>
      </c>
      <c r="N1778" s="86">
        <v>0</v>
      </c>
      <c r="O1778" s="86">
        <v>0</v>
      </c>
      <c r="P1778" s="86">
        <v>0</v>
      </c>
      <c r="Q1778" s="86">
        <v>0</v>
      </c>
      <c r="R1778" s="86">
        <v>0</v>
      </c>
      <c r="S1778" s="86">
        <v>0</v>
      </c>
      <c r="T1778" s="86">
        <v>0</v>
      </c>
      <c r="U1778" s="86">
        <v>0</v>
      </c>
      <c r="V1778" s="86">
        <v>0</v>
      </c>
      <c r="W1778" s="86">
        <v>0</v>
      </c>
      <c r="X1778" s="86">
        <v>0</v>
      </c>
      <c r="Y1778" s="86">
        <v>1550000</v>
      </c>
    </row>
    <row r="1779" spans="1:25" hidden="1" outlineLevel="4" x14ac:dyDescent="0.3">
      <c r="A1779" s="85" t="s">
        <v>205</v>
      </c>
      <c r="B1779" s="85" t="s">
        <v>236</v>
      </c>
      <c r="C1779" t="s">
        <v>1892</v>
      </c>
      <c r="D1779" s="86">
        <v>0</v>
      </c>
      <c r="E1779" s="86">
        <v>0</v>
      </c>
      <c r="F1779" s="86">
        <v>0</v>
      </c>
      <c r="G1779" s="86">
        <v>0</v>
      </c>
      <c r="H1779" s="86">
        <v>0</v>
      </c>
      <c r="I1779" s="86">
        <v>0</v>
      </c>
      <c r="J1779" s="86">
        <v>0</v>
      </c>
      <c r="K1779" s="86">
        <v>0</v>
      </c>
      <c r="L1779" s="86">
        <v>0</v>
      </c>
      <c r="M1779" s="86">
        <v>0</v>
      </c>
      <c r="N1779" s="86">
        <v>0</v>
      </c>
      <c r="O1779" s="86">
        <v>0</v>
      </c>
      <c r="P1779" s="86">
        <v>0</v>
      </c>
      <c r="Q1779" s="86">
        <v>0</v>
      </c>
      <c r="R1779" s="86">
        <v>0</v>
      </c>
      <c r="S1779" s="86">
        <v>0</v>
      </c>
      <c r="T1779" s="86">
        <v>0</v>
      </c>
      <c r="U1779" s="86">
        <v>0</v>
      </c>
      <c r="V1779" s="86">
        <v>1425000</v>
      </c>
      <c r="W1779" s="86">
        <v>0</v>
      </c>
      <c r="X1779" s="86">
        <v>0</v>
      </c>
      <c r="Y1779" s="86">
        <v>1425000</v>
      </c>
    </row>
    <row r="1780" spans="1:25" hidden="1" outlineLevel="4" x14ac:dyDescent="0.3">
      <c r="A1780" s="85" t="s">
        <v>205</v>
      </c>
      <c r="B1780" s="85" t="s">
        <v>236</v>
      </c>
      <c r="C1780" t="s">
        <v>1893</v>
      </c>
      <c r="D1780" s="86">
        <v>0</v>
      </c>
      <c r="E1780" s="86">
        <v>0</v>
      </c>
      <c r="F1780" s="86">
        <v>0</v>
      </c>
      <c r="G1780" s="86">
        <v>0</v>
      </c>
      <c r="H1780" s="86">
        <v>0</v>
      </c>
      <c r="I1780" s="86">
        <v>0</v>
      </c>
      <c r="J1780" s="86">
        <v>0</v>
      </c>
      <c r="K1780" s="86">
        <v>0</v>
      </c>
      <c r="L1780" s="86">
        <v>0</v>
      </c>
      <c r="M1780" s="86">
        <v>0</v>
      </c>
      <c r="N1780" s="86">
        <v>0</v>
      </c>
      <c r="O1780" s="86">
        <v>210000</v>
      </c>
      <c r="P1780" s="86">
        <v>0</v>
      </c>
      <c r="Q1780" s="86">
        <v>0</v>
      </c>
      <c r="R1780" s="86">
        <v>0</v>
      </c>
      <c r="S1780" s="86">
        <v>0</v>
      </c>
      <c r="T1780" s="86">
        <v>0</v>
      </c>
      <c r="U1780" s="86">
        <v>0</v>
      </c>
      <c r="V1780" s="86">
        <v>0</v>
      </c>
      <c r="W1780" s="86">
        <v>0</v>
      </c>
      <c r="X1780" s="86">
        <v>0</v>
      </c>
      <c r="Y1780" s="86">
        <v>210000</v>
      </c>
    </row>
    <row r="1781" spans="1:25" hidden="1" outlineLevel="4" x14ac:dyDescent="0.3">
      <c r="A1781" s="85" t="s">
        <v>205</v>
      </c>
      <c r="B1781" s="85" t="s">
        <v>236</v>
      </c>
      <c r="C1781" t="s">
        <v>1894</v>
      </c>
      <c r="D1781" s="86">
        <v>0</v>
      </c>
      <c r="E1781" s="86">
        <v>0</v>
      </c>
      <c r="F1781" s="86">
        <v>0</v>
      </c>
      <c r="G1781" s="86">
        <v>0</v>
      </c>
      <c r="H1781" s="86">
        <v>0</v>
      </c>
      <c r="I1781" s="86">
        <v>0</v>
      </c>
      <c r="J1781" s="86">
        <v>0</v>
      </c>
      <c r="K1781" s="86">
        <v>0</v>
      </c>
      <c r="L1781" s="86">
        <v>0</v>
      </c>
      <c r="M1781" s="86">
        <v>0</v>
      </c>
      <c r="N1781" s="86">
        <v>0</v>
      </c>
      <c r="O1781" s="86">
        <v>0</v>
      </c>
      <c r="P1781" s="86">
        <v>450000</v>
      </c>
      <c r="Q1781" s="86">
        <v>0</v>
      </c>
      <c r="R1781" s="86">
        <v>0</v>
      </c>
      <c r="S1781" s="86">
        <v>220000</v>
      </c>
      <c r="T1781" s="86">
        <v>0</v>
      </c>
      <c r="U1781" s="86">
        <v>0</v>
      </c>
      <c r="V1781" s="86">
        <v>0</v>
      </c>
      <c r="W1781" s="86">
        <v>0</v>
      </c>
      <c r="X1781" s="86">
        <v>0</v>
      </c>
      <c r="Y1781" s="86">
        <v>670000</v>
      </c>
    </row>
    <row r="1782" spans="1:25" hidden="1" outlineLevel="4" x14ac:dyDescent="0.3">
      <c r="A1782" s="85" t="s">
        <v>205</v>
      </c>
      <c r="B1782" s="85" t="s">
        <v>236</v>
      </c>
      <c r="C1782" t="s">
        <v>1895</v>
      </c>
      <c r="D1782" s="86">
        <v>0</v>
      </c>
      <c r="E1782" s="86">
        <v>0</v>
      </c>
      <c r="F1782" s="86">
        <v>0</v>
      </c>
      <c r="G1782" s="86">
        <v>0</v>
      </c>
      <c r="H1782" s="86">
        <v>0</v>
      </c>
      <c r="I1782" s="86">
        <v>0</v>
      </c>
      <c r="J1782" s="86">
        <v>0</v>
      </c>
      <c r="K1782" s="86">
        <v>0</v>
      </c>
      <c r="L1782" s="86">
        <v>0</v>
      </c>
      <c r="M1782" s="86">
        <v>0</v>
      </c>
      <c r="N1782" s="86">
        <v>0</v>
      </c>
      <c r="O1782" s="86">
        <v>3000000</v>
      </c>
      <c r="P1782" s="86">
        <v>0</v>
      </c>
      <c r="Q1782" s="86">
        <v>0</v>
      </c>
      <c r="R1782" s="86">
        <v>0</v>
      </c>
      <c r="S1782" s="86">
        <v>0</v>
      </c>
      <c r="T1782" s="86">
        <v>0</v>
      </c>
      <c r="U1782" s="86">
        <v>0</v>
      </c>
      <c r="V1782" s="86">
        <v>0</v>
      </c>
      <c r="W1782" s="86">
        <v>0</v>
      </c>
      <c r="X1782" s="86">
        <v>0</v>
      </c>
      <c r="Y1782" s="86">
        <v>3000000</v>
      </c>
    </row>
    <row r="1783" spans="1:25" hidden="1" outlineLevel="4" x14ac:dyDescent="0.3">
      <c r="A1783" s="85" t="s">
        <v>205</v>
      </c>
      <c r="B1783" s="85" t="s">
        <v>236</v>
      </c>
      <c r="C1783" t="s">
        <v>1896</v>
      </c>
      <c r="D1783" s="86">
        <v>0</v>
      </c>
      <c r="E1783" s="86">
        <v>0</v>
      </c>
      <c r="F1783" s="86">
        <v>0</v>
      </c>
      <c r="G1783" s="86">
        <v>0</v>
      </c>
      <c r="H1783" s="86">
        <v>0</v>
      </c>
      <c r="I1783" s="86">
        <v>0</v>
      </c>
      <c r="J1783" s="86">
        <v>1000000</v>
      </c>
      <c r="K1783" s="86">
        <v>0</v>
      </c>
      <c r="L1783" s="86">
        <v>0</v>
      </c>
      <c r="M1783" s="86">
        <v>0</v>
      </c>
      <c r="N1783" s="86">
        <v>0</v>
      </c>
      <c r="O1783" s="86">
        <v>0</v>
      </c>
      <c r="P1783" s="86">
        <v>0</v>
      </c>
      <c r="Q1783" s="86">
        <v>0</v>
      </c>
      <c r="R1783" s="86">
        <v>0</v>
      </c>
      <c r="S1783" s="86">
        <v>0</v>
      </c>
      <c r="T1783" s="86">
        <v>0</v>
      </c>
      <c r="U1783" s="86">
        <v>0</v>
      </c>
      <c r="V1783" s="86">
        <v>0</v>
      </c>
      <c r="W1783" s="86">
        <v>0</v>
      </c>
      <c r="X1783" s="86">
        <v>0</v>
      </c>
      <c r="Y1783" s="86">
        <v>1000000</v>
      </c>
    </row>
    <row r="1784" spans="1:25" hidden="1" outlineLevel="4" x14ac:dyDescent="0.3">
      <c r="A1784" s="85" t="s">
        <v>205</v>
      </c>
      <c r="B1784" s="85" t="s">
        <v>236</v>
      </c>
      <c r="C1784" t="s">
        <v>1897</v>
      </c>
      <c r="D1784" s="86">
        <v>0</v>
      </c>
      <c r="E1784" s="86">
        <v>0</v>
      </c>
      <c r="F1784" s="86">
        <v>0</v>
      </c>
      <c r="G1784" s="86">
        <v>0</v>
      </c>
      <c r="H1784" s="86">
        <v>0</v>
      </c>
      <c r="I1784" s="86">
        <v>0</v>
      </c>
      <c r="J1784" s="86">
        <v>0</v>
      </c>
      <c r="K1784" s="86">
        <v>1000000</v>
      </c>
      <c r="L1784" s="86">
        <v>0</v>
      </c>
      <c r="M1784" s="86">
        <v>0</v>
      </c>
      <c r="N1784" s="86">
        <v>0</v>
      </c>
      <c r="O1784" s="86">
        <v>0</v>
      </c>
      <c r="P1784" s="86">
        <v>0</v>
      </c>
      <c r="Q1784" s="86">
        <v>0</v>
      </c>
      <c r="R1784" s="86">
        <v>0</v>
      </c>
      <c r="S1784" s="86">
        <v>0</v>
      </c>
      <c r="T1784" s="86">
        <v>0</v>
      </c>
      <c r="U1784" s="86">
        <v>0</v>
      </c>
      <c r="V1784" s="86">
        <v>0</v>
      </c>
      <c r="W1784" s="86">
        <v>0</v>
      </c>
      <c r="X1784" s="86">
        <v>0</v>
      </c>
      <c r="Y1784" s="86">
        <v>1000000</v>
      </c>
    </row>
    <row r="1785" spans="1:25" hidden="1" outlineLevel="4" x14ac:dyDescent="0.3">
      <c r="A1785" s="85" t="s">
        <v>205</v>
      </c>
      <c r="B1785" s="85" t="s">
        <v>236</v>
      </c>
      <c r="C1785" t="s">
        <v>1898</v>
      </c>
      <c r="D1785" s="86">
        <v>0</v>
      </c>
      <c r="E1785" s="86">
        <v>0</v>
      </c>
      <c r="F1785" s="86">
        <v>0</v>
      </c>
      <c r="G1785" s="86">
        <v>0</v>
      </c>
      <c r="H1785" s="86">
        <v>0</v>
      </c>
      <c r="I1785" s="86">
        <v>0</v>
      </c>
      <c r="J1785" s="86">
        <v>0</v>
      </c>
      <c r="K1785" s="86">
        <v>0</v>
      </c>
      <c r="L1785" s="86">
        <v>0</v>
      </c>
      <c r="M1785" s="86">
        <v>0</v>
      </c>
      <c r="N1785" s="86">
        <v>0</v>
      </c>
      <c r="O1785" s="86">
        <v>0</v>
      </c>
      <c r="P1785" s="86">
        <v>0</v>
      </c>
      <c r="Q1785" s="86">
        <v>0</v>
      </c>
      <c r="R1785" s="86">
        <v>0</v>
      </c>
      <c r="S1785" s="86">
        <v>0</v>
      </c>
      <c r="T1785" s="86">
        <v>0</v>
      </c>
      <c r="U1785" s="86">
        <v>0</v>
      </c>
      <c r="V1785" s="86">
        <v>7600000</v>
      </c>
      <c r="W1785" s="86">
        <v>0</v>
      </c>
      <c r="X1785" s="86">
        <v>0</v>
      </c>
      <c r="Y1785" s="86">
        <v>7600000</v>
      </c>
    </row>
    <row r="1786" spans="1:25" s="284" customFormat="1" hidden="1" outlineLevel="3" collapsed="1" x14ac:dyDescent="0.3">
      <c r="A1786" s="85"/>
      <c r="B1786" s="290" t="s">
        <v>2847</v>
      </c>
      <c r="C1786" s="291"/>
      <c r="D1786" s="292"/>
      <c r="E1786" s="292">
        <f t="shared" ref="E1786:Y1786" si="80">SUBTOTAL(9,E1774:E1785)</f>
        <v>0</v>
      </c>
      <c r="F1786" s="292">
        <f t="shared" si="80"/>
        <v>0</v>
      </c>
      <c r="G1786" s="292">
        <f t="shared" si="80"/>
        <v>0</v>
      </c>
      <c r="H1786" s="292">
        <f t="shared" si="80"/>
        <v>0</v>
      </c>
      <c r="I1786" s="292">
        <f t="shared" si="80"/>
        <v>0</v>
      </c>
      <c r="J1786" s="292">
        <f t="shared" si="80"/>
        <v>1500000</v>
      </c>
      <c r="K1786" s="292">
        <f t="shared" si="80"/>
        <v>2550000</v>
      </c>
      <c r="L1786" s="292">
        <f t="shared" si="80"/>
        <v>0</v>
      </c>
      <c r="M1786" s="292">
        <f t="shared" si="80"/>
        <v>0</v>
      </c>
      <c r="N1786" s="292">
        <f t="shared" si="80"/>
        <v>0</v>
      </c>
      <c r="O1786" s="292">
        <f t="shared" si="80"/>
        <v>4060000</v>
      </c>
      <c r="P1786" s="292">
        <f t="shared" si="80"/>
        <v>450000</v>
      </c>
      <c r="Q1786" s="292">
        <f t="shared" si="80"/>
        <v>0</v>
      </c>
      <c r="R1786" s="292">
        <f t="shared" si="80"/>
        <v>0</v>
      </c>
      <c r="S1786" s="292">
        <f t="shared" si="80"/>
        <v>220000</v>
      </c>
      <c r="T1786" s="292">
        <f t="shared" si="80"/>
        <v>11000000</v>
      </c>
      <c r="U1786" s="292">
        <f t="shared" si="80"/>
        <v>0</v>
      </c>
      <c r="V1786" s="292">
        <f t="shared" si="80"/>
        <v>19025000</v>
      </c>
      <c r="W1786" s="292">
        <f t="shared" si="80"/>
        <v>1641410</v>
      </c>
      <c r="X1786" s="292">
        <f t="shared" si="80"/>
        <v>0</v>
      </c>
      <c r="Y1786" s="292">
        <f t="shared" si="80"/>
        <v>40446410</v>
      </c>
    </row>
    <row r="1787" spans="1:25" hidden="1" outlineLevel="4" x14ac:dyDescent="0.3">
      <c r="A1787" s="85" t="s">
        <v>205</v>
      </c>
      <c r="B1787" s="85" t="s">
        <v>238</v>
      </c>
      <c r="C1787" t="s">
        <v>1899</v>
      </c>
      <c r="D1787" s="86">
        <v>0</v>
      </c>
      <c r="E1787" s="86">
        <v>0</v>
      </c>
      <c r="F1787" s="86">
        <v>0</v>
      </c>
      <c r="G1787" s="86">
        <v>0</v>
      </c>
      <c r="H1787" s="86">
        <v>0</v>
      </c>
      <c r="I1787" s="86">
        <v>0</v>
      </c>
      <c r="J1787" s="86">
        <v>0</v>
      </c>
      <c r="K1787" s="86">
        <v>0</v>
      </c>
      <c r="L1787" s="86">
        <v>0</v>
      </c>
      <c r="M1787" s="86">
        <v>45000</v>
      </c>
      <c r="N1787" s="86">
        <v>0</v>
      </c>
      <c r="O1787" s="86">
        <v>0</v>
      </c>
      <c r="P1787" s="86">
        <v>0</v>
      </c>
      <c r="Q1787" s="86">
        <v>0</v>
      </c>
      <c r="R1787" s="86">
        <v>0</v>
      </c>
      <c r="S1787" s="86">
        <v>0</v>
      </c>
      <c r="T1787" s="86">
        <v>0</v>
      </c>
      <c r="U1787" s="86">
        <v>0</v>
      </c>
      <c r="V1787" s="86">
        <v>0</v>
      </c>
      <c r="W1787" s="86">
        <v>0</v>
      </c>
      <c r="X1787" s="86">
        <v>0</v>
      </c>
      <c r="Y1787" s="86">
        <v>45000</v>
      </c>
    </row>
    <row r="1788" spans="1:25" hidden="1" outlineLevel="4" x14ac:dyDescent="0.3">
      <c r="A1788" s="85" t="s">
        <v>205</v>
      </c>
      <c r="B1788" s="85" t="s">
        <v>238</v>
      </c>
      <c r="C1788" t="s">
        <v>1900</v>
      </c>
      <c r="D1788" s="86">
        <v>0</v>
      </c>
      <c r="E1788" s="86">
        <v>0</v>
      </c>
      <c r="F1788" s="86">
        <v>0</v>
      </c>
      <c r="G1788" s="86">
        <v>0</v>
      </c>
      <c r="H1788" s="86">
        <v>0</v>
      </c>
      <c r="I1788" s="86">
        <v>0</v>
      </c>
      <c r="J1788" s="86">
        <v>0</v>
      </c>
      <c r="K1788" s="86">
        <v>0</v>
      </c>
      <c r="L1788" s="86">
        <v>0</v>
      </c>
      <c r="M1788" s="86">
        <v>15000</v>
      </c>
      <c r="N1788" s="86">
        <v>0</v>
      </c>
      <c r="O1788" s="86">
        <v>0</v>
      </c>
      <c r="P1788" s="86">
        <v>0</v>
      </c>
      <c r="Q1788" s="86">
        <v>0</v>
      </c>
      <c r="R1788" s="86">
        <v>0</v>
      </c>
      <c r="S1788" s="86">
        <v>0</v>
      </c>
      <c r="T1788" s="86">
        <v>0</v>
      </c>
      <c r="U1788" s="86">
        <v>0</v>
      </c>
      <c r="V1788" s="86">
        <v>0</v>
      </c>
      <c r="W1788" s="86">
        <v>0</v>
      </c>
      <c r="X1788" s="86">
        <v>0</v>
      </c>
      <c r="Y1788" s="86">
        <v>15000</v>
      </c>
    </row>
    <row r="1789" spans="1:25" s="284" customFormat="1" hidden="1" outlineLevel="3" collapsed="1" x14ac:dyDescent="0.3">
      <c r="A1789" s="85"/>
      <c r="B1789" s="290" t="s">
        <v>2848</v>
      </c>
      <c r="C1789" s="291"/>
      <c r="D1789" s="292"/>
      <c r="E1789" s="292">
        <f t="shared" ref="E1789:Y1789" si="81">SUBTOTAL(9,E1787:E1788)</f>
        <v>0</v>
      </c>
      <c r="F1789" s="292">
        <f t="shared" si="81"/>
        <v>0</v>
      </c>
      <c r="G1789" s="292">
        <f t="shared" si="81"/>
        <v>0</v>
      </c>
      <c r="H1789" s="292">
        <f t="shared" si="81"/>
        <v>0</v>
      </c>
      <c r="I1789" s="292">
        <f t="shared" si="81"/>
        <v>0</v>
      </c>
      <c r="J1789" s="292">
        <f t="shared" si="81"/>
        <v>0</v>
      </c>
      <c r="K1789" s="292">
        <f t="shared" si="81"/>
        <v>0</v>
      </c>
      <c r="L1789" s="292">
        <f t="shared" si="81"/>
        <v>0</v>
      </c>
      <c r="M1789" s="292">
        <f t="shared" si="81"/>
        <v>60000</v>
      </c>
      <c r="N1789" s="292">
        <f t="shared" si="81"/>
        <v>0</v>
      </c>
      <c r="O1789" s="292">
        <f t="shared" si="81"/>
        <v>0</v>
      </c>
      <c r="P1789" s="292">
        <f t="shared" si="81"/>
        <v>0</v>
      </c>
      <c r="Q1789" s="292">
        <f t="shared" si="81"/>
        <v>0</v>
      </c>
      <c r="R1789" s="292">
        <f t="shared" si="81"/>
        <v>0</v>
      </c>
      <c r="S1789" s="292">
        <f t="shared" si="81"/>
        <v>0</v>
      </c>
      <c r="T1789" s="292">
        <f t="shared" si="81"/>
        <v>0</v>
      </c>
      <c r="U1789" s="292">
        <f t="shared" si="81"/>
        <v>0</v>
      </c>
      <c r="V1789" s="292">
        <f t="shared" si="81"/>
        <v>0</v>
      </c>
      <c r="W1789" s="292">
        <f t="shared" si="81"/>
        <v>0</v>
      </c>
      <c r="X1789" s="292">
        <f t="shared" si="81"/>
        <v>0</v>
      </c>
      <c r="Y1789" s="292">
        <f t="shared" si="81"/>
        <v>60000</v>
      </c>
    </row>
    <row r="1790" spans="1:25" hidden="1" outlineLevel="4" x14ac:dyDescent="0.3">
      <c r="A1790" s="85" t="s">
        <v>205</v>
      </c>
      <c r="B1790" s="85" t="s">
        <v>240</v>
      </c>
      <c r="C1790" t="s">
        <v>1895</v>
      </c>
      <c r="D1790" s="86">
        <v>0</v>
      </c>
      <c r="E1790" s="86">
        <v>0</v>
      </c>
      <c r="F1790" s="86">
        <v>0</v>
      </c>
      <c r="G1790" s="86">
        <v>0</v>
      </c>
      <c r="H1790" s="86">
        <v>0</v>
      </c>
      <c r="I1790" s="86">
        <v>0</v>
      </c>
      <c r="J1790" s="86">
        <v>0</v>
      </c>
      <c r="K1790" s="86">
        <v>0</v>
      </c>
      <c r="L1790" s="86">
        <v>0</v>
      </c>
      <c r="M1790" s="86">
        <v>0</v>
      </c>
      <c r="N1790" s="86">
        <v>0</v>
      </c>
      <c r="O1790" s="86">
        <v>0</v>
      </c>
      <c r="P1790" s="86">
        <v>0</v>
      </c>
      <c r="Q1790" s="86">
        <v>500000</v>
      </c>
      <c r="R1790" s="86">
        <v>0</v>
      </c>
      <c r="S1790" s="86">
        <v>0</v>
      </c>
      <c r="T1790" s="86">
        <v>0</v>
      </c>
      <c r="U1790" s="86">
        <v>0</v>
      </c>
      <c r="V1790" s="86">
        <v>0</v>
      </c>
      <c r="W1790" s="86">
        <v>0</v>
      </c>
      <c r="X1790" s="86">
        <v>0</v>
      </c>
      <c r="Y1790" s="86">
        <v>500000</v>
      </c>
    </row>
    <row r="1791" spans="1:25" hidden="1" outlineLevel="4" x14ac:dyDescent="0.3">
      <c r="A1791" s="85" t="s">
        <v>205</v>
      </c>
      <c r="B1791" s="85" t="s">
        <v>240</v>
      </c>
      <c r="C1791" t="s">
        <v>1901</v>
      </c>
      <c r="D1791" s="86">
        <v>0</v>
      </c>
      <c r="E1791" s="86">
        <v>0</v>
      </c>
      <c r="F1791" s="86">
        <v>0</v>
      </c>
      <c r="G1791" s="86">
        <v>0</v>
      </c>
      <c r="H1791" s="86">
        <v>0</v>
      </c>
      <c r="I1791" s="86">
        <v>0</v>
      </c>
      <c r="J1791" s="86">
        <v>0</v>
      </c>
      <c r="K1791" s="86">
        <v>0</v>
      </c>
      <c r="L1791" s="86">
        <v>0</v>
      </c>
      <c r="M1791" s="86">
        <v>0</v>
      </c>
      <c r="N1791" s="86">
        <v>0</v>
      </c>
      <c r="O1791" s="86">
        <v>0</v>
      </c>
      <c r="P1791" s="86">
        <v>0</v>
      </c>
      <c r="Q1791" s="86">
        <v>0</v>
      </c>
      <c r="R1791" s="86">
        <v>0</v>
      </c>
      <c r="S1791" s="86">
        <v>0</v>
      </c>
      <c r="T1791" s="86">
        <v>0</v>
      </c>
      <c r="U1791" s="86">
        <v>0</v>
      </c>
      <c r="V1791" s="86">
        <v>5000000</v>
      </c>
      <c r="W1791" s="86">
        <v>0</v>
      </c>
      <c r="X1791" s="86">
        <v>0</v>
      </c>
      <c r="Y1791" s="86">
        <v>5000000</v>
      </c>
    </row>
    <row r="1792" spans="1:25" hidden="1" outlineLevel="4" x14ac:dyDescent="0.3">
      <c r="A1792" s="85" t="s">
        <v>205</v>
      </c>
      <c r="B1792" s="85" t="s">
        <v>240</v>
      </c>
      <c r="C1792" t="s">
        <v>1749</v>
      </c>
      <c r="D1792" s="86">
        <v>0</v>
      </c>
      <c r="E1792" s="86">
        <v>0</v>
      </c>
      <c r="F1792" s="86">
        <v>0</v>
      </c>
      <c r="G1792" s="86">
        <v>0</v>
      </c>
      <c r="H1792" s="86">
        <v>0</v>
      </c>
      <c r="I1792" s="86">
        <v>0</v>
      </c>
      <c r="J1792" s="86">
        <v>0</v>
      </c>
      <c r="K1792" s="86">
        <v>0</v>
      </c>
      <c r="L1792" s="86">
        <v>0</v>
      </c>
      <c r="M1792" s="86">
        <v>0</v>
      </c>
      <c r="N1792" s="86">
        <v>0</v>
      </c>
      <c r="O1792" s="86">
        <v>0</v>
      </c>
      <c r="P1792" s="86">
        <v>0</v>
      </c>
      <c r="Q1792" s="86">
        <v>0</v>
      </c>
      <c r="R1792" s="86">
        <v>0</v>
      </c>
      <c r="S1792" s="86">
        <v>0</v>
      </c>
      <c r="T1792" s="86">
        <v>0</v>
      </c>
      <c r="U1792" s="86">
        <v>0</v>
      </c>
      <c r="V1792" s="86">
        <v>0</v>
      </c>
      <c r="W1792" s="86">
        <v>8500000</v>
      </c>
      <c r="X1792" s="86">
        <v>8500000</v>
      </c>
      <c r="Y1792" s="86">
        <v>17000000</v>
      </c>
    </row>
    <row r="1793" spans="1:25" hidden="1" outlineLevel="4" x14ac:dyDescent="0.3">
      <c r="A1793" s="85" t="s">
        <v>205</v>
      </c>
      <c r="B1793" s="85" t="s">
        <v>240</v>
      </c>
      <c r="C1793" t="s">
        <v>1902</v>
      </c>
      <c r="D1793" s="86">
        <v>0</v>
      </c>
      <c r="E1793" s="86">
        <v>0</v>
      </c>
      <c r="F1793" s="86">
        <v>44635.262018626017</v>
      </c>
      <c r="G1793" s="86">
        <v>0</v>
      </c>
      <c r="H1793" s="86">
        <v>0</v>
      </c>
      <c r="I1793" s="86">
        <v>0</v>
      </c>
      <c r="J1793" s="86">
        <v>0</v>
      </c>
      <c r="K1793" s="86">
        <v>0</v>
      </c>
      <c r="L1793" s="86">
        <v>0</v>
      </c>
      <c r="M1793" s="86">
        <v>0</v>
      </c>
      <c r="N1793" s="86">
        <v>0</v>
      </c>
      <c r="O1793" s="86">
        <v>0</v>
      </c>
      <c r="P1793" s="86">
        <v>0</v>
      </c>
      <c r="Q1793" s="86">
        <v>0</v>
      </c>
      <c r="R1793" s="86">
        <v>0</v>
      </c>
      <c r="S1793" s="86">
        <v>0</v>
      </c>
      <c r="T1793" s="86">
        <v>0</v>
      </c>
      <c r="U1793" s="86">
        <v>0</v>
      </c>
      <c r="V1793" s="86">
        <v>0</v>
      </c>
      <c r="W1793" s="86">
        <v>0</v>
      </c>
      <c r="X1793" s="86">
        <v>0</v>
      </c>
      <c r="Y1793" s="86">
        <v>44635.262018626017</v>
      </c>
    </row>
    <row r="1794" spans="1:25" hidden="1" outlineLevel="4" x14ac:dyDescent="0.3">
      <c r="A1794" s="85" t="s">
        <v>205</v>
      </c>
      <c r="B1794" s="85" t="s">
        <v>240</v>
      </c>
      <c r="C1794" t="s">
        <v>1903</v>
      </c>
      <c r="D1794" s="86">
        <v>0</v>
      </c>
      <c r="E1794" s="86">
        <v>0</v>
      </c>
      <c r="F1794" s="86">
        <v>0</v>
      </c>
      <c r="G1794" s="86">
        <v>0</v>
      </c>
      <c r="H1794" s="86">
        <v>0</v>
      </c>
      <c r="I1794" s="86">
        <v>0</v>
      </c>
      <c r="J1794" s="86">
        <v>0</v>
      </c>
      <c r="K1794" s="86">
        <v>0</v>
      </c>
      <c r="L1794" s="86">
        <v>0</v>
      </c>
      <c r="M1794" s="86">
        <v>0</v>
      </c>
      <c r="N1794" s="86">
        <v>0</v>
      </c>
      <c r="O1794" s="86">
        <v>0</v>
      </c>
      <c r="P1794" s="86">
        <v>200000</v>
      </c>
      <c r="Q1794" s="86">
        <v>0</v>
      </c>
      <c r="R1794" s="86">
        <v>0</v>
      </c>
      <c r="S1794" s="86">
        <v>0</v>
      </c>
      <c r="T1794" s="86">
        <v>0</v>
      </c>
      <c r="U1794" s="86">
        <v>0</v>
      </c>
      <c r="V1794" s="86">
        <v>0</v>
      </c>
      <c r="W1794" s="86">
        <v>0</v>
      </c>
      <c r="X1794" s="86">
        <v>0</v>
      </c>
      <c r="Y1794" s="86">
        <v>200000</v>
      </c>
    </row>
    <row r="1795" spans="1:25" s="284" customFormat="1" hidden="1" outlineLevel="3" collapsed="1" x14ac:dyDescent="0.3">
      <c r="A1795" s="85"/>
      <c r="B1795" s="290" t="s">
        <v>2849</v>
      </c>
      <c r="C1795" s="291"/>
      <c r="D1795" s="292"/>
      <c r="E1795" s="292">
        <f t="shared" ref="E1795:Y1795" si="82">SUBTOTAL(9,E1790:E1794)</f>
        <v>0</v>
      </c>
      <c r="F1795" s="292">
        <f t="shared" si="82"/>
        <v>44635.262018626017</v>
      </c>
      <c r="G1795" s="292">
        <f t="shared" si="82"/>
        <v>0</v>
      </c>
      <c r="H1795" s="292">
        <f t="shared" si="82"/>
        <v>0</v>
      </c>
      <c r="I1795" s="292">
        <f t="shared" si="82"/>
        <v>0</v>
      </c>
      <c r="J1795" s="292">
        <f t="shared" si="82"/>
        <v>0</v>
      </c>
      <c r="K1795" s="292">
        <f t="shared" si="82"/>
        <v>0</v>
      </c>
      <c r="L1795" s="292">
        <f t="shared" si="82"/>
        <v>0</v>
      </c>
      <c r="M1795" s="292">
        <f t="shared" si="82"/>
        <v>0</v>
      </c>
      <c r="N1795" s="292">
        <f t="shared" si="82"/>
        <v>0</v>
      </c>
      <c r="O1795" s="292">
        <f t="shared" si="82"/>
        <v>0</v>
      </c>
      <c r="P1795" s="292">
        <f t="shared" si="82"/>
        <v>200000</v>
      </c>
      <c r="Q1795" s="292">
        <f t="shared" si="82"/>
        <v>500000</v>
      </c>
      <c r="R1795" s="292">
        <f t="shared" si="82"/>
        <v>0</v>
      </c>
      <c r="S1795" s="292">
        <f t="shared" si="82"/>
        <v>0</v>
      </c>
      <c r="T1795" s="292">
        <f t="shared" si="82"/>
        <v>0</v>
      </c>
      <c r="U1795" s="292">
        <f t="shared" si="82"/>
        <v>0</v>
      </c>
      <c r="V1795" s="292">
        <f t="shared" si="82"/>
        <v>5000000</v>
      </c>
      <c r="W1795" s="292">
        <f t="shared" si="82"/>
        <v>8500000</v>
      </c>
      <c r="X1795" s="292">
        <f t="shared" si="82"/>
        <v>8500000</v>
      </c>
      <c r="Y1795" s="292">
        <f t="shared" si="82"/>
        <v>22744635.262018625</v>
      </c>
    </row>
    <row r="1796" spans="1:25" hidden="1" outlineLevel="4" x14ac:dyDescent="0.3">
      <c r="A1796" s="85" t="s">
        <v>205</v>
      </c>
      <c r="B1796" s="85" t="s">
        <v>1904</v>
      </c>
      <c r="C1796" t="s">
        <v>1905</v>
      </c>
      <c r="D1796" s="86">
        <v>0</v>
      </c>
      <c r="E1796" s="86">
        <v>0</v>
      </c>
      <c r="F1796" s="86">
        <v>0</v>
      </c>
      <c r="G1796" s="86">
        <v>0</v>
      </c>
      <c r="H1796" s="86">
        <v>0</v>
      </c>
      <c r="I1796" s="86">
        <v>0</v>
      </c>
      <c r="J1796" s="86">
        <v>0</v>
      </c>
      <c r="K1796" s="86">
        <v>0</v>
      </c>
      <c r="L1796" s="86">
        <v>0</v>
      </c>
      <c r="M1796" s="86">
        <v>0</v>
      </c>
      <c r="N1796" s="86">
        <v>2999999</v>
      </c>
      <c r="O1796" s="86">
        <v>2000000</v>
      </c>
      <c r="P1796" s="86">
        <v>0</v>
      </c>
      <c r="Q1796" s="86">
        <v>0</v>
      </c>
      <c r="R1796" s="86">
        <v>0</v>
      </c>
      <c r="S1796" s="86">
        <v>0</v>
      </c>
      <c r="T1796" s="86">
        <v>0</v>
      </c>
      <c r="U1796" s="86">
        <v>0</v>
      </c>
      <c r="V1796" s="86">
        <v>0</v>
      </c>
      <c r="W1796" s="86">
        <v>0</v>
      </c>
      <c r="X1796" s="86">
        <v>0</v>
      </c>
      <c r="Y1796" s="86">
        <v>4999999</v>
      </c>
    </row>
    <row r="1797" spans="1:25" hidden="1" outlineLevel="4" x14ac:dyDescent="0.3">
      <c r="A1797" s="85" t="s">
        <v>205</v>
      </c>
      <c r="B1797" s="85" t="s">
        <v>1904</v>
      </c>
      <c r="C1797" t="s">
        <v>1906</v>
      </c>
      <c r="D1797" s="86">
        <v>0</v>
      </c>
      <c r="E1797" s="86">
        <v>0</v>
      </c>
      <c r="F1797" s="86">
        <v>0</v>
      </c>
      <c r="G1797" s="86">
        <v>0</v>
      </c>
      <c r="H1797" s="86">
        <v>0</v>
      </c>
      <c r="I1797" s="86">
        <v>0</v>
      </c>
      <c r="J1797" s="86">
        <v>2900000</v>
      </c>
      <c r="K1797" s="86">
        <v>0</v>
      </c>
      <c r="L1797" s="86">
        <v>0</v>
      </c>
      <c r="M1797" s="86">
        <v>0</v>
      </c>
      <c r="N1797" s="86">
        <v>0</v>
      </c>
      <c r="O1797" s="86">
        <v>0</v>
      </c>
      <c r="P1797" s="86">
        <v>0</v>
      </c>
      <c r="Q1797" s="86">
        <v>0</v>
      </c>
      <c r="R1797" s="86">
        <v>0</v>
      </c>
      <c r="S1797" s="86">
        <v>0</v>
      </c>
      <c r="T1797" s="86">
        <v>0</v>
      </c>
      <c r="U1797" s="86">
        <v>0</v>
      </c>
      <c r="V1797" s="86">
        <v>0</v>
      </c>
      <c r="W1797" s="86">
        <v>0</v>
      </c>
      <c r="X1797" s="86">
        <v>0</v>
      </c>
      <c r="Y1797" s="86">
        <v>2900000</v>
      </c>
    </row>
    <row r="1798" spans="1:25" hidden="1" outlineLevel="4" x14ac:dyDescent="0.3">
      <c r="A1798" s="85" t="s">
        <v>205</v>
      </c>
      <c r="B1798" s="85" t="s">
        <v>1904</v>
      </c>
      <c r="C1798" t="s">
        <v>1907</v>
      </c>
      <c r="D1798" s="86">
        <v>0</v>
      </c>
      <c r="E1798" s="86">
        <v>0</v>
      </c>
      <c r="F1798" s="86">
        <v>0</v>
      </c>
      <c r="G1798" s="86">
        <v>0</v>
      </c>
      <c r="H1798" s="86">
        <v>0</v>
      </c>
      <c r="I1798" s="86">
        <v>0</v>
      </c>
      <c r="J1798" s="86">
        <v>0</v>
      </c>
      <c r="K1798" s="86">
        <v>1400000</v>
      </c>
      <c r="L1798" s="86">
        <v>0</v>
      </c>
      <c r="M1798" s="86">
        <v>0</v>
      </c>
      <c r="N1798" s="86">
        <v>0</v>
      </c>
      <c r="O1798" s="86">
        <v>0</v>
      </c>
      <c r="P1798" s="86">
        <v>0</v>
      </c>
      <c r="Q1798" s="86">
        <v>0</v>
      </c>
      <c r="R1798" s="86">
        <v>0</v>
      </c>
      <c r="S1798" s="86">
        <v>0</v>
      </c>
      <c r="T1798" s="86">
        <v>0</v>
      </c>
      <c r="U1798" s="86">
        <v>0</v>
      </c>
      <c r="V1798" s="86">
        <v>0</v>
      </c>
      <c r="W1798" s="86">
        <v>0</v>
      </c>
      <c r="X1798" s="86">
        <v>0</v>
      </c>
      <c r="Y1798" s="86">
        <v>1400000</v>
      </c>
    </row>
    <row r="1799" spans="1:25" s="284" customFormat="1" hidden="1" outlineLevel="3" collapsed="1" x14ac:dyDescent="0.3">
      <c r="A1799" s="85"/>
      <c r="B1799" s="290" t="s">
        <v>2850</v>
      </c>
      <c r="C1799" s="291"/>
      <c r="D1799" s="292"/>
      <c r="E1799" s="292">
        <f t="shared" ref="E1799:Y1799" si="83">SUBTOTAL(9,E1796:E1798)</f>
        <v>0</v>
      </c>
      <c r="F1799" s="292">
        <f t="shared" si="83"/>
        <v>0</v>
      </c>
      <c r="G1799" s="292">
        <f t="shared" si="83"/>
        <v>0</v>
      </c>
      <c r="H1799" s="292">
        <f t="shared" si="83"/>
        <v>0</v>
      </c>
      <c r="I1799" s="292">
        <f t="shared" si="83"/>
        <v>0</v>
      </c>
      <c r="J1799" s="292">
        <f t="shared" si="83"/>
        <v>2900000</v>
      </c>
      <c r="K1799" s="292">
        <f t="shared" si="83"/>
        <v>1400000</v>
      </c>
      <c r="L1799" s="292">
        <f t="shared" si="83"/>
        <v>0</v>
      </c>
      <c r="M1799" s="292">
        <f t="shared" si="83"/>
        <v>0</v>
      </c>
      <c r="N1799" s="292">
        <f t="shared" si="83"/>
        <v>2999999</v>
      </c>
      <c r="O1799" s="292">
        <f t="shared" si="83"/>
        <v>2000000</v>
      </c>
      <c r="P1799" s="292">
        <f t="shared" si="83"/>
        <v>0</v>
      </c>
      <c r="Q1799" s="292">
        <f t="shared" si="83"/>
        <v>0</v>
      </c>
      <c r="R1799" s="292">
        <f t="shared" si="83"/>
        <v>0</v>
      </c>
      <c r="S1799" s="292">
        <f t="shared" si="83"/>
        <v>0</v>
      </c>
      <c r="T1799" s="292">
        <f t="shared" si="83"/>
        <v>0</v>
      </c>
      <c r="U1799" s="292">
        <f t="shared" si="83"/>
        <v>0</v>
      </c>
      <c r="V1799" s="292">
        <f t="shared" si="83"/>
        <v>0</v>
      </c>
      <c r="W1799" s="292">
        <f t="shared" si="83"/>
        <v>0</v>
      </c>
      <c r="X1799" s="292">
        <f t="shared" si="83"/>
        <v>0</v>
      </c>
      <c r="Y1799" s="292">
        <f t="shared" si="83"/>
        <v>9299999</v>
      </c>
    </row>
    <row r="1800" spans="1:25" hidden="1" outlineLevel="4" x14ac:dyDescent="0.3">
      <c r="A1800" s="85" t="s">
        <v>205</v>
      </c>
      <c r="B1800" s="85" t="s">
        <v>242</v>
      </c>
      <c r="C1800" t="s">
        <v>1908</v>
      </c>
      <c r="D1800" s="86">
        <v>0</v>
      </c>
      <c r="E1800" s="86">
        <v>0</v>
      </c>
      <c r="F1800" s="86">
        <v>0</v>
      </c>
      <c r="G1800" s="86">
        <v>0</v>
      </c>
      <c r="H1800" s="86">
        <v>0</v>
      </c>
      <c r="I1800" s="86">
        <v>0</v>
      </c>
      <c r="J1800" s="86">
        <v>0</v>
      </c>
      <c r="K1800" s="86">
        <v>0</v>
      </c>
      <c r="L1800" s="86">
        <v>0</v>
      </c>
      <c r="M1800" s="86">
        <v>0</v>
      </c>
      <c r="N1800" s="86">
        <v>0</v>
      </c>
      <c r="O1800" s="86">
        <v>0</v>
      </c>
      <c r="P1800" s="86">
        <v>0</v>
      </c>
      <c r="Q1800" s="86">
        <v>0</v>
      </c>
      <c r="R1800" s="86">
        <v>0</v>
      </c>
      <c r="S1800" s="86">
        <v>0</v>
      </c>
      <c r="T1800" s="86">
        <v>0</v>
      </c>
      <c r="U1800" s="86">
        <v>0</v>
      </c>
      <c r="V1800" s="86">
        <v>0</v>
      </c>
      <c r="W1800" s="86">
        <v>0</v>
      </c>
      <c r="X1800" s="86">
        <v>250000</v>
      </c>
      <c r="Y1800" s="86">
        <v>250000</v>
      </c>
    </row>
    <row r="1801" spans="1:25" hidden="1" outlineLevel="4" x14ac:dyDescent="0.3">
      <c r="A1801" s="85" t="s">
        <v>205</v>
      </c>
      <c r="B1801" s="85" t="s">
        <v>242</v>
      </c>
      <c r="C1801" t="s">
        <v>1909</v>
      </c>
      <c r="D1801" s="86">
        <v>0</v>
      </c>
      <c r="E1801" s="86">
        <v>0</v>
      </c>
      <c r="F1801" s="86">
        <v>0</v>
      </c>
      <c r="G1801" s="86">
        <v>0</v>
      </c>
      <c r="H1801" s="86">
        <v>0</v>
      </c>
      <c r="I1801" s="86">
        <v>0</v>
      </c>
      <c r="J1801" s="86">
        <v>0</v>
      </c>
      <c r="K1801" s="86">
        <v>0</v>
      </c>
      <c r="L1801" s="86">
        <v>0</v>
      </c>
      <c r="M1801" s="86">
        <v>0</v>
      </c>
      <c r="N1801" s="86">
        <v>0</v>
      </c>
      <c r="O1801" s="86">
        <v>0</v>
      </c>
      <c r="P1801" s="86">
        <v>0</v>
      </c>
      <c r="Q1801" s="86">
        <v>0</v>
      </c>
      <c r="R1801" s="86">
        <v>0</v>
      </c>
      <c r="S1801" s="86">
        <v>0</v>
      </c>
      <c r="T1801" s="86">
        <v>0</v>
      </c>
      <c r="U1801" s="86">
        <v>0</v>
      </c>
      <c r="V1801" s="86">
        <v>0</v>
      </c>
      <c r="W1801" s="86">
        <v>0</v>
      </c>
      <c r="X1801" s="86">
        <v>200000000</v>
      </c>
      <c r="Y1801" s="86">
        <v>200000000</v>
      </c>
    </row>
    <row r="1802" spans="1:25" hidden="1" outlineLevel="4" x14ac:dyDescent="0.3">
      <c r="A1802" s="85" t="s">
        <v>205</v>
      </c>
      <c r="B1802" s="85" t="s">
        <v>242</v>
      </c>
      <c r="C1802" t="s">
        <v>1910</v>
      </c>
      <c r="D1802" s="86">
        <v>0</v>
      </c>
      <c r="E1802" s="86">
        <v>0</v>
      </c>
      <c r="F1802" s="86">
        <v>0</v>
      </c>
      <c r="G1802" s="86">
        <v>0</v>
      </c>
      <c r="H1802" s="86">
        <v>0</v>
      </c>
      <c r="I1802" s="86">
        <v>0</v>
      </c>
      <c r="J1802" s="86">
        <v>0</v>
      </c>
      <c r="K1802" s="86">
        <v>0</v>
      </c>
      <c r="L1802" s="86">
        <v>0</v>
      </c>
      <c r="M1802" s="86">
        <v>0</v>
      </c>
      <c r="N1802" s="86">
        <v>0</v>
      </c>
      <c r="O1802" s="86">
        <v>0</v>
      </c>
      <c r="P1802" s="86">
        <v>0</v>
      </c>
      <c r="Q1802" s="86">
        <v>0</v>
      </c>
      <c r="R1802" s="86">
        <v>0</v>
      </c>
      <c r="S1802" s="86">
        <v>0</v>
      </c>
      <c r="T1802" s="86">
        <v>0</v>
      </c>
      <c r="U1802" s="86">
        <v>0</v>
      </c>
      <c r="V1802" s="86">
        <v>80000</v>
      </c>
      <c r="W1802" s="86">
        <v>0</v>
      </c>
      <c r="X1802" s="86">
        <v>0</v>
      </c>
      <c r="Y1802" s="86">
        <v>80000</v>
      </c>
    </row>
    <row r="1803" spans="1:25" hidden="1" outlineLevel="4" x14ac:dyDescent="0.3">
      <c r="A1803" s="85" t="s">
        <v>205</v>
      </c>
      <c r="B1803" s="85" t="s">
        <v>242</v>
      </c>
      <c r="C1803" t="s">
        <v>1911</v>
      </c>
      <c r="D1803" s="86">
        <v>0</v>
      </c>
      <c r="E1803" s="86">
        <v>0</v>
      </c>
      <c r="F1803" s="86">
        <v>0</v>
      </c>
      <c r="G1803" s="86">
        <v>0</v>
      </c>
      <c r="H1803" s="86">
        <v>0</v>
      </c>
      <c r="I1803" s="86">
        <v>0</v>
      </c>
      <c r="J1803" s="86">
        <v>0</v>
      </c>
      <c r="K1803" s="86">
        <v>0</v>
      </c>
      <c r="L1803" s="86">
        <v>0</v>
      </c>
      <c r="M1803" s="86">
        <v>0</v>
      </c>
      <c r="N1803" s="86">
        <v>0</v>
      </c>
      <c r="O1803" s="86">
        <v>0</v>
      </c>
      <c r="P1803" s="86">
        <v>0</v>
      </c>
      <c r="Q1803" s="86">
        <v>0</v>
      </c>
      <c r="R1803" s="86">
        <v>0</v>
      </c>
      <c r="S1803" s="86">
        <v>0</v>
      </c>
      <c r="T1803" s="86">
        <v>0</v>
      </c>
      <c r="U1803" s="86">
        <v>0</v>
      </c>
      <c r="V1803" s="86">
        <v>44000000</v>
      </c>
      <c r="W1803" s="86">
        <v>0</v>
      </c>
      <c r="X1803" s="86">
        <v>0</v>
      </c>
      <c r="Y1803" s="86">
        <v>44000000</v>
      </c>
    </row>
    <row r="1804" spans="1:25" hidden="1" outlineLevel="4" x14ac:dyDescent="0.3">
      <c r="A1804" s="85" t="s">
        <v>205</v>
      </c>
      <c r="B1804" s="85" t="s">
        <v>242</v>
      </c>
      <c r="C1804" t="s">
        <v>1912</v>
      </c>
      <c r="D1804" s="86">
        <v>0</v>
      </c>
      <c r="E1804" s="86">
        <v>0</v>
      </c>
      <c r="F1804" s="86">
        <v>0</v>
      </c>
      <c r="G1804" s="86">
        <v>0</v>
      </c>
      <c r="H1804" s="86">
        <v>0</v>
      </c>
      <c r="I1804" s="86">
        <v>0</v>
      </c>
      <c r="J1804" s="86">
        <v>0</v>
      </c>
      <c r="K1804" s="86">
        <v>0</v>
      </c>
      <c r="L1804" s="86">
        <v>0</v>
      </c>
      <c r="M1804" s="86">
        <v>0</v>
      </c>
      <c r="N1804" s="86">
        <v>0</v>
      </c>
      <c r="O1804" s="86">
        <v>0</v>
      </c>
      <c r="P1804" s="86">
        <v>0</v>
      </c>
      <c r="Q1804" s="86">
        <v>0</v>
      </c>
      <c r="R1804" s="86">
        <v>0</v>
      </c>
      <c r="S1804" s="86">
        <v>0</v>
      </c>
      <c r="T1804" s="86">
        <v>0</v>
      </c>
      <c r="U1804" s="86">
        <v>0</v>
      </c>
      <c r="V1804" s="86">
        <v>6000000</v>
      </c>
      <c r="W1804" s="86">
        <v>0</v>
      </c>
      <c r="X1804" s="86">
        <v>0</v>
      </c>
      <c r="Y1804" s="86">
        <v>6000000</v>
      </c>
    </row>
    <row r="1805" spans="1:25" s="284" customFormat="1" hidden="1" outlineLevel="3" collapsed="1" x14ac:dyDescent="0.3">
      <c r="A1805" s="85"/>
      <c r="B1805" s="290" t="s">
        <v>2851</v>
      </c>
      <c r="C1805" s="291"/>
      <c r="D1805" s="292"/>
      <c r="E1805" s="292">
        <f t="shared" ref="E1805:Y1805" si="84">SUBTOTAL(9,E1800:E1804)</f>
        <v>0</v>
      </c>
      <c r="F1805" s="292">
        <f t="shared" si="84"/>
        <v>0</v>
      </c>
      <c r="G1805" s="292">
        <f t="shared" si="84"/>
        <v>0</v>
      </c>
      <c r="H1805" s="292">
        <f t="shared" si="84"/>
        <v>0</v>
      </c>
      <c r="I1805" s="292">
        <f t="shared" si="84"/>
        <v>0</v>
      </c>
      <c r="J1805" s="292">
        <f t="shared" si="84"/>
        <v>0</v>
      </c>
      <c r="K1805" s="292">
        <f t="shared" si="84"/>
        <v>0</v>
      </c>
      <c r="L1805" s="292">
        <f t="shared" si="84"/>
        <v>0</v>
      </c>
      <c r="M1805" s="292">
        <f t="shared" si="84"/>
        <v>0</v>
      </c>
      <c r="N1805" s="292">
        <f t="shared" si="84"/>
        <v>0</v>
      </c>
      <c r="O1805" s="292">
        <f t="shared" si="84"/>
        <v>0</v>
      </c>
      <c r="P1805" s="292">
        <f t="shared" si="84"/>
        <v>0</v>
      </c>
      <c r="Q1805" s="292">
        <f t="shared" si="84"/>
        <v>0</v>
      </c>
      <c r="R1805" s="292">
        <f t="shared" si="84"/>
        <v>0</v>
      </c>
      <c r="S1805" s="292">
        <f t="shared" si="84"/>
        <v>0</v>
      </c>
      <c r="T1805" s="292">
        <f t="shared" si="84"/>
        <v>0</v>
      </c>
      <c r="U1805" s="292">
        <f t="shared" si="84"/>
        <v>0</v>
      </c>
      <c r="V1805" s="292">
        <f t="shared" si="84"/>
        <v>50080000</v>
      </c>
      <c r="W1805" s="292">
        <f t="shared" si="84"/>
        <v>0</v>
      </c>
      <c r="X1805" s="292">
        <f t="shared" si="84"/>
        <v>200250000</v>
      </c>
      <c r="Y1805" s="292">
        <f t="shared" si="84"/>
        <v>250330000</v>
      </c>
    </row>
    <row r="1806" spans="1:25" hidden="1" outlineLevel="4" x14ac:dyDescent="0.3">
      <c r="A1806" s="85" t="s">
        <v>205</v>
      </c>
      <c r="B1806" s="85" t="s">
        <v>244</v>
      </c>
      <c r="C1806" t="s">
        <v>1270</v>
      </c>
      <c r="D1806" s="86">
        <v>0</v>
      </c>
      <c r="E1806" s="86">
        <v>0</v>
      </c>
      <c r="F1806" s="86">
        <v>0</v>
      </c>
      <c r="G1806" s="86">
        <v>0</v>
      </c>
      <c r="H1806" s="86">
        <v>0</v>
      </c>
      <c r="I1806" s="86">
        <v>0</v>
      </c>
      <c r="J1806" s="86">
        <v>0</v>
      </c>
      <c r="K1806" s="86">
        <v>0</v>
      </c>
      <c r="L1806" s="86">
        <v>0</v>
      </c>
      <c r="M1806" s="86">
        <v>0</v>
      </c>
      <c r="N1806" s="86">
        <v>0</v>
      </c>
      <c r="O1806" s="86">
        <v>0</v>
      </c>
      <c r="P1806" s="86">
        <v>0</v>
      </c>
      <c r="Q1806" s="86">
        <v>0</v>
      </c>
      <c r="R1806" s="86">
        <v>0</v>
      </c>
      <c r="S1806" s="86">
        <v>0</v>
      </c>
      <c r="T1806" s="86">
        <v>0</v>
      </c>
      <c r="U1806" s="86">
        <v>0</v>
      </c>
      <c r="V1806" s="86">
        <v>0</v>
      </c>
      <c r="W1806" s="86">
        <v>406000</v>
      </c>
      <c r="X1806" s="86">
        <v>0</v>
      </c>
      <c r="Y1806" s="86">
        <v>406000</v>
      </c>
    </row>
    <row r="1807" spans="1:25" hidden="1" outlineLevel="4" x14ac:dyDescent="0.3">
      <c r="A1807" s="85" t="s">
        <v>205</v>
      </c>
      <c r="B1807" s="85" t="s">
        <v>244</v>
      </c>
      <c r="C1807" t="s">
        <v>1889</v>
      </c>
      <c r="D1807" s="86">
        <v>0</v>
      </c>
      <c r="E1807" s="86">
        <v>0</v>
      </c>
      <c r="F1807" s="86">
        <v>0</v>
      </c>
      <c r="G1807" s="86">
        <v>0</v>
      </c>
      <c r="H1807" s="86">
        <v>0</v>
      </c>
      <c r="I1807" s="86">
        <v>0</v>
      </c>
      <c r="J1807" s="86">
        <v>0</v>
      </c>
      <c r="K1807" s="86">
        <v>0</v>
      </c>
      <c r="L1807" s="86">
        <v>0</v>
      </c>
      <c r="M1807" s="86">
        <v>200000</v>
      </c>
      <c r="N1807" s="86">
        <v>400000</v>
      </c>
      <c r="O1807" s="86">
        <v>400000</v>
      </c>
      <c r="P1807" s="86">
        <v>400000</v>
      </c>
      <c r="Q1807" s="86">
        <v>0</v>
      </c>
      <c r="R1807" s="86">
        <v>0</v>
      </c>
      <c r="S1807" s="86">
        <v>0</v>
      </c>
      <c r="T1807" s="86">
        <v>700000</v>
      </c>
      <c r="U1807" s="86">
        <v>0</v>
      </c>
      <c r="V1807" s="86">
        <v>0</v>
      </c>
      <c r="W1807" s="86">
        <v>0</v>
      </c>
      <c r="X1807" s="86">
        <v>0</v>
      </c>
      <c r="Y1807" s="86">
        <v>2100000</v>
      </c>
    </row>
    <row r="1808" spans="1:25" hidden="1" outlineLevel="4" x14ac:dyDescent="0.3">
      <c r="A1808" s="85" t="s">
        <v>205</v>
      </c>
      <c r="B1808" s="85" t="s">
        <v>244</v>
      </c>
      <c r="C1808" t="s">
        <v>1913</v>
      </c>
      <c r="D1808" s="86">
        <v>0</v>
      </c>
      <c r="E1808" s="86">
        <v>0</v>
      </c>
      <c r="F1808" s="86">
        <v>0</v>
      </c>
      <c r="G1808" s="86">
        <v>0</v>
      </c>
      <c r="H1808" s="86">
        <v>0</v>
      </c>
      <c r="I1808" s="86">
        <v>0</v>
      </c>
      <c r="J1808" s="86">
        <v>0</v>
      </c>
      <c r="K1808" s="86">
        <v>0</v>
      </c>
      <c r="L1808" s="86">
        <v>0</v>
      </c>
      <c r="M1808" s="86">
        <v>0</v>
      </c>
      <c r="N1808" s="86">
        <v>0</v>
      </c>
      <c r="O1808" s="86">
        <v>0</v>
      </c>
      <c r="P1808" s="86">
        <v>0</v>
      </c>
      <c r="Q1808" s="86">
        <v>0</v>
      </c>
      <c r="R1808" s="86">
        <v>0</v>
      </c>
      <c r="S1808" s="86">
        <v>0</v>
      </c>
      <c r="T1808" s="86">
        <v>0</v>
      </c>
      <c r="U1808" s="86">
        <v>0</v>
      </c>
      <c r="V1808" s="86">
        <v>2160000</v>
      </c>
      <c r="W1808" s="86">
        <v>0</v>
      </c>
      <c r="X1808" s="86">
        <v>0</v>
      </c>
      <c r="Y1808" s="86">
        <v>2160000</v>
      </c>
    </row>
    <row r="1809" spans="1:25" hidden="1" outlineLevel="4" x14ac:dyDescent="0.3">
      <c r="A1809" s="85" t="s">
        <v>205</v>
      </c>
      <c r="B1809" s="85" t="s">
        <v>244</v>
      </c>
      <c r="C1809" t="s">
        <v>1914</v>
      </c>
      <c r="D1809" s="86">
        <v>0</v>
      </c>
      <c r="E1809" s="86">
        <v>0</v>
      </c>
      <c r="F1809" s="86">
        <v>0</v>
      </c>
      <c r="G1809" s="86">
        <v>0</v>
      </c>
      <c r="H1809" s="86">
        <v>0</v>
      </c>
      <c r="I1809" s="86">
        <v>0</v>
      </c>
      <c r="J1809" s="86">
        <v>150000</v>
      </c>
      <c r="K1809" s="86">
        <v>0</v>
      </c>
      <c r="L1809" s="86">
        <v>0</v>
      </c>
      <c r="M1809" s="86">
        <v>0</v>
      </c>
      <c r="N1809" s="86">
        <v>0</v>
      </c>
      <c r="O1809" s="86">
        <v>0</v>
      </c>
      <c r="P1809" s="86">
        <v>0</v>
      </c>
      <c r="Q1809" s="86">
        <v>0</v>
      </c>
      <c r="R1809" s="86">
        <v>0</v>
      </c>
      <c r="S1809" s="86">
        <v>0</v>
      </c>
      <c r="T1809" s="86">
        <v>0</v>
      </c>
      <c r="U1809" s="86">
        <v>0</v>
      </c>
      <c r="V1809" s="86">
        <v>0</v>
      </c>
      <c r="W1809" s="86">
        <v>0</v>
      </c>
      <c r="X1809" s="86">
        <v>0</v>
      </c>
      <c r="Y1809" s="86">
        <v>150000</v>
      </c>
    </row>
    <row r="1810" spans="1:25" hidden="1" outlineLevel="4" x14ac:dyDescent="0.3">
      <c r="A1810" s="85" t="s">
        <v>205</v>
      </c>
      <c r="B1810" s="85" t="s">
        <v>244</v>
      </c>
      <c r="C1810" t="s">
        <v>1915</v>
      </c>
      <c r="D1810" s="86">
        <v>0</v>
      </c>
      <c r="E1810" s="86">
        <v>0</v>
      </c>
      <c r="F1810" s="86">
        <v>0</v>
      </c>
      <c r="G1810" s="86">
        <v>0</v>
      </c>
      <c r="H1810" s="86">
        <v>0</v>
      </c>
      <c r="I1810" s="86">
        <v>0</v>
      </c>
      <c r="J1810" s="86">
        <v>0</v>
      </c>
      <c r="K1810" s="86">
        <v>0</v>
      </c>
      <c r="L1810" s="86">
        <v>0</v>
      </c>
      <c r="M1810" s="86">
        <v>0</v>
      </c>
      <c r="N1810" s="86">
        <v>0</v>
      </c>
      <c r="O1810" s="86">
        <v>0</v>
      </c>
      <c r="P1810" s="86">
        <v>0</v>
      </c>
      <c r="Q1810" s="86">
        <v>0</v>
      </c>
      <c r="R1810" s="86">
        <v>0</v>
      </c>
      <c r="S1810" s="86">
        <v>0</v>
      </c>
      <c r="T1810" s="86">
        <v>0</v>
      </c>
      <c r="U1810" s="86">
        <v>0</v>
      </c>
      <c r="V1810" s="86">
        <v>0</v>
      </c>
      <c r="W1810" s="86">
        <v>33214</v>
      </c>
      <c r="X1810" s="86">
        <v>0</v>
      </c>
      <c r="Y1810" s="86">
        <v>33214</v>
      </c>
    </row>
    <row r="1811" spans="1:25" hidden="1" outlineLevel="4" x14ac:dyDescent="0.3">
      <c r="A1811" s="85" t="s">
        <v>205</v>
      </c>
      <c r="B1811" s="85" t="s">
        <v>244</v>
      </c>
      <c r="C1811" t="s">
        <v>1916</v>
      </c>
      <c r="D1811" s="86">
        <v>0</v>
      </c>
      <c r="E1811" s="86">
        <v>0</v>
      </c>
      <c r="F1811" s="86">
        <v>0</v>
      </c>
      <c r="G1811" s="86">
        <v>0</v>
      </c>
      <c r="H1811" s="86">
        <v>0</v>
      </c>
      <c r="I1811" s="86">
        <v>0</v>
      </c>
      <c r="J1811" s="86">
        <v>0</v>
      </c>
      <c r="K1811" s="86">
        <v>0</v>
      </c>
      <c r="L1811" s="86">
        <v>0</v>
      </c>
      <c r="M1811" s="86">
        <v>0</v>
      </c>
      <c r="N1811" s="86">
        <v>0</v>
      </c>
      <c r="O1811" s="86">
        <v>0</v>
      </c>
      <c r="P1811" s="86">
        <v>0</v>
      </c>
      <c r="Q1811" s="86">
        <v>0</v>
      </c>
      <c r="R1811" s="86">
        <v>0</v>
      </c>
      <c r="S1811" s="86">
        <v>0</v>
      </c>
      <c r="T1811" s="86">
        <v>0</v>
      </c>
      <c r="U1811" s="86">
        <v>0</v>
      </c>
      <c r="V1811" s="86">
        <v>0</v>
      </c>
      <c r="W1811" s="86">
        <v>9600000</v>
      </c>
      <c r="X1811" s="86">
        <v>0</v>
      </c>
      <c r="Y1811" s="86">
        <v>9600000</v>
      </c>
    </row>
    <row r="1812" spans="1:25" hidden="1" outlineLevel="4" x14ac:dyDescent="0.3">
      <c r="A1812" s="85" t="s">
        <v>205</v>
      </c>
      <c r="B1812" s="85" t="s">
        <v>244</v>
      </c>
      <c r="C1812" t="s">
        <v>1917</v>
      </c>
      <c r="D1812" s="86">
        <v>0</v>
      </c>
      <c r="E1812" s="86">
        <v>0</v>
      </c>
      <c r="F1812" s="86">
        <v>0</v>
      </c>
      <c r="G1812" s="86">
        <v>0</v>
      </c>
      <c r="H1812" s="86">
        <v>0</v>
      </c>
      <c r="I1812" s="86">
        <v>440000</v>
      </c>
      <c r="J1812" s="86">
        <v>1800000</v>
      </c>
      <c r="K1812" s="86">
        <v>0</v>
      </c>
      <c r="L1812" s="86">
        <v>0</v>
      </c>
      <c r="M1812" s="86">
        <v>0</v>
      </c>
      <c r="N1812" s="86">
        <v>0</v>
      </c>
      <c r="O1812" s="86">
        <v>0</v>
      </c>
      <c r="P1812" s="86">
        <v>0</v>
      </c>
      <c r="Q1812" s="86">
        <v>0</v>
      </c>
      <c r="R1812" s="86">
        <v>0</v>
      </c>
      <c r="S1812" s="86">
        <v>0</v>
      </c>
      <c r="T1812" s="86">
        <v>0</v>
      </c>
      <c r="U1812" s="86">
        <v>0</v>
      </c>
      <c r="V1812" s="86">
        <v>0</v>
      </c>
      <c r="W1812" s="86">
        <v>0</v>
      </c>
      <c r="X1812" s="86">
        <v>0</v>
      </c>
      <c r="Y1812" s="86">
        <v>2240000</v>
      </c>
    </row>
    <row r="1813" spans="1:25" s="284" customFormat="1" hidden="1" outlineLevel="3" collapsed="1" x14ac:dyDescent="0.3">
      <c r="A1813" s="85"/>
      <c r="B1813" s="290" t="s">
        <v>2852</v>
      </c>
      <c r="C1813" s="291"/>
      <c r="D1813" s="292"/>
      <c r="E1813" s="292">
        <f t="shared" ref="E1813:Y1813" si="85">SUBTOTAL(9,E1806:E1812)</f>
        <v>0</v>
      </c>
      <c r="F1813" s="292">
        <f t="shared" si="85"/>
        <v>0</v>
      </c>
      <c r="G1813" s="292">
        <f t="shared" si="85"/>
        <v>0</v>
      </c>
      <c r="H1813" s="292">
        <f t="shared" si="85"/>
        <v>0</v>
      </c>
      <c r="I1813" s="292">
        <f t="shared" si="85"/>
        <v>440000</v>
      </c>
      <c r="J1813" s="292">
        <f t="shared" si="85"/>
        <v>1950000</v>
      </c>
      <c r="K1813" s="292">
        <f t="shared" si="85"/>
        <v>0</v>
      </c>
      <c r="L1813" s="292">
        <f t="shared" si="85"/>
        <v>0</v>
      </c>
      <c r="M1813" s="292">
        <f t="shared" si="85"/>
        <v>200000</v>
      </c>
      <c r="N1813" s="292">
        <f t="shared" si="85"/>
        <v>400000</v>
      </c>
      <c r="O1813" s="292">
        <f t="shared" si="85"/>
        <v>400000</v>
      </c>
      <c r="P1813" s="292">
        <f t="shared" si="85"/>
        <v>400000</v>
      </c>
      <c r="Q1813" s="292">
        <f t="shared" si="85"/>
        <v>0</v>
      </c>
      <c r="R1813" s="292">
        <f t="shared" si="85"/>
        <v>0</v>
      </c>
      <c r="S1813" s="292">
        <f t="shared" si="85"/>
        <v>0</v>
      </c>
      <c r="T1813" s="292">
        <f t="shared" si="85"/>
        <v>700000</v>
      </c>
      <c r="U1813" s="292">
        <f t="shared" si="85"/>
        <v>0</v>
      </c>
      <c r="V1813" s="292">
        <f t="shared" si="85"/>
        <v>2160000</v>
      </c>
      <c r="W1813" s="292">
        <f t="shared" si="85"/>
        <v>10039214</v>
      </c>
      <c r="X1813" s="292">
        <f t="shared" si="85"/>
        <v>0</v>
      </c>
      <c r="Y1813" s="292">
        <f t="shared" si="85"/>
        <v>16689214</v>
      </c>
    </row>
    <row r="1814" spans="1:25" hidden="1" outlineLevel="4" x14ac:dyDescent="0.3">
      <c r="A1814" s="85" t="s">
        <v>205</v>
      </c>
      <c r="B1814" s="85" t="s">
        <v>245</v>
      </c>
      <c r="C1814" t="s">
        <v>1918</v>
      </c>
      <c r="D1814" s="86">
        <v>0</v>
      </c>
      <c r="E1814" s="86">
        <v>0</v>
      </c>
      <c r="F1814" s="86">
        <v>26568.608344420249</v>
      </c>
      <c r="G1814" s="86">
        <v>0</v>
      </c>
      <c r="H1814" s="86">
        <v>0</v>
      </c>
      <c r="I1814" s="86">
        <v>0</v>
      </c>
      <c r="J1814" s="86">
        <v>0</v>
      </c>
      <c r="K1814" s="86">
        <v>0</v>
      </c>
      <c r="L1814" s="86">
        <v>0</v>
      </c>
      <c r="M1814" s="86">
        <v>0</v>
      </c>
      <c r="N1814" s="86">
        <v>0</v>
      </c>
      <c r="O1814" s="86">
        <v>0</v>
      </c>
      <c r="P1814" s="86">
        <v>0</v>
      </c>
      <c r="Q1814" s="86">
        <v>0</v>
      </c>
      <c r="R1814" s="86">
        <v>0</v>
      </c>
      <c r="S1814" s="86">
        <v>0</v>
      </c>
      <c r="T1814" s="86">
        <v>0</v>
      </c>
      <c r="U1814" s="86">
        <v>0</v>
      </c>
      <c r="V1814" s="86">
        <v>0</v>
      </c>
      <c r="W1814" s="86">
        <v>0</v>
      </c>
      <c r="X1814" s="86">
        <v>0</v>
      </c>
      <c r="Y1814" s="86">
        <v>26568.608344420249</v>
      </c>
    </row>
    <row r="1815" spans="1:25" s="284" customFormat="1" hidden="1" outlineLevel="3" collapsed="1" x14ac:dyDescent="0.3">
      <c r="A1815" s="85"/>
      <c r="B1815" s="290" t="s">
        <v>2853</v>
      </c>
      <c r="C1815" s="291"/>
      <c r="D1815" s="292"/>
      <c r="E1815" s="292">
        <f t="shared" ref="E1815:Y1815" si="86">SUBTOTAL(9,E1814:E1814)</f>
        <v>0</v>
      </c>
      <c r="F1815" s="292">
        <f t="shared" si="86"/>
        <v>26568.608344420249</v>
      </c>
      <c r="G1815" s="292">
        <f t="shared" si="86"/>
        <v>0</v>
      </c>
      <c r="H1815" s="292">
        <f t="shared" si="86"/>
        <v>0</v>
      </c>
      <c r="I1815" s="292">
        <f t="shared" si="86"/>
        <v>0</v>
      </c>
      <c r="J1815" s="292">
        <f t="shared" si="86"/>
        <v>0</v>
      </c>
      <c r="K1815" s="292">
        <f t="shared" si="86"/>
        <v>0</v>
      </c>
      <c r="L1815" s="292">
        <f t="shared" si="86"/>
        <v>0</v>
      </c>
      <c r="M1815" s="292">
        <f t="shared" si="86"/>
        <v>0</v>
      </c>
      <c r="N1815" s="292">
        <f t="shared" si="86"/>
        <v>0</v>
      </c>
      <c r="O1815" s="292">
        <f t="shared" si="86"/>
        <v>0</v>
      </c>
      <c r="P1815" s="292">
        <f t="shared" si="86"/>
        <v>0</v>
      </c>
      <c r="Q1815" s="292">
        <f t="shared" si="86"/>
        <v>0</v>
      </c>
      <c r="R1815" s="292">
        <f t="shared" si="86"/>
        <v>0</v>
      </c>
      <c r="S1815" s="292">
        <f t="shared" si="86"/>
        <v>0</v>
      </c>
      <c r="T1815" s="292">
        <f t="shared" si="86"/>
        <v>0</v>
      </c>
      <c r="U1815" s="292">
        <f t="shared" si="86"/>
        <v>0</v>
      </c>
      <c r="V1815" s="292">
        <f t="shared" si="86"/>
        <v>0</v>
      </c>
      <c r="W1815" s="292">
        <f t="shared" si="86"/>
        <v>0</v>
      </c>
      <c r="X1815" s="292">
        <f t="shared" si="86"/>
        <v>0</v>
      </c>
      <c r="Y1815" s="292">
        <f t="shared" si="86"/>
        <v>26568.608344420249</v>
      </c>
    </row>
    <row r="1816" spans="1:25" hidden="1" outlineLevel="4" x14ac:dyDescent="0.3">
      <c r="A1816" s="85" t="s">
        <v>205</v>
      </c>
      <c r="B1816" s="85" t="s">
        <v>249</v>
      </c>
      <c r="C1816" t="s">
        <v>1919</v>
      </c>
      <c r="D1816" s="86">
        <v>0</v>
      </c>
      <c r="E1816" s="86">
        <v>0</v>
      </c>
      <c r="F1816" s="86">
        <v>0</v>
      </c>
      <c r="G1816" s="86">
        <v>0</v>
      </c>
      <c r="H1816" s="86">
        <v>0</v>
      </c>
      <c r="I1816" s="86">
        <v>0</v>
      </c>
      <c r="J1816" s="86">
        <v>0</v>
      </c>
      <c r="K1816" s="86">
        <v>0</v>
      </c>
      <c r="L1816" s="86">
        <v>0</v>
      </c>
      <c r="M1816" s="86">
        <v>0</v>
      </c>
      <c r="N1816" s="86">
        <v>0</v>
      </c>
      <c r="O1816" s="86">
        <v>0</v>
      </c>
      <c r="P1816" s="86">
        <v>0</v>
      </c>
      <c r="Q1816" s="86">
        <v>0</v>
      </c>
      <c r="R1816" s="86">
        <v>0</v>
      </c>
      <c r="S1816" s="86">
        <v>0</v>
      </c>
      <c r="T1816" s="86">
        <v>2000000</v>
      </c>
      <c r="U1816" s="86">
        <v>0</v>
      </c>
      <c r="V1816" s="86">
        <v>0</v>
      </c>
      <c r="W1816" s="86">
        <v>0</v>
      </c>
      <c r="X1816" s="86">
        <v>0</v>
      </c>
      <c r="Y1816" s="86">
        <v>2000000</v>
      </c>
    </row>
    <row r="1817" spans="1:25" s="284" customFormat="1" hidden="1" outlineLevel="3" collapsed="1" x14ac:dyDescent="0.3">
      <c r="A1817" s="85"/>
      <c r="B1817" s="290" t="s">
        <v>2854</v>
      </c>
      <c r="C1817" s="291"/>
      <c r="D1817" s="292"/>
      <c r="E1817" s="292">
        <f t="shared" ref="E1817:Y1817" si="87">SUBTOTAL(9,E1816:E1816)</f>
        <v>0</v>
      </c>
      <c r="F1817" s="292">
        <f t="shared" si="87"/>
        <v>0</v>
      </c>
      <c r="G1817" s="292">
        <f t="shared" si="87"/>
        <v>0</v>
      </c>
      <c r="H1817" s="292">
        <f t="shared" si="87"/>
        <v>0</v>
      </c>
      <c r="I1817" s="292">
        <f t="shared" si="87"/>
        <v>0</v>
      </c>
      <c r="J1817" s="292">
        <f t="shared" si="87"/>
        <v>0</v>
      </c>
      <c r="K1817" s="292">
        <f t="shared" si="87"/>
        <v>0</v>
      </c>
      <c r="L1817" s="292">
        <f t="shared" si="87"/>
        <v>0</v>
      </c>
      <c r="M1817" s="292">
        <f t="shared" si="87"/>
        <v>0</v>
      </c>
      <c r="N1817" s="292">
        <f t="shared" si="87"/>
        <v>0</v>
      </c>
      <c r="O1817" s="292">
        <f t="shared" si="87"/>
        <v>0</v>
      </c>
      <c r="P1817" s="292">
        <f t="shared" si="87"/>
        <v>0</v>
      </c>
      <c r="Q1817" s="292">
        <f t="shared" si="87"/>
        <v>0</v>
      </c>
      <c r="R1817" s="292">
        <f t="shared" si="87"/>
        <v>0</v>
      </c>
      <c r="S1817" s="292">
        <f t="shared" si="87"/>
        <v>0</v>
      </c>
      <c r="T1817" s="292">
        <f t="shared" si="87"/>
        <v>2000000</v>
      </c>
      <c r="U1817" s="292">
        <f t="shared" si="87"/>
        <v>0</v>
      </c>
      <c r="V1817" s="292">
        <f t="shared" si="87"/>
        <v>0</v>
      </c>
      <c r="W1817" s="292">
        <f t="shared" si="87"/>
        <v>0</v>
      </c>
      <c r="X1817" s="292">
        <f t="shared" si="87"/>
        <v>0</v>
      </c>
      <c r="Y1817" s="292">
        <f t="shared" si="87"/>
        <v>2000000</v>
      </c>
    </row>
    <row r="1818" spans="1:25" hidden="1" outlineLevel="4" x14ac:dyDescent="0.3">
      <c r="A1818" s="85" t="s">
        <v>205</v>
      </c>
      <c r="B1818" s="85" t="s">
        <v>251</v>
      </c>
      <c r="C1818" t="s">
        <v>1920</v>
      </c>
      <c r="D1818" s="86">
        <v>0</v>
      </c>
      <c r="E1818" s="86">
        <v>0</v>
      </c>
      <c r="F1818" s="86">
        <v>0</v>
      </c>
      <c r="G1818" s="86">
        <v>0</v>
      </c>
      <c r="H1818" s="86">
        <v>0</v>
      </c>
      <c r="I1818" s="86">
        <v>0</v>
      </c>
      <c r="J1818" s="86">
        <v>0</v>
      </c>
      <c r="K1818" s="86">
        <v>0</v>
      </c>
      <c r="L1818" s="86">
        <v>0</v>
      </c>
      <c r="M1818" s="86">
        <v>0</v>
      </c>
      <c r="N1818" s="86">
        <v>250000</v>
      </c>
      <c r="O1818" s="86">
        <v>0</v>
      </c>
      <c r="P1818" s="86">
        <v>0</v>
      </c>
      <c r="Q1818" s="86">
        <v>0</v>
      </c>
      <c r="R1818" s="86">
        <v>0</v>
      </c>
      <c r="S1818" s="86">
        <v>0</v>
      </c>
      <c r="T1818" s="86">
        <v>0</v>
      </c>
      <c r="U1818" s="86">
        <v>0</v>
      </c>
      <c r="V1818" s="86">
        <v>0</v>
      </c>
      <c r="W1818" s="86">
        <v>0</v>
      </c>
      <c r="X1818" s="86">
        <v>0</v>
      </c>
      <c r="Y1818" s="86">
        <v>250000</v>
      </c>
    </row>
    <row r="1819" spans="1:25" hidden="1" outlineLevel="4" x14ac:dyDescent="0.3">
      <c r="A1819" s="85" t="s">
        <v>205</v>
      </c>
      <c r="B1819" s="85" t="s">
        <v>251</v>
      </c>
      <c r="C1819" t="s">
        <v>1921</v>
      </c>
      <c r="D1819" s="86">
        <v>0</v>
      </c>
      <c r="E1819" s="86">
        <v>0</v>
      </c>
      <c r="F1819" s="86">
        <v>0</v>
      </c>
      <c r="G1819" s="86">
        <v>0</v>
      </c>
      <c r="H1819" s="86">
        <v>0</v>
      </c>
      <c r="I1819" s="86">
        <v>0</v>
      </c>
      <c r="J1819" s="86">
        <v>0</v>
      </c>
      <c r="K1819" s="86">
        <v>0</v>
      </c>
      <c r="L1819" s="86">
        <v>0</v>
      </c>
      <c r="M1819" s="86">
        <v>0</v>
      </c>
      <c r="N1819" s="86">
        <v>0</v>
      </c>
      <c r="O1819" s="86">
        <v>0</v>
      </c>
      <c r="P1819" s="86">
        <v>150000</v>
      </c>
      <c r="Q1819" s="86">
        <v>0</v>
      </c>
      <c r="R1819" s="86">
        <v>0</v>
      </c>
      <c r="S1819" s="86">
        <v>0</v>
      </c>
      <c r="T1819" s="86">
        <v>0</v>
      </c>
      <c r="U1819" s="86">
        <v>0</v>
      </c>
      <c r="V1819" s="86">
        <v>0</v>
      </c>
      <c r="W1819" s="86">
        <v>0</v>
      </c>
      <c r="X1819" s="86">
        <v>0</v>
      </c>
      <c r="Y1819" s="86">
        <v>150000</v>
      </c>
    </row>
    <row r="1820" spans="1:25" hidden="1" outlineLevel="4" x14ac:dyDescent="0.3">
      <c r="A1820" s="85" t="s">
        <v>205</v>
      </c>
      <c r="B1820" s="85" t="s">
        <v>251</v>
      </c>
      <c r="C1820" t="s">
        <v>1922</v>
      </c>
      <c r="D1820" s="86">
        <v>0</v>
      </c>
      <c r="E1820" s="86">
        <v>0</v>
      </c>
      <c r="F1820" s="86">
        <v>0</v>
      </c>
      <c r="G1820" s="86">
        <v>0</v>
      </c>
      <c r="H1820" s="86">
        <v>0</v>
      </c>
      <c r="I1820" s="86">
        <v>0</v>
      </c>
      <c r="J1820" s="86">
        <v>0</v>
      </c>
      <c r="K1820" s="86">
        <v>0</v>
      </c>
      <c r="L1820" s="86">
        <v>0</v>
      </c>
      <c r="M1820" s="86">
        <v>0</v>
      </c>
      <c r="N1820" s="86">
        <v>97800</v>
      </c>
      <c r="O1820" s="86">
        <v>97800</v>
      </c>
      <c r="P1820" s="86">
        <v>0</v>
      </c>
      <c r="Q1820" s="86">
        <v>0</v>
      </c>
      <c r="R1820" s="86">
        <v>0</v>
      </c>
      <c r="S1820" s="86">
        <v>0</v>
      </c>
      <c r="T1820" s="86">
        <v>0</v>
      </c>
      <c r="U1820" s="86">
        <v>0</v>
      </c>
      <c r="V1820" s="86">
        <v>0</v>
      </c>
      <c r="W1820" s="86">
        <v>0</v>
      </c>
      <c r="X1820" s="86">
        <v>0</v>
      </c>
      <c r="Y1820" s="86">
        <v>195600</v>
      </c>
    </row>
    <row r="1821" spans="1:25" s="284" customFormat="1" hidden="1" outlineLevel="3" collapsed="1" x14ac:dyDescent="0.3">
      <c r="A1821" s="85"/>
      <c r="B1821" s="290" t="s">
        <v>2855</v>
      </c>
      <c r="C1821" s="291"/>
      <c r="D1821" s="292"/>
      <c r="E1821" s="292">
        <f t="shared" ref="E1821:Y1821" si="88">SUBTOTAL(9,E1818:E1820)</f>
        <v>0</v>
      </c>
      <c r="F1821" s="292">
        <f t="shared" si="88"/>
        <v>0</v>
      </c>
      <c r="G1821" s="292">
        <f t="shared" si="88"/>
        <v>0</v>
      </c>
      <c r="H1821" s="292">
        <f t="shared" si="88"/>
        <v>0</v>
      </c>
      <c r="I1821" s="292">
        <f t="shared" si="88"/>
        <v>0</v>
      </c>
      <c r="J1821" s="292">
        <f t="shared" si="88"/>
        <v>0</v>
      </c>
      <c r="K1821" s="292">
        <f t="shared" si="88"/>
        <v>0</v>
      </c>
      <c r="L1821" s="292">
        <f t="shared" si="88"/>
        <v>0</v>
      </c>
      <c r="M1821" s="292">
        <f t="shared" si="88"/>
        <v>0</v>
      </c>
      <c r="N1821" s="292">
        <f t="shared" si="88"/>
        <v>347800</v>
      </c>
      <c r="O1821" s="292">
        <f t="shared" si="88"/>
        <v>97800</v>
      </c>
      <c r="P1821" s="292">
        <f t="shared" si="88"/>
        <v>150000</v>
      </c>
      <c r="Q1821" s="292">
        <f t="shared" si="88"/>
        <v>0</v>
      </c>
      <c r="R1821" s="292">
        <f t="shared" si="88"/>
        <v>0</v>
      </c>
      <c r="S1821" s="292">
        <f t="shared" si="88"/>
        <v>0</v>
      </c>
      <c r="T1821" s="292">
        <f t="shared" si="88"/>
        <v>0</v>
      </c>
      <c r="U1821" s="292">
        <f t="shared" si="88"/>
        <v>0</v>
      </c>
      <c r="V1821" s="292">
        <f t="shared" si="88"/>
        <v>0</v>
      </c>
      <c r="W1821" s="292">
        <f t="shared" si="88"/>
        <v>0</v>
      </c>
      <c r="X1821" s="292">
        <f t="shared" si="88"/>
        <v>0</v>
      </c>
      <c r="Y1821" s="292">
        <f t="shared" si="88"/>
        <v>595600</v>
      </c>
    </row>
    <row r="1822" spans="1:25" hidden="1" outlineLevel="4" x14ac:dyDescent="0.3">
      <c r="A1822" s="85" t="s">
        <v>205</v>
      </c>
      <c r="B1822" s="85" t="s">
        <v>253</v>
      </c>
      <c r="C1822" t="s">
        <v>1923</v>
      </c>
      <c r="D1822" s="86">
        <v>0</v>
      </c>
      <c r="E1822" s="86">
        <v>0</v>
      </c>
      <c r="F1822" s="86">
        <v>0</v>
      </c>
      <c r="G1822" s="86">
        <v>0</v>
      </c>
      <c r="H1822" s="86">
        <v>0</v>
      </c>
      <c r="I1822" s="86">
        <v>0</v>
      </c>
      <c r="J1822" s="86">
        <v>39550</v>
      </c>
      <c r="K1822" s="86">
        <v>0</v>
      </c>
      <c r="L1822" s="86">
        <v>0</v>
      </c>
      <c r="M1822" s="86">
        <v>0</v>
      </c>
      <c r="N1822" s="86">
        <v>0</v>
      </c>
      <c r="O1822" s="86">
        <v>0</v>
      </c>
      <c r="P1822" s="86">
        <v>0</v>
      </c>
      <c r="Q1822" s="86">
        <v>0</v>
      </c>
      <c r="R1822" s="86">
        <v>0</v>
      </c>
      <c r="S1822" s="86">
        <v>0</v>
      </c>
      <c r="T1822" s="86">
        <v>0</v>
      </c>
      <c r="U1822" s="86">
        <v>0</v>
      </c>
      <c r="V1822" s="86">
        <v>0</v>
      </c>
      <c r="W1822" s="86">
        <v>0</v>
      </c>
      <c r="X1822" s="86">
        <v>0</v>
      </c>
      <c r="Y1822" s="86">
        <v>39550</v>
      </c>
    </row>
    <row r="1823" spans="1:25" hidden="1" outlineLevel="4" x14ac:dyDescent="0.3">
      <c r="A1823" s="85" t="s">
        <v>205</v>
      </c>
      <c r="B1823" s="85" t="s">
        <v>253</v>
      </c>
      <c r="C1823" t="s">
        <v>1924</v>
      </c>
      <c r="D1823" s="86">
        <v>0</v>
      </c>
      <c r="E1823" s="86">
        <v>0</v>
      </c>
      <c r="F1823" s="86">
        <v>0</v>
      </c>
      <c r="G1823" s="86">
        <v>0</v>
      </c>
      <c r="H1823" s="86">
        <v>0</v>
      </c>
      <c r="I1823" s="86">
        <v>0</v>
      </c>
      <c r="J1823" s="86">
        <v>681654</v>
      </c>
      <c r="K1823" s="86">
        <v>0</v>
      </c>
      <c r="L1823" s="86">
        <v>0</v>
      </c>
      <c r="M1823" s="86">
        <v>0</v>
      </c>
      <c r="N1823" s="86">
        <v>0</v>
      </c>
      <c r="O1823" s="86">
        <v>0</v>
      </c>
      <c r="P1823" s="86">
        <v>0</v>
      </c>
      <c r="Q1823" s="86">
        <v>0</v>
      </c>
      <c r="R1823" s="86">
        <v>0</v>
      </c>
      <c r="S1823" s="86">
        <v>0</v>
      </c>
      <c r="T1823" s="86">
        <v>0</v>
      </c>
      <c r="U1823" s="86">
        <v>0</v>
      </c>
      <c r="V1823" s="86">
        <v>0</v>
      </c>
      <c r="W1823" s="86">
        <v>0</v>
      </c>
      <c r="X1823" s="86">
        <v>0</v>
      </c>
      <c r="Y1823" s="86">
        <v>681654</v>
      </c>
    </row>
    <row r="1824" spans="1:25" s="284" customFormat="1" hidden="1" outlineLevel="3" collapsed="1" x14ac:dyDescent="0.3">
      <c r="A1824" s="85"/>
      <c r="B1824" s="290" t="s">
        <v>2856</v>
      </c>
      <c r="C1824" s="291"/>
      <c r="D1824" s="292"/>
      <c r="E1824" s="292">
        <f t="shared" ref="E1824:Y1824" si="89">SUBTOTAL(9,E1822:E1823)</f>
        <v>0</v>
      </c>
      <c r="F1824" s="292">
        <f t="shared" si="89"/>
        <v>0</v>
      </c>
      <c r="G1824" s="292">
        <f t="shared" si="89"/>
        <v>0</v>
      </c>
      <c r="H1824" s="292">
        <f t="shared" si="89"/>
        <v>0</v>
      </c>
      <c r="I1824" s="292">
        <f t="shared" si="89"/>
        <v>0</v>
      </c>
      <c r="J1824" s="292">
        <f t="shared" si="89"/>
        <v>721204</v>
      </c>
      <c r="K1824" s="292">
        <f t="shared" si="89"/>
        <v>0</v>
      </c>
      <c r="L1824" s="292">
        <f t="shared" si="89"/>
        <v>0</v>
      </c>
      <c r="M1824" s="292">
        <f t="shared" si="89"/>
        <v>0</v>
      </c>
      <c r="N1824" s="292">
        <f t="shared" si="89"/>
        <v>0</v>
      </c>
      <c r="O1824" s="292">
        <f t="shared" si="89"/>
        <v>0</v>
      </c>
      <c r="P1824" s="292">
        <f t="shared" si="89"/>
        <v>0</v>
      </c>
      <c r="Q1824" s="292">
        <f t="shared" si="89"/>
        <v>0</v>
      </c>
      <c r="R1824" s="292">
        <f t="shared" si="89"/>
        <v>0</v>
      </c>
      <c r="S1824" s="292">
        <f t="shared" si="89"/>
        <v>0</v>
      </c>
      <c r="T1824" s="292">
        <f t="shared" si="89"/>
        <v>0</v>
      </c>
      <c r="U1824" s="292">
        <f t="shared" si="89"/>
        <v>0</v>
      </c>
      <c r="V1824" s="292">
        <f t="shared" si="89"/>
        <v>0</v>
      </c>
      <c r="W1824" s="292">
        <f t="shared" si="89"/>
        <v>0</v>
      </c>
      <c r="X1824" s="292">
        <f t="shared" si="89"/>
        <v>0</v>
      </c>
      <c r="Y1824" s="292">
        <f t="shared" si="89"/>
        <v>721204</v>
      </c>
    </row>
    <row r="1825" spans="1:25" hidden="1" outlineLevel="4" x14ac:dyDescent="0.3">
      <c r="A1825" s="85" t="s">
        <v>205</v>
      </c>
      <c r="B1825" s="85" t="s">
        <v>257</v>
      </c>
      <c r="C1825" t="s">
        <v>1925</v>
      </c>
      <c r="D1825" s="86">
        <v>0</v>
      </c>
      <c r="E1825" s="86">
        <v>0</v>
      </c>
      <c r="F1825" s="86">
        <v>0</v>
      </c>
      <c r="G1825" s="86">
        <v>0</v>
      </c>
      <c r="H1825" s="86">
        <v>0</v>
      </c>
      <c r="I1825" s="86">
        <v>0</v>
      </c>
      <c r="J1825" s="86">
        <v>0</v>
      </c>
      <c r="K1825" s="86">
        <v>0</v>
      </c>
      <c r="L1825" s="86">
        <v>0</v>
      </c>
      <c r="M1825" s="86">
        <v>0</v>
      </c>
      <c r="N1825" s="86">
        <v>0</v>
      </c>
      <c r="O1825" s="86">
        <v>0</v>
      </c>
      <c r="P1825" s="86">
        <v>0</v>
      </c>
      <c r="Q1825" s="86">
        <v>0</v>
      </c>
      <c r="R1825" s="86">
        <v>0</v>
      </c>
      <c r="S1825" s="86">
        <v>0</v>
      </c>
      <c r="T1825" s="86">
        <v>0</v>
      </c>
      <c r="U1825" s="86">
        <v>0</v>
      </c>
      <c r="V1825" s="86">
        <v>0</v>
      </c>
      <c r="W1825" s="86">
        <v>0</v>
      </c>
      <c r="X1825" s="86">
        <v>4774000</v>
      </c>
      <c r="Y1825" s="86">
        <v>4774000</v>
      </c>
    </row>
    <row r="1826" spans="1:25" hidden="1" outlineLevel="4" x14ac:dyDescent="0.3">
      <c r="A1826" s="85" t="s">
        <v>205</v>
      </c>
      <c r="B1826" s="85" t="s">
        <v>257</v>
      </c>
      <c r="C1826" t="s">
        <v>1926</v>
      </c>
      <c r="D1826" s="86">
        <v>0</v>
      </c>
      <c r="E1826" s="86">
        <v>0</v>
      </c>
      <c r="F1826" s="86">
        <v>0</v>
      </c>
      <c r="G1826" s="86">
        <v>0</v>
      </c>
      <c r="H1826" s="86">
        <v>0</v>
      </c>
      <c r="I1826" s="86">
        <v>0</v>
      </c>
      <c r="J1826" s="86">
        <v>0</v>
      </c>
      <c r="K1826" s="86">
        <v>0</v>
      </c>
      <c r="L1826" s="86">
        <v>0</v>
      </c>
      <c r="M1826" s="86">
        <v>0</v>
      </c>
      <c r="N1826" s="86">
        <v>0</v>
      </c>
      <c r="O1826" s="86">
        <v>0</v>
      </c>
      <c r="P1826" s="86">
        <v>0</v>
      </c>
      <c r="Q1826" s="86">
        <v>0</v>
      </c>
      <c r="R1826" s="86">
        <v>0</v>
      </c>
      <c r="S1826" s="86">
        <v>0</v>
      </c>
      <c r="T1826" s="86">
        <v>0</v>
      </c>
      <c r="U1826" s="86">
        <v>155000000</v>
      </c>
      <c r="V1826" s="86">
        <v>0</v>
      </c>
      <c r="W1826" s="86">
        <v>0</v>
      </c>
      <c r="X1826" s="86">
        <v>0</v>
      </c>
      <c r="Y1826" s="86">
        <v>155000000</v>
      </c>
    </row>
    <row r="1827" spans="1:25" hidden="1" outlineLevel="4" x14ac:dyDescent="0.3">
      <c r="A1827" s="85" t="s">
        <v>205</v>
      </c>
      <c r="B1827" s="85" t="s">
        <v>257</v>
      </c>
      <c r="C1827" t="s">
        <v>1927</v>
      </c>
      <c r="D1827" s="86">
        <v>0</v>
      </c>
      <c r="E1827" s="86">
        <v>0</v>
      </c>
      <c r="F1827" s="86">
        <v>0</v>
      </c>
      <c r="G1827" s="86">
        <v>0</v>
      </c>
      <c r="H1827" s="86">
        <v>0</v>
      </c>
      <c r="I1827" s="86">
        <v>0</v>
      </c>
      <c r="J1827" s="86">
        <v>0</v>
      </c>
      <c r="K1827" s="86">
        <v>0</v>
      </c>
      <c r="L1827" s="86">
        <v>0</v>
      </c>
      <c r="M1827" s="86">
        <v>0</v>
      </c>
      <c r="N1827" s="86">
        <v>0</v>
      </c>
      <c r="O1827" s="86">
        <v>0</v>
      </c>
      <c r="P1827" s="86">
        <v>0</v>
      </c>
      <c r="Q1827" s="86">
        <v>0</v>
      </c>
      <c r="R1827" s="86">
        <v>0</v>
      </c>
      <c r="S1827" s="86">
        <v>0</v>
      </c>
      <c r="T1827" s="86">
        <v>0</v>
      </c>
      <c r="U1827" s="86">
        <v>0</v>
      </c>
      <c r="V1827" s="86">
        <v>0</v>
      </c>
      <c r="W1827" s="86">
        <v>500000</v>
      </c>
      <c r="X1827" s="86">
        <v>0</v>
      </c>
      <c r="Y1827" s="86">
        <v>500000</v>
      </c>
    </row>
    <row r="1828" spans="1:25" hidden="1" outlineLevel="4" x14ac:dyDescent="0.3">
      <c r="A1828" s="85" t="s">
        <v>205</v>
      </c>
      <c r="B1828" s="85" t="s">
        <v>257</v>
      </c>
      <c r="C1828" t="s">
        <v>1928</v>
      </c>
      <c r="D1828" s="86">
        <v>0</v>
      </c>
      <c r="E1828" s="86">
        <v>0</v>
      </c>
      <c r="F1828" s="86">
        <v>0</v>
      </c>
      <c r="G1828" s="86">
        <v>0</v>
      </c>
      <c r="H1828" s="86">
        <v>0</v>
      </c>
      <c r="I1828" s="86">
        <v>0</v>
      </c>
      <c r="J1828" s="86">
        <v>0</v>
      </c>
      <c r="K1828" s="86">
        <v>0</v>
      </c>
      <c r="L1828" s="86">
        <v>0</v>
      </c>
      <c r="M1828" s="86">
        <v>0</v>
      </c>
      <c r="N1828" s="86">
        <v>0</v>
      </c>
      <c r="O1828" s="86">
        <v>0</v>
      </c>
      <c r="P1828" s="86">
        <v>0</v>
      </c>
      <c r="Q1828" s="86">
        <v>0</v>
      </c>
      <c r="R1828" s="86">
        <v>0</v>
      </c>
      <c r="S1828" s="86">
        <v>0</v>
      </c>
      <c r="T1828" s="86">
        <v>0</v>
      </c>
      <c r="U1828" s="86">
        <v>20000000</v>
      </c>
      <c r="V1828" s="86">
        <v>0</v>
      </c>
      <c r="W1828" s="86">
        <v>10000000</v>
      </c>
      <c r="X1828" s="86">
        <v>0</v>
      </c>
      <c r="Y1828" s="86">
        <v>30000000</v>
      </c>
    </row>
    <row r="1829" spans="1:25" hidden="1" outlineLevel="4" x14ac:dyDescent="0.3">
      <c r="A1829" s="85" t="s">
        <v>205</v>
      </c>
      <c r="B1829" s="85" t="s">
        <v>257</v>
      </c>
      <c r="C1829" t="s">
        <v>1929</v>
      </c>
      <c r="D1829" s="86">
        <v>0</v>
      </c>
      <c r="E1829" s="86">
        <v>0</v>
      </c>
      <c r="F1829" s="86">
        <v>0</v>
      </c>
      <c r="G1829" s="86">
        <v>0</v>
      </c>
      <c r="H1829" s="86">
        <v>0</v>
      </c>
      <c r="I1829" s="86">
        <v>0</v>
      </c>
      <c r="J1829" s="86">
        <v>0</v>
      </c>
      <c r="K1829" s="86">
        <v>0</v>
      </c>
      <c r="L1829" s="86">
        <v>0</v>
      </c>
      <c r="M1829" s="86">
        <v>0</v>
      </c>
      <c r="N1829" s="86">
        <v>0</v>
      </c>
      <c r="O1829" s="86">
        <v>0</v>
      </c>
      <c r="P1829" s="86">
        <v>0</v>
      </c>
      <c r="Q1829" s="86">
        <v>0</v>
      </c>
      <c r="R1829" s="86">
        <v>0</v>
      </c>
      <c r="S1829" s="86">
        <v>0</v>
      </c>
      <c r="T1829" s="86">
        <v>0</v>
      </c>
      <c r="U1829" s="86">
        <v>0</v>
      </c>
      <c r="V1829" s="86">
        <v>0</v>
      </c>
      <c r="W1829" s="86">
        <v>0</v>
      </c>
      <c r="X1829" s="86">
        <v>100000</v>
      </c>
      <c r="Y1829" s="86">
        <v>100000</v>
      </c>
    </row>
    <row r="1830" spans="1:25" hidden="1" outlineLevel="4" x14ac:dyDescent="0.3">
      <c r="A1830" s="85" t="s">
        <v>205</v>
      </c>
      <c r="B1830" s="85" t="s">
        <v>257</v>
      </c>
      <c r="C1830" t="s">
        <v>1930</v>
      </c>
      <c r="D1830" s="86">
        <v>0</v>
      </c>
      <c r="E1830" s="86">
        <v>0</v>
      </c>
      <c r="F1830" s="86">
        <v>0</v>
      </c>
      <c r="G1830" s="86">
        <v>0</v>
      </c>
      <c r="H1830" s="86">
        <v>0</v>
      </c>
      <c r="I1830" s="86">
        <v>0</v>
      </c>
      <c r="J1830" s="86">
        <v>0</v>
      </c>
      <c r="K1830" s="86">
        <v>0</v>
      </c>
      <c r="L1830" s="86">
        <v>0</v>
      </c>
      <c r="M1830" s="86">
        <v>0</v>
      </c>
      <c r="N1830" s="86">
        <v>0</v>
      </c>
      <c r="O1830" s="86">
        <v>0</v>
      </c>
      <c r="P1830" s="86">
        <v>0</v>
      </c>
      <c r="Q1830" s="86">
        <v>0</v>
      </c>
      <c r="R1830" s="86">
        <v>0</v>
      </c>
      <c r="S1830" s="86">
        <v>0</v>
      </c>
      <c r="T1830" s="86">
        <v>0</v>
      </c>
      <c r="U1830" s="86">
        <v>0</v>
      </c>
      <c r="V1830" s="86">
        <v>0</v>
      </c>
      <c r="W1830" s="86">
        <v>0</v>
      </c>
      <c r="X1830" s="86">
        <v>400000</v>
      </c>
      <c r="Y1830" s="86">
        <v>400000</v>
      </c>
    </row>
    <row r="1831" spans="1:25" hidden="1" outlineLevel="4" x14ac:dyDescent="0.3">
      <c r="A1831" s="85" t="s">
        <v>205</v>
      </c>
      <c r="B1831" s="85" t="s">
        <v>257</v>
      </c>
      <c r="C1831" t="s">
        <v>1931</v>
      </c>
      <c r="D1831" s="86">
        <v>0</v>
      </c>
      <c r="E1831" s="86">
        <v>0</v>
      </c>
      <c r="F1831" s="86">
        <v>0</v>
      </c>
      <c r="G1831" s="86">
        <v>0</v>
      </c>
      <c r="H1831" s="86">
        <v>0</v>
      </c>
      <c r="I1831" s="86">
        <v>0</v>
      </c>
      <c r="J1831" s="86">
        <v>0</v>
      </c>
      <c r="K1831" s="86">
        <v>0</v>
      </c>
      <c r="L1831" s="86">
        <v>0</v>
      </c>
      <c r="M1831" s="86">
        <v>0</v>
      </c>
      <c r="N1831" s="86">
        <v>0</v>
      </c>
      <c r="O1831" s="86">
        <v>0</v>
      </c>
      <c r="P1831" s="86">
        <v>0</v>
      </c>
      <c r="Q1831" s="86">
        <v>0</v>
      </c>
      <c r="R1831" s="86">
        <v>0</v>
      </c>
      <c r="S1831" s="86">
        <v>0</v>
      </c>
      <c r="T1831" s="86">
        <v>0</v>
      </c>
      <c r="U1831" s="86">
        <v>0</v>
      </c>
      <c r="V1831" s="86">
        <v>0</v>
      </c>
      <c r="W1831" s="86">
        <v>0</v>
      </c>
      <c r="X1831" s="86">
        <v>400000</v>
      </c>
      <c r="Y1831" s="86">
        <v>400000</v>
      </c>
    </row>
    <row r="1832" spans="1:25" hidden="1" outlineLevel="4" x14ac:dyDescent="0.3">
      <c r="A1832" s="85" t="s">
        <v>205</v>
      </c>
      <c r="B1832" s="85" t="s">
        <v>257</v>
      </c>
      <c r="C1832" t="s">
        <v>1932</v>
      </c>
      <c r="D1832" s="86">
        <v>0</v>
      </c>
      <c r="E1832" s="86">
        <v>0</v>
      </c>
      <c r="F1832" s="86">
        <v>0</v>
      </c>
      <c r="G1832" s="86">
        <v>0</v>
      </c>
      <c r="H1832" s="86">
        <v>0</v>
      </c>
      <c r="I1832" s="86">
        <v>0</v>
      </c>
      <c r="J1832" s="86">
        <v>0</v>
      </c>
      <c r="K1832" s="86">
        <v>0</v>
      </c>
      <c r="L1832" s="86">
        <v>0</v>
      </c>
      <c r="M1832" s="86">
        <v>0</v>
      </c>
      <c r="N1832" s="86">
        <v>0</v>
      </c>
      <c r="O1832" s="86">
        <v>0</v>
      </c>
      <c r="P1832" s="86">
        <v>0</v>
      </c>
      <c r="Q1832" s="86">
        <v>0</v>
      </c>
      <c r="R1832" s="86">
        <v>0</v>
      </c>
      <c r="S1832" s="86">
        <v>0</v>
      </c>
      <c r="T1832" s="86">
        <v>0</v>
      </c>
      <c r="U1832" s="86">
        <v>0</v>
      </c>
      <c r="V1832" s="86">
        <v>31900000</v>
      </c>
      <c r="W1832" s="86">
        <v>0</v>
      </c>
      <c r="X1832" s="86">
        <v>0</v>
      </c>
      <c r="Y1832" s="86">
        <v>31900000</v>
      </c>
    </row>
    <row r="1833" spans="1:25" hidden="1" outlineLevel="4" x14ac:dyDescent="0.3">
      <c r="A1833" s="85" t="s">
        <v>205</v>
      </c>
      <c r="B1833" s="85" t="s">
        <v>257</v>
      </c>
      <c r="C1833" t="s">
        <v>1933</v>
      </c>
      <c r="D1833" s="86">
        <v>0</v>
      </c>
      <c r="E1833" s="86">
        <v>0</v>
      </c>
      <c r="F1833" s="86">
        <v>0</v>
      </c>
      <c r="G1833" s="86">
        <v>0</v>
      </c>
      <c r="H1833" s="86">
        <v>0</v>
      </c>
      <c r="I1833" s="86">
        <v>0</v>
      </c>
      <c r="J1833" s="86">
        <v>0</v>
      </c>
      <c r="K1833" s="86">
        <v>20000000</v>
      </c>
      <c r="L1833" s="86">
        <v>0</v>
      </c>
      <c r="M1833" s="86">
        <v>0</v>
      </c>
      <c r="N1833" s="86">
        <v>0</v>
      </c>
      <c r="O1833" s="86">
        <v>0</v>
      </c>
      <c r="P1833" s="86">
        <v>0</v>
      </c>
      <c r="Q1833" s="86">
        <v>0</v>
      </c>
      <c r="R1833" s="86">
        <v>0</v>
      </c>
      <c r="S1833" s="86">
        <v>0</v>
      </c>
      <c r="T1833" s="86">
        <v>0</v>
      </c>
      <c r="U1833" s="86">
        <v>0</v>
      </c>
      <c r="V1833" s="86">
        <v>0</v>
      </c>
      <c r="W1833" s="86">
        <v>0</v>
      </c>
      <c r="X1833" s="86">
        <v>0</v>
      </c>
      <c r="Y1833" s="86">
        <v>20000000</v>
      </c>
    </row>
    <row r="1834" spans="1:25" s="284" customFormat="1" hidden="1" outlineLevel="3" collapsed="1" x14ac:dyDescent="0.3">
      <c r="A1834" s="85"/>
      <c r="B1834" s="290" t="s">
        <v>2857</v>
      </c>
      <c r="C1834" s="291"/>
      <c r="D1834" s="292"/>
      <c r="E1834" s="292">
        <f t="shared" ref="E1834:Y1834" si="90">SUBTOTAL(9,E1825:E1833)</f>
        <v>0</v>
      </c>
      <c r="F1834" s="292">
        <f t="shared" si="90"/>
        <v>0</v>
      </c>
      <c r="G1834" s="292">
        <f t="shared" si="90"/>
        <v>0</v>
      </c>
      <c r="H1834" s="292">
        <f t="shared" si="90"/>
        <v>0</v>
      </c>
      <c r="I1834" s="292">
        <f t="shared" si="90"/>
        <v>0</v>
      </c>
      <c r="J1834" s="292">
        <f t="shared" si="90"/>
        <v>0</v>
      </c>
      <c r="K1834" s="292">
        <f t="shared" si="90"/>
        <v>20000000</v>
      </c>
      <c r="L1834" s="292">
        <f t="shared" si="90"/>
        <v>0</v>
      </c>
      <c r="M1834" s="292">
        <f t="shared" si="90"/>
        <v>0</v>
      </c>
      <c r="N1834" s="292">
        <f t="shared" si="90"/>
        <v>0</v>
      </c>
      <c r="O1834" s="292">
        <f t="shared" si="90"/>
        <v>0</v>
      </c>
      <c r="P1834" s="292">
        <f t="shared" si="90"/>
        <v>0</v>
      </c>
      <c r="Q1834" s="292">
        <f t="shared" si="90"/>
        <v>0</v>
      </c>
      <c r="R1834" s="292">
        <f t="shared" si="90"/>
        <v>0</v>
      </c>
      <c r="S1834" s="292">
        <f t="shared" si="90"/>
        <v>0</v>
      </c>
      <c r="T1834" s="292">
        <f t="shared" si="90"/>
        <v>0</v>
      </c>
      <c r="U1834" s="292">
        <f t="shared" si="90"/>
        <v>175000000</v>
      </c>
      <c r="V1834" s="292">
        <f t="shared" si="90"/>
        <v>31900000</v>
      </c>
      <c r="W1834" s="292">
        <f t="shared" si="90"/>
        <v>10500000</v>
      </c>
      <c r="X1834" s="292">
        <f t="shared" si="90"/>
        <v>5674000</v>
      </c>
      <c r="Y1834" s="292">
        <f t="shared" si="90"/>
        <v>243074000</v>
      </c>
    </row>
    <row r="1835" spans="1:25" hidden="1" outlineLevel="4" x14ac:dyDescent="0.3">
      <c r="A1835" s="85" t="s">
        <v>205</v>
      </c>
      <c r="B1835" s="85" t="s">
        <v>259</v>
      </c>
      <c r="C1835" t="s">
        <v>1934</v>
      </c>
      <c r="D1835" s="86">
        <v>0</v>
      </c>
      <c r="E1835" s="86">
        <v>0</v>
      </c>
      <c r="F1835" s="86">
        <v>0</v>
      </c>
      <c r="G1835" s="86">
        <v>0</v>
      </c>
      <c r="H1835" s="86">
        <v>0</v>
      </c>
      <c r="I1835" s="86">
        <v>0</v>
      </c>
      <c r="J1835" s="86">
        <v>0</v>
      </c>
      <c r="K1835" s="86">
        <v>0</v>
      </c>
      <c r="L1835" s="86">
        <v>0</v>
      </c>
      <c r="M1835" s="86">
        <v>0</v>
      </c>
      <c r="N1835" s="86">
        <v>0</v>
      </c>
      <c r="O1835" s="86">
        <v>0</v>
      </c>
      <c r="P1835" s="86">
        <v>0</v>
      </c>
      <c r="Q1835" s="86">
        <v>0</v>
      </c>
      <c r="R1835" s="86">
        <v>0</v>
      </c>
      <c r="S1835" s="86">
        <v>0</v>
      </c>
      <c r="T1835" s="86">
        <v>1250000</v>
      </c>
      <c r="U1835" s="86">
        <v>0</v>
      </c>
      <c r="V1835" s="86">
        <v>0</v>
      </c>
      <c r="W1835" s="86">
        <v>0</v>
      </c>
      <c r="X1835" s="86">
        <v>0</v>
      </c>
      <c r="Y1835" s="86">
        <v>1250000</v>
      </c>
    </row>
    <row r="1836" spans="1:25" hidden="1" outlineLevel="4" x14ac:dyDescent="0.3">
      <c r="A1836" s="85" t="s">
        <v>205</v>
      </c>
      <c r="B1836" s="85" t="s">
        <v>259</v>
      </c>
      <c r="C1836" t="s">
        <v>1884</v>
      </c>
      <c r="D1836" s="86">
        <v>0</v>
      </c>
      <c r="E1836" s="86">
        <v>0</v>
      </c>
      <c r="F1836" s="86">
        <v>0</v>
      </c>
      <c r="G1836" s="86">
        <v>0</v>
      </c>
      <c r="H1836" s="86">
        <v>0</v>
      </c>
      <c r="I1836" s="86">
        <v>0</v>
      </c>
      <c r="J1836" s="86">
        <v>0</v>
      </c>
      <c r="K1836" s="86">
        <v>0</v>
      </c>
      <c r="L1836" s="86">
        <v>0</v>
      </c>
      <c r="M1836" s="86">
        <v>0</v>
      </c>
      <c r="N1836" s="86">
        <v>0</v>
      </c>
      <c r="O1836" s="86">
        <v>0</v>
      </c>
      <c r="P1836" s="86">
        <v>0</v>
      </c>
      <c r="Q1836" s="86">
        <v>0</v>
      </c>
      <c r="R1836" s="86">
        <v>0</v>
      </c>
      <c r="S1836" s="86">
        <v>0</v>
      </c>
      <c r="T1836" s="86">
        <v>0</v>
      </c>
      <c r="U1836" s="86">
        <v>0</v>
      </c>
      <c r="V1836" s="86">
        <v>4000000</v>
      </c>
      <c r="W1836" s="86">
        <v>0</v>
      </c>
      <c r="X1836" s="86">
        <v>0</v>
      </c>
      <c r="Y1836" s="86">
        <v>4000000</v>
      </c>
    </row>
    <row r="1837" spans="1:25" hidden="1" outlineLevel="4" x14ac:dyDescent="0.3">
      <c r="A1837" s="85" t="s">
        <v>205</v>
      </c>
      <c r="B1837" s="85" t="s">
        <v>259</v>
      </c>
      <c r="C1837" t="s">
        <v>1885</v>
      </c>
      <c r="D1837" s="86">
        <v>0</v>
      </c>
      <c r="E1837" s="86">
        <v>0</v>
      </c>
      <c r="F1837" s="86">
        <v>0</v>
      </c>
      <c r="G1837" s="86">
        <v>0</v>
      </c>
      <c r="H1837" s="86">
        <v>0</v>
      </c>
      <c r="I1837" s="86">
        <v>0</v>
      </c>
      <c r="J1837" s="86">
        <v>0</v>
      </c>
      <c r="K1837" s="86">
        <v>0</v>
      </c>
      <c r="L1837" s="86">
        <v>0</v>
      </c>
      <c r="M1837" s="86">
        <v>0</v>
      </c>
      <c r="N1837" s="86">
        <v>0</v>
      </c>
      <c r="O1837" s="86">
        <v>0</v>
      </c>
      <c r="P1837" s="86">
        <v>0</v>
      </c>
      <c r="Q1837" s="86">
        <v>0</v>
      </c>
      <c r="R1837" s="86">
        <v>0</v>
      </c>
      <c r="S1837" s="86">
        <v>0</v>
      </c>
      <c r="T1837" s="86">
        <v>0</v>
      </c>
      <c r="U1837" s="86">
        <v>0</v>
      </c>
      <c r="V1837" s="86">
        <v>250000</v>
      </c>
      <c r="W1837" s="86">
        <v>0</v>
      </c>
      <c r="X1837" s="86">
        <v>0</v>
      </c>
      <c r="Y1837" s="86">
        <v>250000</v>
      </c>
    </row>
    <row r="1838" spans="1:25" hidden="1" outlineLevel="4" x14ac:dyDescent="0.3">
      <c r="A1838" s="85" t="s">
        <v>205</v>
      </c>
      <c r="B1838" s="85" t="s">
        <v>259</v>
      </c>
      <c r="C1838" t="s">
        <v>1935</v>
      </c>
      <c r="D1838" s="86">
        <v>0</v>
      </c>
      <c r="E1838" s="86">
        <v>0</v>
      </c>
      <c r="F1838" s="86">
        <v>0</v>
      </c>
      <c r="G1838" s="86">
        <v>0</v>
      </c>
      <c r="H1838" s="86">
        <v>0</v>
      </c>
      <c r="I1838" s="86">
        <v>0</v>
      </c>
      <c r="J1838" s="86">
        <v>0</v>
      </c>
      <c r="K1838" s="86">
        <v>0</v>
      </c>
      <c r="L1838" s="86">
        <v>0</v>
      </c>
      <c r="M1838" s="86">
        <v>0</v>
      </c>
      <c r="N1838" s="86">
        <v>0</v>
      </c>
      <c r="O1838" s="86">
        <v>0</v>
      </c>
      <c r="P1838" s="86">
        <v>0</v>
      </c>
      <c r="Q1838" s="86">
        <v>0</v>
      </c>
      <c r="R1838" s="86">
        <v>0</v>
      </c>
      <c r="S1838" s="86">
        <v>0</v>
      </c>
      <c r="T1838" s="86">
        <v>0</v>
      </c>
      <c r="U1838" s="86">
        <v>0</v>
      </c>
      <c r="V1838" s="86">
        <v>0</v>
      </c>
      <c r="W1838" s="86">
        <v>0</v>
      </c>
      <c r="X1838" s="86">
        <v>500000</v>
      </c>
      <c r="Y1838" s="86">
        <v>500000</v>
      </c>
    </row>
    <row r="1839" spans="1:25" s="284" customFormat="1" hidden="1" outlineLevel="3" collapsed="1" x14ac:dyDescent="0.3">
      <c r="A1839" s="85"/>
      <c r="B1839" s="290" t="s">
        <v>2858</v>
      </c>
      <c r="C1839" s="291"/>
      <c r="D1839" s="292"/>
      <c r="E1839" s="292">
        <f t="shared" ref="E1839:Y1839" si="91">SUBTOTAL(9,E1835:E1838)</f>
        <v>0</v>
      </c>
      <c r="F1839" s="292">
        <f t="shared" si="91"/>
        <v>0</v>
      </c>
      <c r="G1839" s="292">
        <f t="shared" si="91"/>
        <v>0</v>
      </c>
      <c r="H1839" s="292">
        <f t="shared" si="91"/>
        <v>0</v>
      </c>
      <c r="I1839" s="292">
        <f t="shared" si="91"/>
        <v>0</v>
      </c>
      <c r="J1839" s="292">
        <f t="shared" si="91"/>
        <v>0</v>
      </c>
      <c r="K1839" s="292">
        <f t="shared" si="91"/>
        <v>0</v>
      </c>
      <c r="L1839" s="292">
        <f t="shared" si="91"/>
        <v>0</v>
      </c>
      <c r="M1839" s="292">
        <f t="shared" si="91"/>
        <v>0</v>
      </c>
      <c r="N1839" s="292">
        <f t="shared" si="91"/>
        <v>0</v>
      </c>
      <c r="O1839" s="292">
        <f t="shared" si="91"/>
        <v>0</v>
      </c>
      <c r="P1839" s="292">
        <f t="shared" si="91"/>
        <v>0</v>
      </c>
      <c r="Q1839" s="292">
        <f t="shared" si="91"/>
        <v>0</v>
      </c>
      <c r="R1839" s="292">
        <f t="shared" si="91"/>
        <v>0</v>
      </c>
      <c r="S1839" s="292">
        <f t="shared" si="91"/>
        <v>0</v>
      </c>
      <c r="T1839" s="292">
        <f t="shared" si="91"/>
        <v>1250000</v>
      </c>
      <c r="U1839" s="292">
        <f t="shared" si="91"/>
        <v>0</v>
      </c>
      <c r="V1839" s="292">
        <f t="shared" si="91"/>
        <v>4250000</v>
      </c>
      <c r="W1839" s="292">
        <f t="shared" si="91"/>
        <v>0</v>
      </c>
      <c r="X1839" s="292">
        <f t="shared" si="91"/>
        <v>500000</v>
      </c>
      <c r="Y1839" s="292">
        <f t="shared" si="91"/>
        <v>6000000</v>
      </c>
    </row>
    <row r="1840" spans="1:25" s="286" customFormat="1" outlineLevel="2" collapsed="1" x14ac:dyDescent="0.3">
      <c r="A1840" s="285" t="s">
        <v>2770</v>
      </c>
      <c r="B1840" s="285"/>
      <c r="D1840" s="287">
        <f t="shared" ref="D1840:Y1840" si="92">SUBTOTAL(9,D1519:D1838)</f>
        <v>20057057</v>
      </c>
      <c r="E1840" s="287">
        <f t="shared" si="92"/>
        <v>19675000</v>
      </c>
      <c r="F1840" s="287">
        <f t="shared" si="92"/>
        <v>71203.87036304627</v>
      </c>
      <c r="G1840" s="287">
        <f t="shared" si="92"/>
        <v>91280.554824694089</v>
      </c>
      <c r="H1840" s="287">
        <f t="shared" si="92"/>
        <v>0</v>
      </c>
      <c r="I1840" s="287">
        <f t="shared" si="92"/>
        <v>7207902</v>
      </c>
      <c r="J1840" s="287">
        <f t="shared" si="92"/>
        <v>37198502</v>
      </c>
      <c r="K1840" s="287">
        <f t="shared" si="92"/>
        <v>76184502</v>
      </c>
      <c r="L1840" s="287">
        <f t="shared" si="92"/>
        <v>1500000</v>
      </c>
      <c r="M1840" s="287">
        <f t="shared" si="92"/>
        <v>4385743</v>
      </c>
      <c r="N1840" s="287">
        <f t="shared" si="92"/>
        <v>4925364</v>
      </c>
      <c r="O1840" s="287">
        <f t="shared" si="92"/>
        <v>10059123</v>
      </c>
      <c r="P1840" s="287">
        <f t="shared" si="92"/>
        <v>12542162</v>
      </c>
      <c r="Q1840" s="287">
        <f t="shared" si="92"/>
        <v>73809654</v>
      </c>
      <c r="R1840" s="287">
        <f t="shared" si="92"/>
        <v>660000</v>
      </c>
      <c r="S1840" s="287">
        <f t="shared" si="92"/>
        <v>1332547</v>
      </c>
      <c r="T1840" s="287">
        <f t="shared" si="92"/>
        <v>156366500</v>
      </c>
      <c r="U1840" s="287">
        <f t="shared" si="92"/>
        <v>181500000</v>
      </c>
      <c r="V1840" s="287">
        <f t="shared" si="92"/>
        <v>168157277</v>
      </c>
      <c r="W1840" s="287">
        <f t="shared" si="92"/>
        <v>528459339</v>
      </c>
      <c r="X1840" s="287">
        <f t="shared" si="92"/>
        <v>300439307</v>
      </c>
      <c r="Y1840" s="287">
        <f t="shared" si="92"/>
        <v>1604622463.4251878</v>
      </c>
    </row>
    <row r="1841" spans="1:25" hidden="1" outlineLevel="4" x14ac:dyDescent="0.3">
      <c r="A1841" s="85" t="s">
        <v>262</v>
      </c>
      <c r="B1841" s="85" t="s">
        <v>264</v>
      </c>
      <c r="C1841" t="s">
        <v>1936</v>
      </c>
      <c r="D1841" s="86">
        <v>0</v>
      </c>
      <c r="E1841" s="86">
        <v>0</v>
      </c>
      <c r="F1841" s="86">
        <v>0</v>
      </c>
      <c r="G1841" s="86">
        <v>0</v>
      </c>
      <c r="H1841" s="86">
        <v>0</v>
      </c>
      <c r="I1841" s="86">
        <v>0</v>
      </c>
      <c r="J1841" s="86">
        <v>0</v>
      </c>
      <c r="K1841" s="86">
        <v>0</v>
      </c>
      <c r="L1841" s="86">
        <v>0</v>
      </c>
      <c r="M1841" s="86">
        <v>4000000</v>
      </c>
      <c r="N1841" s="86">
        <v>0</v>
      </c>
      <c r="O1841" s="86">
        <v>0</v>
      </c>
      <c r="P1841" s="86">
        <v>0</v>
      </c>
      <c r="Q1841" s="86">
        <v>0</v>
      </c>
      <c r="R1841" s="86">
        <v>0</v>
      </c>
      <c r="S1841" s="86">
        <v>0</v>
      </c>
      <c r="T1841" s="86">
        <v>0</v>
      </c>
      <c r="U1841" s="86">
        <v>0</v>
      </c>
      <c r="V1841" s="86">
        <v>0</v>
      </c>
      <c r="W1841" s="86">
        <v>0</v>
      </c>
      <c r="X1841" s="86">
        <v>0</v>
      </c>
      <c r="Y1841" s="86">
        <v>4000000</v>
      </c>
    </row>
    <row r="1842" spans="1:25" hidden="1" outlineLevel="4" x14ac:dyDescent="0.3">
      <c r="A1842" s="85" t="s">
        <v>262</v>
      </c>
      <c r="B1842" s="85" t="s">
        <v>264</v>
      </c>
      <c r="C1842" t="s">
        <v>1937</v>
      </c>
      <c r="D1842" s="86">
        <v>0</v>
      </c>
      <c r="E1842" s="86">
        <v>0</v>
      </c>
      <c r="F1842" s="86">
        <v>0</v>
      </c>
      <c r="G1842" s="86">
        <v>0</v>
      </c>
      <c r="H1842" s="86">
        <v>0</v>
      </c>
      <c r="I1842" s="86">
        <v>0</v>
      </c>
      <c r="J1842" s="86">
        <v>0</v>
      </c>
      <c r="K1842" s="86">
        <v>0</v>
      </c>
      <c r="L1842" s="86">
        <v>250000</v>
      </c>
      <c r="M1842" s="86">
        <v>0</v>
      </c>
      <c r="N1842" s="86">
        <v>0</v>
      </c>
      <c r="O1842" s="86">
        <v>0</v>
      </c>
      <c r="P1842" s="86">
        <v>0</v>
      </c>
      <c r="Q1842" s="86">
        <v>0</v>
      </c>
      <c r="R1842" s="86">
        <v>0</v>
      </c>
      <c r="S1842" s="86">
        <v>0</v>
      </c>
      <c r="T1842" s="86">
        <v>0</v>
      </c>
      <c r="U1842" s="86">
        <v>0</v>
      </c>
      <c r="V1842" s="86">
        <v>0</v>
      </c>
      <c r="W1842" s="86">
        <v>0</v>
      </c>
      <c r="X1842" s="86">
        <v>0</v>
      </c>
      <c r="Y1842" s="86">
        <v>250000</v>
      </c>
    </row>
    <row r="1843" spans="1:25" hidden="1" outlineLevel="4" x14ac:dyDescent="0.3">
      <c r="A1843" s="85" t="s">
        <v>262</v>
      </c>
      <c r="B1843" s="85" t="s">
        <v>264</v>
      </c>
      <c r="C1843" t="s">
        <v>1938</v>
      </c>
      <c r="D1843" s="86">
        <v>0</v>
      </c>
      <c r="E1843" s="86">
        <v>0</v>
      </c>
      <c r="F1843" s="86">
        <v>0</v>
      </c>
      <c r="G1843" s="86">
        <v>0</v>
      </c>
      <c r="H1843" s="86">
        <v>0</v>
      </c>
      <c r="I1843" s="86">
        <v>0</v>
      </c>
      <c r="J1843" s="86">
        <v>0</v>
      </c>
      <c r="K1843" s="86">
        <v>3600000</v>
      </c>
      <c r="L1843" s="86">
        <v>0</v>
      </c>
      <c r="M1843" s="86">
        <v>0</v>
      </c>
      <c r="N1843" s="86">
        <v>0</v>
      </c>
      <c r="O1843" s="86">
        <v>0</v>
      </c>
      <c r="P1843" s="86">
        <v>0</v>
      </c>
      <c r="Q1843" s="86">
        <v>0</v>
      </c>
      <c r="R1843" s="86">
        <v>0</v>
      </c>
      <c r="S1843" s="86">
        <v>0</v>
      </c>
      <c r="T1843" s="86">
        <v>0</v>
      </c>
      <c r="U1843" s="86">
        <v>0</v>
      </c>
      <c r="V1843" s="86">
        <v>0</v>
      </c>
      <c r="W1843" s="86">
        <v>0</v>
      </c>
      <c r="X1843" s="86">
        <v>0</v>
      </c>
      <c r="Y1843" s="86">
        <v>3600000</v>
      </c>
    </row>
    <row r="1844" spans="1:25" hidden="1" outlineLevel="4" x14ac:dyDescent="0.3">
      <c r="A1844" s="85" t="s">
        <v>262</v>
      </c>
      <c r="B1844" s="85" t="s">
        <v>264</v>
      </c>
      <c r="C1844" t="s">
        <v>1939</v>
      </c>
      <c r="D1844" s="86">
        <v>0</v>
      </c>
      <c r="E1844" s="86">
        <v>0</v>
      </c>
      <c r="F1844" s="86">
        <v>0</v>
      </c>
      <c r="G1844" s="86">
        <v>0</v>
      </c>
      <c r="H1844" s="86">
        <v>0</v>
      </c>
      <c r="I1844" s="86">
        <v>0</v>
      </c>
      <c r="J1844" s="86">
        <v>0</v>
      </c>
      <c r="K1844" s="86">
        <v>0</v>
      </c>
      <c r="L1844" s="86">
        <v>0</v>
      </c>
      <c r="M1844" s="86">
        <v>0</v>
      </c>
      <c r="N1844" s="86">
        <v>0</v>
      </c>
      <c r="O1844" s="86">
        <v>0</v>
      </c>
      <c r="P1844" s="86">
        <v>0</v>
      </c>
      <c r="Q1844" s="86">
        <v>1700000</v>
      </c>
      <c r="R1844" s="86">
        <v>0</v>
      </c>
      <c r="S1844" s="86">
        <v>0</v>
      </c>
      <c r="T1844" s="86">
        <v>0</v>
      </c>
      <c r="U1844" s="86">
        <v>0</v>
      </c>
      <c r="V1844" s="86">
        <v>0</v>
      </c>
      <c r="W1844" s="86">
        <v>0</v>
      </c>
      <c r="X1844" s="86">
        <v>0</v>
      </c>
      <c r="Y1844" s="86">
        <v>1700000</v>
      </c>
    </row>
    <row r="1845" spans="1:25" hidden="1" outlineLevel="4" x14ac:dyDescent="0.3">
      <c r="A1845" s="85" t="s">
        <v>262</v>
      </c>
      <c r="B1845" s="85" t="s">
        <v>264</v>
      </c>
      <c r="C1845" t="s">
        <v>1940</v>
      </c>
      <c r="D1845" s="86">
        <v>0</v>
      </c>
      <c r="E1845" s="86">
        <v>0</v>
      </c>
      <c r="F1845" s="86">
        <v>0</v>
      </c>
      <c r="G1845" s="86">
        <v>0</v>
      </c>
      <c r="H1845" s="86">
        <v>0</v>
      </c>
      <c r="I1845" s="86">
        <v>0</v>
      </c>
      <c r="J1845" s="86">
        <v>0</v>
      </c>
      <c r="K1845" s="86">
        <v>0</v>
      </c>
      <c r="L1845" s="86">
        <v>0</v>
      </c>
      <c r="M1845" s="86">
        <v>0</v>
      </c>
      <c r="N1845" s="86">
        <v>0</v>
      </c>
      <c r="O1845" s="86">
        <v>0</v>
      </c>
      <c r="P1845" s="86">
        <v>0</v>
      </c>
      <c r="Q1845" s="86">
        <v>500000</v>
      </c>
      <c r="R1845" s="86">
        <v>0</v>
      </c>
      <c r="S1845" s="86">
        <v>0</v>
      </c>
      <c r="T1845" s="86">
        <v>0</v>
      </c>
      <c r="U1845" s="86">
        <v>0</v>
      </c>
      <c r="V1845" s="86">
        <v>0</v>
      </c>
      <c r="W1845" s="86">
        <v>0</v>
      </c>
      <c r="X1845" s="86">
        <v>0</v>
      </c>
      <c r="Y1845" s="86">
        <v>500000</v>
      </c>
    </row>
    <row r="1846" spans="1:25" hidden="1" outlineLevel="4" x14ac:dyDescent="0.3">
      <c r="A1846" s="85" t="s">
        <v>262</v>
      </c>
      <c r="B1846" s="85" t="s">
        <v>264</v>
      </c>
      <c r="C1846" t="s">
        <v>1941</v>
      </c>
      <c r="D1846" s="86">
        <v>0</v>
      </c>
      <c r="E1846" s="86">
        <v>283582</v>
      </c>
      <c r="F1846" s="86">
        <v>0</v>
      </c>
      <c r="G1846" s="86">
        <v>0</v>
      </c>
      <c r="H1846" s="86">
        <v>0</v>
      </c>
      <c r="I1846" s="86">
        <v>0</v>
      </c>
      <c r="J1846" s="86">
        <v>0</v>
      </c>
      <c r="K1846" s="86">
        <v>0</v>
      </c>
      <c r="L1846" s="86">
        <v>0</v>
      </c>
      <c r="M1846" s="86">
        <v>0</v>
      </c>
      <c r="N1846" s="86">
        <v>0</v>
      </c>
      <c r="O1846" s="86">
        <v>0</v>
      </c>
      <c r="P1846" s="86">
        <v>0</v>
      </c>
      <c r="Q1846" s="86">
        <v>0</v>
      </c>
      <c r="R1846" s="86">
        <v>0</v>
      </c>
      <c r="S1846" s="86">
        <v>0</v>
      </c>
      <c r="T1846" s="86">
        <v>0</v>
      </c>
      <c r="U1846" s="86">
        <v>0</v>
      </c>
      <c r="V1846" s="86">
        <v>0</v>
      </c>
      <c r="W1846" s="86">
        <v>0</v>
      </c>
      <c r="X1846" s="86">
        <v>0</v>
      </c>
      <c r="Y1846" s="86">
        <v>283582</v>
      </c>
    </row>
    <row r="1847" spans="1:25" hidden="1" outlineLevel="4" x14ac:dyDescent="0.3">
      <c r="A1847" s="85" t="s">
        <v>262</v>
      </c>
      <c r="B1847" s="85" t="s">
        <v>264</v>
      </c>
      <c r="C1847" t="s">
        <v>1942</v>
      </c>
      <c r="D1847" s="86">
        <v>0</v>
      </c>
      <c r="E1847" s="86">
        <v>0</v>
      </c>
      <c r="F1847" s="86">
        <v>0</v>
      </c>
      <c r="G1847" s="86">
        <v>0</v>
      </c>
      <c r="H1847" s="86">
        <v>0</v>
      </c>
      <c r="I1847" s="86">
        <v>0</v>
      </c>
      <c r="J1847" s="86">
        <v>0</v>
      </c>
      <c r="K1847" s="86">
        <v>0</v>
      </c>
      <c r="L1847" s="86">
        <v>0</v>
      </c>
      <c r="M1847" s="86">
        <v>0</v>
      </c>
      <c r="N1847" s="86">
        <v>0</v>
      </c>
      <c r="O1847" s="86">
        <v>0</v>
      </c>
      <c r="P1847" s="86">
        <v>0</v>
      </c>
      <c r="Q1847" s="86">
        <v>0</v>
      </c>
      <c r="R1847" s="86">
        <v>0</v>
      </c>
      <c r="S1847" s="86">
        <v>0</v>
      </c>
      <c r="T1847" s="86">
        <v>0</v>
      </c>
      <c r="U1847" s="86">
        <v>0</v>
      </c>
      <c r="V1847" s="86">
        <v>0</v>
      </c>
      <c r="W1847" s="86">
        <v>0</v>
      </c>
      <c r="X1847" s="86">
        <v>15466000</v>
      </c>
      <c r="Y1847" s="86">
        <v>15466000</v>
      </c>
    </row>
    <row r="1848" spans="1:25" hidden="1" outlineLevel="4" x14ac:dyDescent="0.3">
      <c r="A1848" s="85" t="s">
        <v>262</v>
      </c>
      <c r="B1848" s="85" t="s">
        <v>264</v>
      </c>
      <c r="C1848" t="s">
        <v>1943</v>
      </c>
      <c r="D1848" s="86">
        <v>0</v>
      </c>
      <c r="E1848" s="86">
        <v>0</v>
      </c>
      <c r="F1848" s="86">
        <v>0</v>
      </c>
      <c r="G1848" s="86">
        <v>0</v>
      </c>
      <c r="H1848" s="86">
        <v>0</v>
      </c>
      <c r="I1848" s="86">
        <v>0</v>
      </c>
      <c r="J1848" s="86">
        <v>0</v>
      </c>
      <c r="K1848" s="86">
        <v>0</v>
      </c>
      <c r="L1848" s="86">
        <v>0</v>
      </c>
      <c r="M1848" s="86">
        <v>0</v>
      </c>
      <c r="N1848" s="86">
        <v>0</v>
      </c>
      <c r="O1848" s="86">
        <v>0</v>
      </c>
      <c r="P1848" s="86">
        <v>0</v>
      </c>
      <c r="Q1848" s="86">
        <v>0</v>
      </c>
      <c r="R1848" s="86">
        <v>0</v>
      </c>
      <c r="S1848" s="86">
        <v>0</v>
      </c>
      <c r="T1848" s="86">
        <v>0</v>
      </c>
      <c r="U1848" s="86">
        <v>0</v>
      </c>
      <c r="V1848" s="86">
        <v>0</v>
      </c>
      <c r="W1848" s="86">
        <v>3626000</v>
      </c>
      <c r="X1848" s="86">
        <v>0</v>
      </c>
      <c r="Y1848" s="86">
        <v>3626000</v>
      </c>
    </row>
    <row r="1849" spans="1:25" hidden="1" outlineLevel="4" x14ac:dyDescent="0.3">
      <c r="A1849" s="85" t="s">
        <v>262</v>
      </c>
      <c r="B1849" s="85" t="s">
        <v>264</v>
      </c>
      <c r="C1849" t="s">
        <v>1944</v>
      </c>
      <c r="D1849" s="86">
        <v>0</v>
      </c>
      <c r="E1849" s="86">
        <v>0</v>
      </c>
      <c r="F1849" s="86">
        <v>0</v>
      </c>
      <c r="G1849" s="86">
        <v>0</v>
      </c>
      <c r="H1849" s="86">
        <v>0</v>
      </c>
      <c r="I1849" s="86">
        <v>0</v>
      </c>
      <c r="J1849" s="86">
        <v>0</v>
      </c>
      <c r="K1849" s="86">
        <v>0</v>
      </c>
      <c r="L1849" s="86">
        <v>0</v>
      </c>
      <c r="M1849" s="86">
        <v>0</v>
      </c>
      <c r="N1849" s="86">
        <v>0</v>
      </c>
      <c r="O1849" s="86">
        <v>0</v>
      </c>
      <c r="P1849" s="86">
        <v>0</v>
      </c>
      <c r="Q1849" s="86">
        <v>0</v>
      </c>
      <c r="R1849" s="86">
        <v>0</v>
      </c>
      <c r="S1849" s="86">
        <v>0</v>
      </c>
      <c r="T1849" s="86">
        <v>0</v>
      </c>
      <c r="U1849" s="86">
        <v>0</v>
      </c>
      <c r="V1849" s="86">
        <v>0</v>
      </c>
      <c r="W1849" s="86">
        <v>0</v>
      </c>
      <c r="X1849" s="86">
        <v>2120000</v>
      </c>
      <c r="Y1849" s="86">
        <v>2120000</v>
      </c>
    </row>
    <row r="1850" spans="1:25" hidden="1" outlineLevel="4" x14ac:dyDescent="0.3">
      <c r="A1850" s="85" t="s">
        <v>262</v>
      </c>
      <c r="B1850" s="85" t="s">
        <v>264</v>
      </c>
      <c r="C1850" t="s">
        <v>1945</v>
      </c>
      <c r="D1850" s="86">
        <v>0</v>
      </c>
      <c r="E1850" s="86">
        <v>0</v>
      </c>
      <c r="F1850" s="86">
        <v>0</v>
      </c>
      <c r="G1850" s="86">
        <v>0</v>
      </c>
      <c r="H1850" s="86">
        <v>0</v>
      </c>
      <c r="I1850" s="86">
        <v>0</v>
      </c>
      <c r="J1850" s="86">
        <v>0</v>
      </c>
      <c r="K1850" s="86">
        <v>0</v>
      </c>
      <c r="L1850" s="86">
        <v>0</v>
      </c>
      <c r="M1850" s="86">
        <v>0</v>
      </c>
      <c r="N1850" s="86">
        <v>0</v>
      </c>
      <c r="O1850" s="86">
        <v>0</v>
      </c>
      <c r="P1850" s="86">
        <v>0</v>
      </c>
      <c r="Q1850" s="86">
        <v>0</v>
      </c>
      <c r="R1850" s="86">
        <v>0</v>
      </c>
      <c r="S1850" s="86">
        <v>0</v>
      </c>
      <c r="T1850" s="86">
        <v>0</v>
      </c>
      <c r="U1850" s="86">
        <v>0</v>
      </c>
      <c r="V1850" s="86">
        <v>0</v>
      </c>
      <c r="W1850" s="86">
        <v>7000000</v>
      </c>
      <c r="X1850" s="86">
        <v>0</v>
      </c>
      <c r="Y1850" s="86">
        <v>7000000</v>
      </c>
    </row>
    <row r="1851" spans="1:25" hidden="1" outlineLevel="4" x14ac:dyDescent="0.3">
      <c r="A1851" s="85" t="s">
        <v>262</v>
      </c>
      <c r="B1851" s="85" t="s">
        <v>264</v>
      </c>
      <c r="C1851" t="s">
        <v>1946</v>
      </c>
      <c r="D1851" s="86">
        <v>0</v>
      </c>
      <c r="E1851" s="86">
        <v>0</v>
      </c>
      <c r="F1851" s="86">
        <v>0</v>
      </c>
      <c r="G1851" s="86">
        <v>0</v>
      </c>
      <c r="H1851" s="86">
        <v>0</v>
      </c>
      <c r="I1851" s="86">
        <v>0</v>
      </c>
      <c r="J1851" s="86">
        <v>1000000</v>
      </c>
      <c r="K1851" s="86">
        <v>0</v>
      </c>
      <c r="L1851" s="86">
        <v>0</v>
      </c>
      <c r="M1851" s="86">
        <v>0</v>
      </c>
      <c r="N1851" s="86">
        <v>0</v>
      </c>
      <c r="O1851" s="86">
        <v>0</v>
      </c>
      <c r="P1851" s="86">
        <v>0</v>
      </c>
      <c r="Q1851" s="86">
        <v>0</v>
      </c>
      <c r="R1851" s="86">
        <v>0</v>
      </c>
      <c r="S1851" s="86">
        <v>0</v>
      </c>
      <c r="T1851" s="86">
        <v>0</v>
      </c>
      <c r="U1851" s="86">
        <v>0</v>
      </c>
      <c r="V1851" s="86">
        <v>0</v>
      </c>
      <c r="W1851" s="86">
        <v>0</v>
      </c>
      <c r="X1851" s="86">
        <v>0</v>
      </c>
      <c r="Y1851" s="86">
        <v>1000000</v>
      </c>
    </row>
    <row r="1852" spans="1:25" hidden="1" outlineLevel="4" x14ac:dyDescent="0.3">
      <c r="A1852" s="85" t="s">
        <v>262</v>
      </c>
      <c r="B1852" s="85" t="s">
        <v>264</v>
      </c>
      <c r="C1852" t="s">
        <v>1947</v>
      </c>
      <c r="D1852" s="86">
        <v>0</v>
      </c>
      <c r="E1852" s="86">
        <v>0</v>
      </c>
      <c r="F1852" s="86">
        <v>0</v>
      </c>
      <c r="G1852" s="86">
        <v>0</v>
      </c>
      <c r="H1852" s="86">
        <v>0</v>
      </c>
      <c r="I1852" s="86">
        <v>0</v>
      </c>
      <c r="J1852" s="86">
        <v>0</v>
      </c>
      <c r="K1852" s="86">
        <v>0</v>
      </c>
      <c r="L1852" s="86">
        <v>0</v>
      </c>
      <c r="M1852" s="86">
        <v>0</v>
      </c>
      <c r="N1852" s="86">
        <v>0</v>
      </c>
      <c r="O1852" s="86">
        <v>0</v>
      </c>
      <c r="P1852" s="86">
        <v>0</v>
      </c>
      <c r="Q1852" s="86">
        <v>0</v>
      </c>
      <c r="R1852" s="86">
        <v>0</v>
      </c>
      <c r="S1852" s="86">
        <v>0</v>
      </c>
      <c r="T1852" s="86">
        <v>0</v>
      </c>
      <c r="U1852" s="86">
        <v>0</v>
      </c>
      <c r="V1852" s="86">
        <v>0</v>
      </c>
      <c r="W1852" s="86">
        <v>7000000</v>
      </c>
      <c r="X1852" s="86">
        <v>0</v>
      </c>
      <c r="Y1852" s="86">
        <v>7000000</v>
      </c>
    </row>
    <row r="1853" spans="1:25" hidden="1" outlineLevel="4" x14ac:dyDescent="0.3">
      <c r="A1853" s="85" t="s">
        <v>262</v>
      </c>
      <c r="B1853" s="85" t="s">
        <v>264</v>
      </c>
      <c r="C1853" t="s">
        <v>1948</v>
      </c>
      <c r="D1853" s="86">
        <v>0</v>
      </c>
      <c r="E1853" s="86">
        <v>200000</v>
      </c>
      <c r="F1853" s="86">
        <v>0</v>
      </c>
      <c r="G1853" s="86">
        <v>0</v>
      </c>
      <c r="H1853" s="86">
        <v>0</v>
      </c>
      <c r="I1853" s="86">
        <v>0</v>
      </c>
      <c r="J1853" s="86">
        <v>0</v>
      </c>
      <c r="K1853" s="86">
        <v>0</v>
      </c>
      <c r="L1853" s="86">
        <v>0</v>
      </c>
      <c r="M1853" s="86">
        <v>0</v>
      </c>
      <c r="N1853" s="86">
        <v>0</v>
      </c>
      <c r="O1853" s="86">
        <v>0</v>
      </c>
      <c r="P1853" s="86">
        <v>0</v>
      </c>
      <c r="Q1853" s="86">
        <v>0</v>
      </c>
      <c r="R1853" s="86">
        <v>0</v>
      </c>
      <c r="S1853" s="86">
        <v>0</v>
      </c>
      <c r="T1853" s="86">
        <v>0</v>
      </c>
      <c r="U1853" s="86">
        <v>0</v>
      </c>
      <c r="V1853" s="86">
        <v>0</v>
      </c>
      <c r="W1853" s="86">
        <v>0</v>
      </c>
      <c r="X1853" s="86">
        <v>0</v>
      </c>
      <c r="Y1853" s="86">
        <v>200000</v>
      </c>
    </row>
    <row r="1854" spans="1:25" hidden="1" outlineLevel="4" x14ac:dyDescent="0.3">
      <c r="A1854" s="85" t="s">
        <v>262</v>
      </c>
      <c r="B1854" s="85" t="s">
        <v>264</v>
      </c>
      <c r="C1854" t="s">
        <v>1934</v>
      </c>
      <c r="D1854" s="86">
        <v>0</v>
      </c>
      <c r="E1854" s="86">
        <v>0</v>
      </c>
      <c r="F1854" s="86">
        <v>0</v>
      </c>
      <c r="G1854" s="86">
        <v>1000000</v>
      </c>
      <c r="H1854" s="86">
        <v>0</v>
      </c>
      <c r="I1854" s="86">
        <v>0</v>
      </c>
      <c r="J1854" s="86">
        <v>0</v>
      </c>
      <c r="K1854" s="86">
        <v>0</v>
      </c>
      <c r="L1854" s="86">
        <v>0</v>
      </c>
      <c r="M1854" s="86">
        <v>100000</v>
      </c>
      <c r="N1854" s="86">
        <v>0</v>
      </c>
      <c r="O1854" s="86">
        <v>0</v>
      </c>
      <c r="P1854" s="86">
        <v>0</v>
      </c>
      <c r="Q1854" s="86">
        <v>0</v>
      </c>
      <c r="R1854" s="86">
        <v>0</v>
      </c>
      <c r="S1854" s="86">
        <v>0</v>
      </c>
      <c r="T1854" s="86">
        <v>0</v>
      </c>
      <c r="U1854" s="86">
        <v>0</v>
      </c>
      <c r="V1854" s="86">
        <v>0</v>
      </c>
      <c r="W1854" s="86">
        <v>0</v>
      </c>
      <c r="X1854" s="86">
        <v>0</v>
      </c>
      <c r="Y1854" s="86">
        <v>1100000</v>
      </c>
    </row>
    <row r="1855" spans="1:25" hidden="1" outlineLevel="4" x14ac:dyDescent="0.3">
      <c r="A1855" s="85" t="s">
        <v>262</v>
      </c>
      <c r="B1855" s="85" t="s">
        <v>264</v>
      </c>
      <c r="C1855" t="s">
        <v>1949</v>
      </c>
      <c r="D1855" s="86">
        <v>0</v>
      </c>
      <c r="E1855" s="86">
        <v>0</v>
      </c>
      <c r="F1855" s="86">
        <v>0</v>
      </c>
      <c r="G1855" s="86">
        <v>0</v>
      </c>
      <c r="H1855" s="86">
        <v>0</v>
      </c>
      <c r="I1855" s="86">
        <v>0</v>
      </c>
      <c r="J1855" s="86">
        <v>0</v>
      </c>
      <c r="K1855" s="86">
        <v>0</v>
      </c>
      <c r="L1855" s="86">
        <v>0</v>
      </c>
      <c r="M1855" s="86">
        <v>0</v>
      </c>
      <c r="N1855" s="86">
        <v>0</v>
      </c>
      <c r="O1855" s="86">
        <v>0</v>
      </c>
      <c r="P1855" s="86">
        <v>0</v>
      </c>
      <c r="Q1855" s="86">
        <v>0</v>
      </c>
      <c r="R1855" s="86">
        <v>0</v>
      </c>
      <c r="S1855" s="86">
        <v>0</v>
      </c>
      <c r="T1855" s="86">
        <v>0</v>
      </c>
      <c r="U1855" s="86">
        <v>0</v>
      </c>
      <c r="V1855" s="86">
        <v>2000000</v>
      </c>
      <c r="W1855" s="86">
        <v>0</v>
      </c>
      <c r="X1855" s="86">
        <v>0</v>
      </c>
      <c r="Y1855" s="86">
        <v>2000000</v>
      </c>
    </row>
    <row r="1856" spans="1:25" hidden="1" outlineLevel="4" x14ac:dyDescent="0.3">
      <c r="A1856" s="85" t="s">
        <v>262</v>
      </c>
      <c r="B1856" s="85" t="s">
        <v>264</v>
      </c>
      <c r="C1856" t="s">
        <v>1950</v>
      </c>
      <c r="D1856" s="86">
        <v>0</v>
      </c>
      <c r="E1856" s="86">
        <v>0</v>
      </c>
      <c r="F1856" s="86">
        <v>0</v>
      </c>
      <c r="G1856" s="86">
        <v>0</v>
      </c>
      <c r="H1856" s="86">
        <v>0</v>
      </c>
      <c r="I1856" s="86">
        <v>0</v>
      </c>
      <c r="J1856" s="86">
        <v>0</v>
      </c>
      <c r="K1856" s="86">
        <v>0</v>
      </c>
      <c r="L1856" s="86">
        <v>0</v>
      </c>
      <c r="M1856" s="86">
        <v>0</v>
      </c>
      <c r="N1856" s="86">
        <v>0</v>
      </c>
      <c r="O1856" s="86">
        <v>0</v>
      </c>
      <c r="P1856" s="86">
        <v>0</v>
      </c>
      <c r="Q1856" s="86">
        <v>0</v>
      </c>
      <c r="R1856" s="86">
        <v>0</v>
      </c>
      <c r="S1856" s="86">
        <v>0</v>
      </c>
      <c r="T1856" s="86">
        <v>0</v>
      </c>
      <c r="U1856" s="86">
        <v>0</v>
      </c>
      <c r="V1856" s="86">
        <v>0</v>
      </c>
      <c r="W1856" s="86">
        <v>1375000</v>
      </c>
      <c r="X1856" s="86">
        <v>4565000</v>
      </c>
      <c r="Y1856" s="86">
        <v>5940000</v>
      </c>
    </row>
    <row r="1857" spans="1:25" hidden="1" outlineLevel="4" x14ac:dyDescent="0.3">
      <c r="A1857" s="85" t="s">
        <v>262</v>
      </c>
      <c r="B1857" s="85" t="s">
        <v>264</v>
      </c>
      <c r="C1857" t="s">
        <v>1951</v>
      </c>
      <c r="D1857" s="86">
        <v>0</v>
      </c>
      <c r="E1857" s="86">
        <v>0</v>
      </c>
      <c r="F1857" s="86">
        <v>0</v>
      </c>
      <c r="G1857" s="86">
        <v>0</v>
      </c>
      <c r="H1857" s="86">
        <v>0</v>
      </c>
      <c r="I1857" s="86">
        <v>0</v>
      </c>
      <c r="J1857" s="86">
        <v>0</v>
      </c>
      <c r="K1857" s="86">
        <v>0</v>
      </c>
      <c r="L1857" s="86">
        <v>0</v>
      </c>
      <c r="M1857" s="86">
        <v>0</v>
      </c>
      <c r="N1857" s="86">
        <v>0</v>
      </c>
      <c r="O1857" s="86">
        <v>0</v>
      </c>
      <c r="P1857" s="86">
        <v>0</v>
      </c>
      <c r="Q1857" s="86">
        <v>0</v>
      </c>
      <c r="R1857" s="86">
        <v>0</v>
      </c>
      <c r="S1857" s="86">
        <v>0</v>
      </c>
      <c r="T1857" s="86">
        <v>0</v>
      </c>
      <c r="U1857" s="86">
        <v>0</v>
      </c>
      <c r="V1857" s="86">
        <v>990000</v>
      </c>
      <c r="W1857" s="86">
        <v>0</v>
      </c>
      <c r="X1857" s="86">
        <v>0</v>
      </c>
      <c r="Y1857" s="86">
        <v>990000</v>
      </c>
    </row>
    <row r="1858" spans="1:25" hidden="1" outlineLevel="4" x14ac:dyDescent="0.3">
      <c r="A1858" s="85" t="s">
        <v>262</v>
      </c>
      <c r="B1858" s="85" t="s">
        <v>264</v>
      </c>
      <c r="C1858" t="s">
        <v>1952</v>
      </c>
      <c r="D1858" s="86">
        <v>0</v>
      </c>
      <c r="E1858" s="86">
        <v>0</v>
      </c>
      <c r="F1858" s="86">
        <v>0</v>
      </c>
      <c r="G1858" s="86">
        <v>0</v>
      </c>
      <c r="H1858" s="86">
        <v>0</v>
      </c>
      <c r="I1858" s="86">
        <v>0</v>
      </c>
      <c r="J1858" s="86">
        <v>0</v>
      </c>
      <c r="K1858" s="86">
        <v>100000</v>
      </c>
      <c r="L1858" s="86">
        <v>0</v>
      </c>
      <c r="M1858" s="86">
        <v>0</v>
      </c>
      <c r="N1858" s="86">
        <v>0</v>
      </c>
      <c r="O1858" s="86">
        <v>0</v>
      </c>
      <c r="P1858" s="86">
        <v>0</v>
      </c>
      <c r="Q1858" s="86">
        <v>0</v>
      </c>
      <c r="R1858" s="86">
        <v>0</v>
      </c>
      <c r="S1858" s="86">
        <v>0</v>
      </c>
      <c r="T1858" s="86">
        <v>0</v>
      </c>
      <c r="U1858" s="86">
        <v>0</v>
      </c>
      <c r="V1858" s="86">
        <v>0</v>
      </c>
      <c r="W1858" s="86">
        <v>0</v>
      </c>
      <c r="X1858" s="86">
        <v>0</v>
      </c>
      <c r="Y1858" s="86">
        <v>100000</v>
      </c>
    </row>
    <row r="1859" spans="1:25" hidden="1" outlineLevel="4" x14ac:dyDescent="0.3">
      <c r="A1859" s="85" t="s">
        <v>262</v>
      </c>
      <c r="B1859" s="85" t="s">
        <v>264</v>
      </c>
      <c r="C1859" t="s">
        <v>1953</v>
      </c>
      <c r="D1859" s="86">
        <v>0</v>
      </c>
      <c r="E1859" s="86">
        <v>0</v>
      </c>
      <c r="F1859" s="86">
        <v>0</v>
      </c>
      <c r="G1859" s="86">
        <v>0</v>
      </c>
      <c r="H1859" s="86">
        <v>0</v>
      </c>
      <c r="I1859" s="86">
        <v>0</v>
      </c>
      <c r="J1859" s="86">
        <v>0</v>
      </c>
      <c r="K1859" s="86">
        <v>0</v>
      </c>
      <c r="L1859" s="86">
        <v>0</v>
      </c>
      <c r="M1859" s="86">
        <v>0</v>
      </c>
      <c r="N1859" s="86">
        <v>0</v>
      </c>
      <c r="O1859" s="86">
        <v>0</v>
      </c>
      <c r="P1859" s="86">
        <v>0</v>
      </c>
      <c r="Q1859" s="86">
        <v>0</v>
      </c>
      <c r="R1859" s="86">
        <v>0</v>
      </c>
      <c r="S1859" s="86">
        <v>0</v>
      </c>
      <c r="T1859" s="86">
        <v>0</v>
      </c>
      <c r="U1859" s="86">
        <v>0</v>
      </c>
      <c r="V1859" s="86">
        <v>0</v>
      </c>
      <c r="W1859" s="86">
        <v>0</v>
      </c>
      <c r="X1859" s="86">
        <v>1000000</v>
      </c>
      <c r="Y1859" s="86">
        <v>1000000</v>
      </c>
    </row>
    <row r="1860" spans="1:25" hidden="1" outlineLevel="4" x14ac:dyDescent="0.3">
      <c r="A1860" s="85" t="s">
        <v>262</v>
      </c>
      <c r="B1860" s="85" t="s">
        <v>264</v>
      </c>
      <c r="C1860" t="s">
        <v>1954</v>
      </c>
      <c r="D1860" s="86">
        <v>0</v>
      </c>
      <c r="E1860" s="86">
        <v>80000</v>
      </c>
      <c r="F1860" s="86">
        <v>0</v>
      </c>
      <c r="G1860" s="86">
        <v>0</v>
      </c>
      <c r="H1860" s="86">
        <v>0</v>
      </c>
      <c r="I1860" s="86">
        <v>0</v>
      </c>
      <c r="J1860" s="86">
        <v>0</v>
      </c>
      <c r="K1860" s="86">
        <v>0</v>
      </c>
      <c r="L1860" s="86">
        <v>0</v>
      </c>
      <c r="M1860" s="86">
        <v>0</v>
      </c>
      <c r="N1860" s="86">
        <v>0</v>
      </c>
      <c r="O1860" s="86">
        <v>0</v>
      </c>
      <c r="P1860" s="86">
        <v>0</v>
      </c>
      <c r="Q1860" s="86">
        <v>0</v>
      </c>
      <c r="R1860" s="86">
        <v>0</v>
      </c>
      <c r="S1860" s="86">
        <v>0</v>
      </c>
      <c r="T1860" s="86">
        <v>0</v>
      </c>
      <c r="U1860" s="86">
        <v>0</v>
      </c>
      <c r="V1860" s="86">
        <v>0</v>
      </c>
      <c r="W1860" s="86">
        <v>0</v>
      </c>
      <c r="X1860" s="86">
        <v>0</v>
      </c>
      <c r="Y1860" s="86">
        <v>80000</v>
      </c>
    </row>
    <row r="1861" spans="1:25" s="284" customFormat="1" hidden="1" outlineLevel="3" collapsed="1" x14ac:dyDescent="0.3">
      <c r="A1861" s="85"/>
      <c r="B1861" s="290" t="s">
        <v>2859</v>
      </c>
      <c r="C1861" s="291"/>
      <c r="D1861" s="292"/>
      <c r="E1861" s="292">
        <f t="shared" ref="E1861:Y1861" si="93">SUBTOTAL(9,E1841:E1860)</f>
        <v>563582</v>
      </c>
      <c r="F1861" s="292">
        <f t="shared" si="93"/>
        <v>0</v>
      </c>
      <c r="G1861" s="292">
        <f t="shared" si="93"/>
        <v>1000000</v>
      </c>
      <c r="H1861" s="292">
        <f t="shared" si="93"/>
        <v>0</v>
      </c>
      <c r="I1861" s="292">
        <f t="shared" si="93"/>
        <v>0</v>
      </c>
      <c r="J1861" s="292">
        <f t="shared" si="93"/>
        <v>1000000</v>
      </c>
      <c r="K1861" s="292">
        <f t="shared" si="93"/>
        <v>3700000</v>
      </c>
      <c r="L1861" s="292">
        <f t="shared" si="93"/>
        <v>250000</v>
      </c>
      <c r="M1861" s="292">
        <f t="shared" si="93"/>
        <v>4100000</v>
      </c>
      <c r="N1861" s="292">
        <f t="shared" si="93"/>
        <v>0</v>
      </c>
      <c r="O1861" s="292">
        <f t="shared" si="93"/>
        <v>0</v>
      </c>
      <c r="P1861" s="292">
        <f t="shared" si="93"/>
        <v>0</v>
      </c>
      <c r="Q1861" s="292">
        <f t="shared" si="93"/>
        <v>2200000</v>
      </c>
      <c r="R1861" s="292">
        <f t="shared" si="93"/>
        <v>0</v>
      </c>
      <c r="S1861" s="292">
        <f t="shared" si="93"/>
        <v>0</v>
      </c>
      <c r="T1861" s="292">
        <f t="shared" si="93"/>
        <v>0</v>
      </c>
      <c r="U1861" s="292">
        <f t="shared" si="93"/>
        <v>0</v>
      </c>
      <c r="V1861" s="292">
        <f t="shared" si="93"/>
        <v>2990000</v>
      </c>
      <c r="W1861" s="292">
        <f t="shared" si="93"/>
        <v>19001000</v>
      </c>
      <c r="X1861" s="292">
        <f t="shared" si="93"/>
        <v>23151000</v>
      </c>
      <c r="Y1861" s="292">
        <f t="shared" si="93"/>
        <v>57955582</v>
      </c>
    </row>
    <row r="1862" spans="1:25" hidden="1" outlineLevel="4" x14ac:dyDescent="0.3">
      <c r="A1862" s="85" t="s">
        <v>262</v>
      </c>
      <c r="B1862" s="85" t="s">
        <v>266</v>
      </c>
      <c r="C1862" t="s">
        <v>1955</v>
      </c>
      <c r="D1862" s="86">
        <v>0</v>
      </c>
      <c r="E1862" s="86">
        <v>0</v>
      </c>
      <c r="F1862" s="86">
        <v>0</v>
      </c>
      <c r="G1862" s="86">
        <v>0</v>
      </c>
      <c r="H1862" s="86">
        <v>0</v>
      </c>
      <c r="I1862" s="86">
        <v>0</v>
      </c>
      <c r="J1862" s="86">
        <v>0</v>
      </c>
      <c r="K1862" s="86">
        <v>0</v>
      </c>
      <c r="L1862" s="86">
        <v>0</v>
      </c>
      <c r="M1862" s="86">
        <v>0</v>
      </c>
      <c r="N1862" s="86">
        <v>0</v>
      </c>
      <c r="O1862" s="86">
        <v>0</v>
      </c>
      <c r="P1862" s="86">
        <v>0</v>
      </c>
      <c r="Q1862" s="86">
        <v>0</v>
      </c>
      <c r="R1862" s="86">
        <v>2859254</v>
      </c>
      <c r="S1862" s="86">
        <v>0</v>
      </c>
      <c r="T1862" s="86">
        <v>0</v>
      </c>
      <c r="U1862" s="86">
        <v>0</v>
      </c>
      <c r="V1862" s="86">
        <v>0</v>
      </c>
      <c r="W1862" s="86">
        <v>0</v>
      </c>
      <c r="X1862" s="86">
        <v>0</v>
      </c>
      <c r="Y1862" s="86">
        <v>2859254</v>
      </c>
    </row>
    <row r="1863" spans="1:25" hidden="1" outlineLevel="4" x14ac:dyDescent="0.3">
      <c r="A1863" s="85" t="s">
        <v>262</v>
      </c>
      <c r="B1863" s="85" t="s">
        <v>266</v>
      </c>
      <c r="C1863" t="s">
        <v>1956</v>
      </c>
      <c r="D1863" s="86">
        <v>0</v>
      </c>
      <c r="E1863" s="86">
        <v>0</v>
      </c>
      <c r="F1863" s="86">
        <v>0</v>
      </c>
      <c r="G1863" s="86">
        <v>0</v>
      </c>
      <c r="H1863" s="86">
        <v>0</v>
      </c>
      <c r="I1863" s="86">
        <v>0</v>
      </c>
      <c r="J1863" s="86">
        <v>0</v>
      </c>
      <c r="K1863" s="86">
        <v>0</v>
      </c>
      <c r="L1863" s="86">
        <v>0</v>
      </c>
      <c r="M1863" s="86">
        <v>0</v>
      </c>
      <c r="N1863" s="86">
        <v>0</v>
      </c>
      <c r="O1863" s="86">
        <v>0</v>
      </c>
      <c r="P1863" s="86">
        <v>0</v>
      </c>
      <c r="Q1863" s="86">
        <v>0</v>
      </c>
      <c r="R1863" s="86">
        <v>0</v>
      </c>
      <c r="S1863" s="86">
        <v>0</v>
      </c>
      <c r="T1863" s="86">
        <v>3431954</v>
      </c>
      <c r="U1863" s="86">
        <v>0</v>
      </c>
      <c r="V1863" s="86">
        <v>9000000</v>
      </c>
      <c r="W1863" s="86">
        <v>25000000</v>
      </c>
      <c r="X1863" s="86">
        <v>25000000</v>
      </c>
      <c r="Y1863" s="86">
        <v>62431954</v>
      </c>
    </row>
    <row r="1864" spans="1:25" hidden="1" outlineLevel="4" x14ac:dyDescent="0.3">
      <c r="A1864" s="85" t="s">
        <v>262</v>
      </c>
      <c r="B1864" s="85" t="s">
        <v>266</v>
      </c>
      <c r="C1864" t="s">
        <v>1957</v>
      </c>
      <c r="D1864" s="86">
        <v>0</v>
      </c>
      <c r="E1864" s="86">
        <v>0</v>
      </c>
      <c r="F1864" s="86">
        <v>0</v>
      </c>
      <c r="G1864" s="86">
        <v>0</v>
      </c>
      <c r="H1864" s="86">
        <v>0</v>
      </c>
      <c r="I1864" s="86">
        <v>0</v>
      </c>
      <c r="J1864" s="86">
        <v>0</v>
      </c>
      <c r="K1864" s="86">
        <v>5000000</v>
      </c>
      <c r="L1864" s="86">
        <v>2000000</v>
      </c>
      <c r="M1864" s="86">
        <v>0</v>
      </c>
      <c r="N1864" s="86">
        <v>0</v>
      </c>
      <c r="O1864" s="86">
        <v>0</v>
      </c>
      <c r="P1864" s="86">
        <v>0</v>
      </c>
      <c r="Q1864" s="86">
        <v>0</v>
      </c>
      <c r="R1864" s="86">
        <v>0</v>
      </c>
      <c r="S1864" s="86">
        <v>0</v>
      </c>
      <c r="T1864" s="86">
        <v>0</v>
      </c>
      <c r="U1864" s="86">
        <v>0</v>
      </c>
      <c r="V1864" s="86">
        <v>0</v>
      </c>
      <c r="W1864" s="86">
        <v>0</v>
      </c>
      <c r="X1864" s="86">
        <v>0</v>
      </c>
      <c r="Y1864" s="86">
        <v>7000000</v>
      </c>
    </row>
    <row r="1865" spans="1:25" s="284" customFormat="1" hidden="1" outlineLevel="3" collapsed="1" x14ac:dyDescent="0.3">
      <c r="A1865" s="85"/>
      <c r="B1865" s="290" t="s">
        <v>2860</v>
      </c>
      <c r="C1865" s="291"/>
      <c r="D1865" s="292"/>
      <c r="E1865" s="292">
        <f t="shared" ref="E1865:Y1865" si="94">SUBTOTAL(9,E1862:E1864)</f>
        <v>0</v>
      </c>
      <c r="F1865" s="292">
        <f t="shared" si="94"/>
        <v>0</v>
      </c>
      <c r="G1865" s="292">
        <f t="shared" si="94"/>
        <v>0</v>
      </c>
      <c r="H1865" s="292">
        <f t="shared" si="94"/>
        <v>0</v>
      </c>
      <c r="I1865" s="292">
        <f t="shared" si="94"/>
        <v>0</v>
      </c>
      <c r="J1865" s="292">
        <f t="shared" si="94"/>
        <v>0</v>
      </c>
      <c r="K1865" s="292">
        <f t="shared" si="94"/>
        <v>5000000</v>
      </c>
      <c r="L1865" s="292">
        <f t="shared" si="94"/>
        <v>2000000</v>
      </c>
      <c r="M1865" s="292">
        <f t="shared" si="94"/>
        <v>0</v>
      </c>
      <c r="N1865" s="292">
        <f t="shared" si="94"/>
        <v>0</v>
      </c>
      <c r="O1865" s="292">
        <f t="shared" si="94"/>
        <v>0</v>
      </c>
      <c r="P1865" s="292">
        <f t="shared" si="94"/>
        <v>0</v>
      </c>
      <c r="Q1865" s="292">
        <f t="shared" si="94"/>
        <v>0</v>
      </c>
      <c r="R1865" s="292">
        <f t="shared" si="94"/>
        <v>2859254</v>
      </c>
      <c r="S1865" s="292">
        <f t="shared" si="94"/>
        <v>0</v>
      </c>
      <c r="T1865" s="292">
        <f t="shared" si="94"/>
        <v>3431954</v>
      </c>
      <c r="U1865" s="292">
        <f t="shared" si="94"/>
        <v>0</v>
      </c>
      <c r="V1865" s="292">
        <f t="shared" si="94"/>
        <v>9000000</v>
      </c>
      <c r="W1865" s="292">
        <f t="shared" si="94"/>
        <v>25000000</v>
      </c>
      <c r="X1865" s="292">
        <f t="shared" si="94"/>
        <v>25000000</v>
      </c>
      <c r="Y1865" s="292">
        <f t="shared" si="94"/>
        <v>72291208</v>
      </c>
    </row>
    <row r="1866" spans="1:25" hidden="1" outlineLevel="4" x14ac:dyDescent="0.3">
      <c r="A1866" s="85" t="s">
        <v>262</v>
      </c>
      <c r="B1866" s="85" t="s">
        <v>268</v>
      </c>
      <c r="C1866" t="s">
        <v>1958</v>
      </c>
      <c r="D1866" s="86">
        <v>0</v>
      </c>
      <c r="E1866" s="86">
        <v>0</v>
      </c>
      <c r="F1866" s="86">
        <v>0</v>
      </c>
      <c r="G1866" s="86">
        <v>0</v>
      </c>
      <c r="H1866" s="86">
        <v>0</v>
      </c>
      <c r="I1866" s="86">
        <v>0</v>
      </c>
      <c r="J1866" s="86">
        <v>0</v>
      </c>
      <c r="K1866" s="86">
        <v>0</v>
      </c>
      <c r="L1866" s="86">
        <v>0</v>
      </c>
      <c r="M1866" s="86">
        <v>0</v>
      </c>
      <c r="N1866" s="86">
        <v>0</v>
      </c>
      <c r="O1866" s="86">
        <v>0</v>
      </c>
      <c r="P1866" s="86">
        <v>0</v>
      </c>
      <c r="Q1866" s="86">
        <v>2500000</v>
      </c>
      <c r="R1866" s="86">
        <v>0</v>
      </c>
      <c r="S1866" s="86">
        <v>0</v>
      </c>
      <c r="T1866" s="86">
        <v>0</v>
      </c>
      <c r="U1866" s="86">
        <v>0</v>
      </c>
      <c r="V1866" s="86">
        <v>0</v>
      </c>
      <c r="W1866" s="86">
        <v>0</v>
      </c>
      <c r="X1866" s="86">
        <v>0</v>
      </c>
      <c r="Y1866" s="86">
        <v>2500000</v>
      </c>
    </row>
    <row r="1867" spans="1:25" hidden="1" outlineLevel="4" x14ac:dyDescent="0.3">
      <c r="A1867" s="85" t="s">
        <v>262</v>
      </c>
      <c r="B1867" s="85" t="s">
        <v>268</v>
      </c>
      <c r="C1867" t="s">
        <v>1959</v>
      </c>
      <c r="D1867" s="86">
        <v>0</v>
      </c>
      <c r="E1867" s="86">
        <v>0</v>
      </c>
      <c r="F1867" s="86">
        <v>0</v>
      </c>
      <c r="G1867" s="86">
        <v>0</v>
      </c>
      <c r="H1867" s="86">
        <v>0</v>
      </c>
      <c r="I1867" s="86">
        <v>0</v>
      </c>
      <c r="J1867" s="86">
        <v>0</v>
      </c>
      <c r="K1867" s="86">
        <v>0</v>
      </c>
      <c r="L1867" s="86">
        <v>0</v>
      </c>
      <c r="M1867" s="86">
        <v>0</v>
      </c>
      <c r="N1867" s="86">
        <v>0</v>
      </c>
      <c r="O1867" s="86">
        <v>0</v>
      </c>
      <c r="P1867" s="86">
        <v>2000000</v>
      </c>
      <c r="Q1867" s="86">
        <v>500000</v>
      </c>
      <c r="R1867" s="86">
        <v>0</v>
      </c>
      <c r="S1867" s="86">
        <v>0</v>
      </c>
      <c r="T1867" s="86">
        <v>0</v>
      </c>
      <c r="U1867" s="86">
        <v>0</v>
      </c>
      <c r="V1867" s="86">
        <v>0</v>
      </c>
      <c r="W1867" s="86">
        <v>0</v>
      </c>
      <c r="X1867" s="86">
        <v>0</v>
      </c>
      <c r="Y1867" s="86">
        <v>2500000</v>
      </c>
    </row>
    <row r="1868" spans="1:25" hidden="1" outlineLevel="4" x14ac:dyDescent="0.3">
      <c r="A1868" s="85" t="s">
        <v>262</v>
      </c>
      <c r="B1868" s="85" t="s">
        <v>268</v>
      </c>
      <c r="C1868" t="s">
        <v>1960</v>
      </c>
      <c r="D1868" s="86">
        <v>0</v>
      </c>
      <c r="E1868" s="86">
        <v>0</v>
      </c>
      <c r="F1868" s="86">
        <v>0</v>
      </c>
      <c r="G1868" s="86">
        <v>0</v>
      </c>
      <c r="H1868" s="86">
        <v>0</v>
      </c>
      <c r="I1868" s="86">
        <v>0</v>
      </c>
      <c r="J1868" s="86">
        <v>0</v>
      </c>
      <c r="K1868" s="86">
        <v>0</v>
      </c>
      <c r="L1868" s="86">
        <v>0</v>
      </c>
      <c r="M1868" s="86">
        <v>0</v>
      </c>
      <c r="N1868" s="86">
        <v>0</v>
      </c>
      <c r="O1868" s="86">
        <v>0</v>
      </c>
      <c r="P1868" s="86">
        <v>0</v>
      </c>
      <c r="Q1868" s="86">
        <v>0</v>
      </c>
      <c r="R1868" s="86">
        <v>0</v>
      </c>
      <c r="S1868" s="86">
        <v>0</v>
      </c>
      <c r="T1868" s="86">
        <v>0</v>
      </c>
      <c r="U1868" s="86">
        <v>0</v>
      </c>
      <c r="V1868" s="86">
        <v>300000</v>
      </c>
      <c r="W1868" s="86">
        <v>0</v>
      </c>
      <c r="X1868" s="86">
        <v>0</v>
      </c>
      <c r="Y1868" s="86">
        <v>300000</v>
      </c>
    </row>
    <row r="1869" spans="1:25" hidden="1" outlineLevel="4" x14ac:dyDescent="0.3">
      <c r="A1869" s="85" t="s">
        <v>262</v>
      </c>
      <c r="B1869" s="85" t="s">
        <v>268</v>
      </c>
      <c r="C1869" t="s">
        <v>1961</v>
      </c>
      <c r="D1869" s="86">
        <v>0</v>
      </c>
      <c r="E1869" s="86">
        <v>0</v>
      </c>
      <c r="F1869" s="86">
        <v>0</v>
      </c>
      <c r="G1869" s="86">
        <v>0</v>
      </c>
      <c r="H1869" s="86">
        <v>0</v>
      </c>
      <c r="I1869" s="86">
        <v>0</v>
      </c>
      <c r="J1869" s="86">
        <v>0</v>
      </c>
      <c r="K1869" s="86">
        <v>0</v>
      </c>
      <c r="L1869" s="86">
        <v>0</v>
      </c>
      <c r="M1869" s="86">
        <v>0</v>
      </c>
      <c r="N1869" s="86">
        <v>0</v>
      </c>
      <c r="O1869" s="86">
        <v>0</v>
      </c>
      <c r="P1869" s="86">
        <v>0</v>
      </c>
      <c r="Q1869" s="86">
        <v>0</v>
      </c>
      <c r="R1869" s="86">
        <v>0</v>
      </c>
      <c r="S1869" s="86">
        <v>0</v>
      </c>
      <c r="T1869" s="86">
        <v>0</v>
      </c>
      <c r="U1869" s="86">
        <v>0</v>
      </c>
      <c r="V1869" s="86">
        <v>950000</v>
      </c>
      <c r="W1869" s="86">
        <v>0</v>
      </c>
      <c r="X1869" s="86">
        <v>0</v>
      </c>
      <c r="Y1869" s="86">
        <v>950000</v>
      </c>
    </row>
    <row r="1870" spans="1:25" hidden="1" outlineLevel="4" x14ac:dyDescent="0.3">
      <c r="A1870" s="85" t="s">
        <v>262</v>
      </c>
      <c r="B1870" s="85" t="s">
        <v>268</v>
      </c>
      <c r="C1870" t="s">
        <v>1962</v>
      </c>
      <c r="D1870" s="86">
        <v>0</v>
      </c>
      <c r="E1870" s="86">
        <v>0</v>
      </c>
      <c r="F1870" s="86">
        <v>0</v>
      </c>
      <c r="G1870" s="86">
        <v>0</v>
      </c>
      <c r="H1870" s="86">
        <v>0</v>
      </c>
      <c r="I1870" s="86">
        <v>0</v>
      </c>
      <c r="J1870" s="86">
        <v>0</v>
      </c>
      <c r="K1870" s="86">
        <v>250000</v>
      </c>
      <c r="L1870" s="86">
        <v>0</v>
      </c>
      <c r="M1870" s="86">
        <v>0</v>
      </c>
      <c r="N1870" s="86">
        <v>0</v>
      </c>
      <c r="O1870" s="86">
        <v>0</v>
      </c>
      <c r="P1870" s="86">
        <v>0</v>
      </c>
      <c r="Q1870" s="86">
        <v>0</v>
      </c>
      <c r="R1870" s="86">
        <v>0</v>
      </c>
      <c r="S1870" s="86">
        <v>0</v>
      </c>
      <c r="T1870" s="86">
        <v>0</v>
      </c>
      <c r="U1870" s="86">
        <v>0</v>
      </c>
      <c r="V1870" s="86">
        <v>0</v>
      </c>
      <c r="W1870" s="86">
        <v>0</v>
      </c>
      <c r="X1870" s="86">
        <v>0</v>
      </c>
      <c r="Y1870" s="86">
        <v>250000</v>
      </c>
    </row>
    <row r="1871" spans="1:25" hidden="1" outlineLevel="4" x14ac:dyDescent="0.3">
      <c r="A1871" s="85" t="s">
        <v>262</v>
      </c>
      <c r="B1871" s="85" t="s">
        <v>268</v>
      </c>
      <c r="C1871" t="s">
        <v>1963</v>
      </c>
      <c r="D1871" s="86">
        <v>0</v>
      </c>
      <c r="E1871" s="86">
        <v>0</v>
      </c>
      <c r="F1871" s="86">
        <v>0</v>
      </c>
      <c r="G1871" s="86">
        <v>0</v>
      </c>
      <c r="H1871" s="86">
        <v>0</v>
      </c>
      <c r="I1871" s="86">
        <v>0</v>
      </c>
      <c r="J1871" s="86">
        <v>0</v>
      </c>
      <c r="K1871" s="86">
        <v>0</v>
      </c>
      <c r="L1871" s="86">
        <v>0</v>
      </c>
      <c r="M1871" s="86">
        <v>0</v>
      </c>
      <c r="N1871" s="86">
        <v>0</v>
      </c>
      <c r="O1871" s="86">
        <v>0</v>
      </c>
      <c r="P1871" s="86">
        <v>0</v>
      </c>
      <c r="Q1871" s="86">
        <v>0</v>
      </c>
      <c r="R1871" s="86">
        <v>0</v>
      </c>
      <c r="S1871" s="86">
        <v>0</v>
      </c>
      <c r="T1871" s="86">
        <v>0</v>
      </c>
      <c r="U1871" s="86">
        <v>0</v>
      </c>
      <c r="V1871" s="86">
        <v>350000</v>
      </c>
      <c r="W1871" s="86">
        <v>0</v>
      </c>
      <c r="X1871" s="86">
        <v>0</v>
      </c>
      <c r="Y1871" s="86">
        <v>350000</v>
      </c>
    </row>
    <row r="1872" spans="1:25" hidden="1" outlineLevel="4" x14ac:dyDescent="0.3">
      <c r="A1872" s="85" t="s">
        <v>262</v>
      </c>
      <c r="B1872" s="85" t="s">
        <v>268</v>
      </c>
      <c r="C1872" t="s">
        <v>1964</v>
      </c>
      <c r="D1872" s="86">
        <v>0</v>
      </c>
      <c r="E1872" s="86">
        <v>0</v>
      </c>
      <c r="F1872" s="86">
        <v>0</v>
      </c>
      <c r="G1872" s="86">
        <v>0</v>
      </c>
      <c r="H1872" s="86">
        <v>0</v>
      </c>
      <c r="I1872" s="86">
        <v>0</v>
      </c>
      <c r="J1872" s="86">
        <v>0</v>
      </c>
      <c r="K1872" s="86">
        <v>0</v>
      </c>
      <c r="L1872" s="86">
        <v>0</v>
      </c>
      <c r="M1872" s="86">
        <v>0</v>
      </c>
      <c r="N1872" s="86">
        <v>0</v>
      </c>
      <c r="O1872" s="86">
        <v>0</v>
      </c>
      <c r="P1872" s="86">
        <v>0</v>
      </c>
      <c r="Q1872" s="86">
        <v>0</v>
      </c>
      <c r="R1872" s="86">
        <v>0</v>
      </c>
      <c r="S1872" s="86">
        <v>0</v>
      </c>
      <c r="T1872" s="86">
        <v>0</v>
      </c>
      <c r="U1872" s="86">
        <v>0</v>
      </c>
      <c r="V1872" s="86">
        <v>0</v>
      </c>
      <c r="W1872" s="86">
        <v>0</v>
      </c>
      <c r="X1872" s="86">
        <v>1000000</v>
      </c>
      <c r="Y1872" s="86">
        <v>1000000</v>
      </c>
    </row>
    <row r="1873" spans="1:25" hidden="1" outlineLevel="4" x14ac:dyDescent="0.3">
      <c r="A1873" s="85" t="s">
        <v>262</v>
      </c>
      <c r="B1873" s="85" t="s">
        <v>268</v>
      </c>
      <c r="C1873" t="s">
        <v>1965</v>
      </c>
      <c r="D1873" s="86">
        <v>0</v>
      </c>
      <c r="E1873" s="86">
        <v>0</v>
      </c>
      <c r="F1873" s="86">
        <v>0</v>
      </c>
      <c r="G1873" s="86">
        <v>0</v>
      </c>
      <c r="H1873" s="86">
        <v>0</v>
      </c>
      <c r="I1873" s="86">
        <v>0</v>
      </c>
      <c r="J1873" s="86">
        <v>0</v>
      </c>
      <c r="K1873" s="86">
        <v>150000</v>
      </c>
      <c r="L1873" s="86">
        <v>0</v>
      </c>
      <c r="M1873" s="86">
        <v>0</v>
      </c>
      <c r="N1873" s="86">
        <v>0</v>
      </c>
      <c r="O1873" s="86">
        <v>0</v>
      </c>
      <c r="P1873" s="86">
        <v>0</v>
      </c>
      <c r="Q1873" s="86">
        <v>0</v>
      </c>
      <c r="R1873" s="86">
        <v>0</v>
      </c>
      <c r="S1873" s="86">
        <v>0</v>
      </c>
      <c r="T1873" s="86">
        <v>0</v>
      </c>
      <c r="U1873" s="86">
        <v>0</v>
      </c>
      <c r="V1873" s="86">
        <v>0</v>
      </c>
      <c r="W1873" s="86">
        <v>0</v>
      </c>
      <c r="X1873" s="86">
        <v>0</v>
      </c>
      <c r="Y1873" s="86">
        <v>150000</v>
      </c>
    </row>
    <row r="1874" spans="1:25" hidden="1" outlineLevel="4" x14ac:dyDescent="0.3">
      <c r="A1874" s="85" t="s">
        <v>262</v>
      </c>
      <c r="B1874" s="85" t="s">
        <v>268</v>
      </c>
      <c r="C1874" t="s">
        <v>1966</v>
      </c>
      <c r="D1874" s="86">
        <v>0</v>
      </c>
      <c r="E1874" s="86">
        <v>0</v>
      </c>
      <c r="F1874" s="86">
        <v>0</v>
      </c>
      <c r="G1874" s="86">
        <v>0</v>
      </c>
      <c r="H1874" s="86">
        <v>0</v>
      </c>
      <c r="I1874" s="86">
        <v>0</v>
      </c>
      <c r="J1874" s="86">
        <v>0</v>
      </c>
      <c r="K1874" s="86">
        <v>0</v>
      </c>
      <c r="L1874" s="86">
        <v>0</v>
      </c>
      <c r="M1874" s="86">
        <v>0</v>
      </c>
      <c r="N1874" s="86">
        <v>0</v>
      </c>
      <c r="O1874" s="86">
        <v>0</v>
      </c>
      <c r="P1874" s="86">
        <v>0</v>
      </c>
      <c r="Q1874" s="86">
        <v>0</v>
      </c>
      <c r="R1874" s="86">
        <v>0</v>
      </c>
      <c r="S1874" s="86">
        <v>0</v>
      </c>
      <c r="T1874" s="86">
        <v>0</v>
      </c>
      <c r="U1874" s="86">
        <v>0</v>
      </c>
      <c r="V1874" s="86">
        <v>0</v>
      </c>
      <c r="W1874" s="86">
        <v>0</v>
      </c>
      <c r="X1874" s="86">
        <v>1122000</v>
      </c>
      <c r="Y1874" s="86">
        <v>1122000</v>
      </c>
    </row>
    <row r="1875" spans="1:25" hidden="1" outlineLevel="4" x14ac:dyDescent="0.3">
      <c r="A1875" s="85" t="s">
        <v>262</v>
      </c>
      <c r="B1875" s="85" t="s">
        <v>268</v>
      </c>
      <c r="C1875" t="s">
        <v>1967</v>
      </c>
      <c r="D1875" s="86">
        <v>0</v>
      </c>
      <c r="E1875" s="86">
        <v>0</v>
      </c>
      <c r="F1875" s="86">
        <v>0</v>
      </c>
      <c r="G1875" s="86">
        <v>0</v>
      </c>
      <c r="H1875" s="86">
        <v>0</v>
      </c>
      <c r="I1875" s="86">
        <v>0</v>
      </c>
      <c r="J1875" s="86">
        <v>0</v>
      </c>
      <c r="K1875" s="86">
        <v>0</v>
      </c>
      <c r="L1875" s="86">
        <v>0</v>
      </c>
      <c r="M1875" s="86">
        <v>0</v>
      </c>
      <c r="N1875" s="86">
        <v>0</v>
      </c>
      <c r="O1875" s="86">
        <v>0</v>
      </c>
      <c r="P1875" s="86">
        <v>0</v>
      </c>
      <c r="Q1875" s="86">
        <v>0</v>
      </c>
      <c r="R1875" s="86">
        <v>0</v>
      </c>
      <c r="S1875" s="86">
        <v>0</v>
      </c>
      <c r="T1875" s="86">
        <v>0</v>
      </c>
      <c r="U1875" s="86">
        <v>0</v>
      </c>
      <c r="V1875" s="86">
        <v>0</v>
      </c>
      <c r="W1875" s="86">
        <v>650000</v>
      </c>
      <c r="X1875" s="86">
        <v>0</v>
      </c>
      <c r="Y1875" s="86">
        <v>650000</v>
      </c>
    </row>
    <row r="1876" spans="1:25" hidden="1" outlineLevel="4" x14ac:dyDescent="0.3">
      <c r="A1876" s="85" t="s">
        <v>262</v>
      </c>
      <c r="B1876" s="85" t="s">
        <v>268</v>
      </c>
      <c r="C1876" t="s">
        <v>1968</v>
      </c>
      <c r="D1876" s="86">
        <v>0</v>
      </c>
      <c r="E1876" s="86">
        <v>0</v>
      </c>
      <c r="F1876" s="86">
        <v>0</v>
      </c>
      <c r="G1876" s="86">
        <v>0</v>
      </c>
      <c r="H1876" s="86">
        <v>0</v>
      </c>
      <c r="I1876" s="86">
        <v>0</v>
      </c>
      <c r="J1876" s="86">
        <v>0</v>
      </c>
      <c r="K1876" s="86">
        <v>0</v>
      </c>
      <c r="L1876" s="86">
        <v>0</v>
      </c>
      <c r="M1876" s="86">
        <v>0</v>
      </c>
      <c r="N1876" s="86">
        <v>0</v>
      </c>
      <c r="O1876" s="86">
        <v>0</v>
      </c>
      <c r="P1876" s="86">
        <v>0</v>
      </c>
      <c r="Q1876" s="86">
        <v>0</v>
      </c>
      <c r="R1876" s="86">
        <v>0</v>
      </c>
      <c r="S1876" s="86">
        <v>0</v>
      </c>
      <c r="T1876" s="86">
        <v>0</v>
      </c>
      <c r="U1876" s="86">
        <v>0</v>
      </c>
      <c r="V1876" s="86">
        <v>0</v>
      </c>
      <c r="W1876" s="86">
        <v>0</v>
      </c>
      <c r="X1876" s="86">
        <v>1878000</v>
      </c>
      <c r="Y1876" s="86">
        <v>1878000</v>
      </c>
    </row>
    <row r="1877" spans="1:25" hidden="1" outlineLevel="4" x14ac:dyDescent="0.3">
      <c r="A1877" s="85" t="s">
        <v>262</v>
      </c>
      <c r="B1877" s="85" t="s">
        <v>268</v>
      </c>
      <c r="C1877" t="s">
        <v>1969</v>
      </c>
      <c r="D1877" s="86">
        <v>0</v>
      </c>
      <c r="E1877" s="86">
        <v>0</v>
      </c>
      <c r="F1877" s="86">
        <v>0</v>
      </c>
      <c r="G1877" s="86">
        <v>0</v>
      </c>
      <c r="H1877" s="86">
        <v>0</v>
      </c>
      <c r="I1877" s="86">
        <v>0</v>
      </c>
      <c r="J1877" s="86">
        <v>0</v>
      </c>
      <c r="K1877" s="86">
        <v>0</v>
      </c>
      <c r="L1877" s="86">
        <v>0</v>
      </c>
      <c r="M1877" s="86">
        <v>0</v>
      </c>
      <c r="N1877" s="86">
        <v>0</v>
      </c>
      <c r="O1877" s="86">
        <v>0</v>
      </c>
      <c r="P1877" s="86">
        <v>0</v>
      </c>
      <c r="Q1877" s="86">
        <v>0</v>
      </c>
      <c r="R1877" s="86">
        <v>0</v>
      </c>
      <c r="S1877" s="86">
        <v>0</v>
      </c>
      <c r="T1877" s="86">
        <v>0</v>
      </c>
      <c r="U1877" s="86">
        <v>0</v>
      </c>
      <c r="V1877" s="86">
        <v>0</v>
      </c>
      <c r="W1877" s="86">
        <v>0</v>
      </c>
      <c r="X1877" s="86">
        <v>40000000</v>
      </c>
      <c r="Y1877" s="86">
        <v>40000000</v>
      </c>
    </row>
    <row r="1878" spans="1:25" hidden="1" outlineLevel="4" x14ac:dyDescent="0.3">
      <c r="A1878" s="85" t="s">
        <v>262</v>
      </c>
      <c r="B1878" s="85" t="s">
        <v>268</v>
      </c>
      <c r="C1878" t="s">
        <v>1970</v>
      </c>
      <c r="D1878" s="86">
        <v>0</v>
      </c>
      <c r="E1878" s="86">
        <v>0</v>
      </c>
      <c r="F1878" s="86">
        <v>0</v>
      </c>
      <c r="G1878" s="86">
        <v>0</v>
      </c>
      <c r="H1878" s="86">
        <v>0</v>
      </c>
      <c r="I1878" s="86">
        <v>0</v>
      </c>
      <c r="J1878" s="86">
        <v>0</v>
      </c>
      <c r="K1878" s="86">
        <v>0</v>
      </c>
      <c r="L1878" s="86">
        <v>0</v>
      </c>
      <c r="M1878" s="86">
        <v>0</v>
      </c>
      <c r="N1878" s="86">
        <v>0</v>
      </c>
      <c r="O1878" s="86">
        <v>0</v>
      </c>
      <c r="P1878" s="86">
        <v>0</v>
      </c>
      <c r="Q1878" s="86">
        <v>0</v>
      </c>
      <c r="R1878" s="86">
        <v>0</v>
      </c>
      <c r="S1878" s="86">
        <v>0</v>
      </c>
      <c r="T1878" s="86">
        <v>0</v>
      </c>
      <c r="U1878" s="86">
        <v>0</v>
      </c>
      <c r="V1878" s="86">
        <v>425000</v>
      </c>
      <c r="W1878" s="86">
        <v>0</v>
      </c>
      <c r="X1878" s="86">
        <v>0</v>
      </c>
      <c r="Y1878" s="86">
        <v>425000</v>
      </c>
    </row>
    <row r="1879" spans="1:25" hidden="1" outlineLevel="4" x14ac:dyDescent="0.3">
      <c r="A1879" s="85" t="s">
        <v>262</v>
      </c>
      <c r="B1879" s="85" t="s">
        <v>268</v>
      </c>
      <c r="C1879" t="s">
        <v>1971</v>
      </c>
      <c r="D1879" s="86">
        <v>0</v>
      </c>
      <c r="E1879" s="86">
        <v>0</v>
      </c>
      <c r="F1879" s="86">
        <v>0</v>
      </c>
      <c r="G1879" s="86">
        <v>0</v>
      </c>
      <c r="H1879" s="86">
        <v>0</v>
      </c>
      <c r="I1879" s="86">
        <v>626000</v>
      </c>
      <c r="J1879" s="86">
        <v>0</v>
      </c>
      <c r="K1879" s="86">
        <v>0</v>
      </c>
      <c r="L1879" s="86">
        <v>0</v>
      </c>
      <c r="M1879" s="86">
        <v>0</v>
      </c>
      <c r="N1879" s="86">
        <v>0</v>
      </c>
      <c r="O1879" s="86">
        <v>0</v>
      </c>
      <c r="P1879" s="86">
        <v>0</v>
      </c>
      <c r="Q1879" s="86">
        <v>0</v>
      </c>
      <c r="R1879" s="86">
        <v>0</v>
      </c>
      <c r="S1879" s="86">
        <v>0</v>
      </c>
      <c r="T1879" s="86">
        <v>0</v>
      </c>
      <c r="U1879" s="86">
        <v>0</v>
      </c>
      <c r="V1879" s="86">
        <v>0</v>
      </c>
      <c r="W1879" s="86">
        <v>0</v>
      </c>
      <c r="X1879" s="86">
        <v>0</v>
      </c>
      <c r="Y1879" s="86">
        <v>626000</v>
      </c>
    </row>
    <row r="1880" spans="1:25" hidden="1" outlineLevel="4" x14ac:dyDescent="0.3">
      <c r="A1880" s="85" t="s">
        <v>262</v>
      </c>
      <c r="B1880" s="85" t="s">
        <v>268</v>
      </c>
      <c r="C1880" t="s">
        <v>1972</v>
      </c>
      <c r="D1880" s="86">
        <v>0</v>
      </c>
      <c r="E1880" s="86">
        <v>0</v>
      </c>
      <c r="F1880" s="86">
        <v>0</v>
      </c>
      <c r="G1880" s="86">
        <v>0</v>
      </c>
      <c r="H1880" s="86">
        <v>0</v>
      </c>
      <c r="I1880" s="86">
        <v>0</v>
      </c>
      <c r="J1880" s="86">
        <v>200000</v>
      </c>
      <c r="K1880" s="86">
        <v>0</v>
      </c>
      <c r="L1880" s="86">
        <v>0</v>
      </c>
      <c r="M1880" s="86">
        <v>0</v>
      </c>
      <c r="N1880" s="86">
        <v>0</v>
      </c>
      <c r="O1880" s="86">
        <v>0</v>
      </c>
      <c r="P1880" s="86">
        <v>0</v>
      </c>
      <c r="Q1880" s="86">
        <v>0</v>
      </c>
      <c r="R1880" s="86">
        <v>0</v>
      </c>
      <c r="S1880" s="86">
        <v>0</v>
      </c>
      <c r="T1880" s="86">
        <v>0</v>
      </c>
      <c r="U1880" s="86">
        <v>0</v>
      </c>
      <c r="V1880" s="86">
        <v>0</v>
      </c>
      <c r="W1880" s="86">
        <v>0</v>
      </c>
      <c r="X1880" s="86">
        <v>0</v>
      </c>
      <c r="Y1880" s="86">
        <v>200000</v>
      </c>
    </row>
    <row r="1881" spans="1:25" hidden="1" outlineLevel="4" x14ac:dyDescent="0.3">
      <c r="A1881" s="85" t="s">
        <v>262</v>
      </c>
      <c r="B1881" s="85" t="s">
        <v>268</v>
      </c>
      <c r="C1881" t="s">
        <v>1973</v>
      </c>
      <c r="D1881" s="86">
        <v>0</v>
      </c>
      <c r="E1881" s="86">
        <v>0</v>
      </c>
      <c r="F1881" s="86">
        <v>0</v>
      </c>
      <c r="G1881" s="86">
        <v>0</v>
      </c>
      <c r="H1881" s="86">
        <v>0</v>
      </c>
      <c r="I1881" s="86">
        <v>0</v>
      </c>
      <c r="J1881" s="86">
        <v>0</v>
      </c>
      <c r="K1881" s="86">
        <v>0</v>
      </c>
      <c r="L1881" s="86">
        <v>0</v>
      </c>
      <c r="M1881" s="86">
        <v>0</v>
      </c>
      <c r="N1881" s="86">
        <v>0</v>
      </c>
      <c r="O1881" s="86">
        <v>375000</v>
      </c>
      <c r="P1881" s="86">
        <v>0</v>
      </c>
      <c r="Q1881" s="86">
        <v>0</v>
      </c>
      <c r="R1881" s="86">
        <v>0</v>
      </c>
      <c r="S1881" s="86">
        <v>0</v>
      </c>
      <c r="T1881" s="86">
        <v>0</v>
      </c>
      <c r="U1881" s="86">
        <v>0</v>
      </c>
      <c r="V1881" s="86">
        <v>0</v>
      </c>
      <c r="W1881" s="86">
        <v>0</v>
      </c>
      <c r="X1881" s="86">
        <v>0</v>
      </c>
      <c r="Y1881" s="86">
        <v>375000</v>
      </c>
    </row>
    <row r="1882" spans="1:25" hidden="1" outlineLevel="4" x14ac:dyDescent="0.3">
      <c r="A1882" s="85" t="s">
        <v>262</v>
      </c>
      <c r="B1882" s="85" t="s">
        <v>268</v>
      </c>
      <c r="C1882" t="s">
        <v>1974</v>
      </c>
      <c r="D1882" s="86">
        <v>0</v>
      </c>
      <c r="E1882" s="86">
        <v>0</v>
      </c>
      <c r="F1882" s="86">
        <v>0</v>
      </c>
      <c r="G1882" s="86">
        <v>0</v>
      </c>
      <c r="H1882" s="86">
        <v>0</v>
      </c>
      <c r="I1882" s="86">
        <v>0</v>
      </c>
      <c r="J1882" s="86">
        <v>0</v>
      </c>
      <c r="K1882" s="86">
        <v>0</v>
      </c>
      <c r="L1882" s="86">
        <v>0</v>
      </c>
      <c r="M1882" s="86">
        <v>0</v>
      </c>
      <c r="N1882" s="86">
        <v>0</v>
      </c>
      <c r="O1882" s="86">
        <v>0</v>
      </c>
      <c r="P1882" s="86">
        <v>0</v>
      </c>
      <c r="Q1882" s="86">
        <v>0</v>
      </c>
      <c r="R1882" s="86">
        <v>0</v>
      </c>
      <c r="S1882" s="86">
        <v>0</v>
      </c>
      <c r="T1882" s="86">
        <v>800000</v>
      </c>
      <c r="U1882" s="86">
        <v>0</v>
      </c>
      <c r="V1882" s="86">
        <v>0</v>
      </c>
      <c r="W1882" s="86">
        <v>0</v>
      </c>
      <c r="X1882" s="86">
        <v>0</v>
      </c>
      <c r="Y1882" s="86">
        <v>800000</v>
      </c>
    </row>
    <row r="1883" spans="1:25" hidden="1" outlineLevel="4" x14ac:dyDescent="0.3">
      <c r="A1883" s="85" t="s">
        <v>262</v>
      </c>
      <c r="B1883" s="85" t="s">
        <v>268</v>
      </c>
      <c r="C1883" t="s">
        <v>1975</v>
      </c>
      <c r="D1883" s="86">
        <v>0</v>
      </c>
      <c r="E1883" s="86">
        <v>0</v>
      </c>
      <c r="F1883" s="86">
        <v>0</v>
      </c>
      <c r="G1883" s="86">
        <v>0</v>
      </c>
      <c r="H1883" s="86">
        <v>0</v>
      </c>
      <c r="I1883" s="86">
        <v>0</v>
      </c>
      <c r="J1883" s="86">
        <v>0</v>
      </c>
      <c r="K1883" s="86">
        <v>0</v>
      </c>
      <c r="L1883" s="86">
        <v>0</v>
      </c>
      <c r="M1883" s="86">
        <v>0</v>
      </c>
      <c r="N1883" s="86">
        <v>0</v>
      </c>
      <c r="O1883" s="86">
        <v>0</v>
      </c>
      <c r="P1883" s="86">
        <v>0</v>
      </c>
      <c r="Q1883" s="86">
        <v>0</v>
      </c>
      <c r="R1883" s="86">
        <v>0</v>
      </c>
      <c r="S1883" s="86">
        <v>0</v>
      </c>
      <c r="T1883" s="86">
        <v>0</v>
      </c>
      <c r="U1883" s="86">
        <v>0</v>
      </c>
      <c r="V1883" s="86">
        <v>0</v>
      </c>
      <c r="W1883" s="86">
        <v>3000000</v>
      </c>
      <c r="X1883" s="86">
        <v>0</v>
      </c>
      <c r="Y1883" s="86">
        <v>3000000</v>
      </c>
    </row>
    <row r="1884" spans="1:25" hidden="1" outlineLevel="4" x14ac:dyDescent="0.3">
      <c r="A1884" s="85" t="s">
        <v>262</v>
      </c>
      <c r="B1884" s="85" t="s">
        <v>268</v>
      </c>
      <c r="C1884" t="s">
        <v>1395</v>
      </c>
      <c r="D1884" s="86">
        <v>0</v>
      </c>
      <c r="E1884" s="86">
        <v>0</v>
      </c>
      <c r="F1884" s="86">
        <v>0</v>
      </c>
      <c r="G1884" s="86">
        <v>0</v>
      </c>
      <c r="H1884" s="86">
        <v>0</v>
      </c>
      <c r="I1884" s="86">
        <v>0</v>
      </c>
      <c r="J1884" s="86">
        <v>0</v>
      </c>
      <c r="K1884" s="86">
        <v>1000000</v>
      </c>
      <c r="L1884" s="86">
        <v>0</v>
      </c>
      <c r="M1884" s="86">
        <v>0</v>
      </c>
      <c r="N1884" s="86">
        <v>0</v>
      </c>
      <c r="O1884" s="86">
        <v>0</v>
      </c>
      <c r="P1884" s="86">
        <v>0</v>
      </c>
      <c r="Q1884" s="86">
        <v>0</v>
      </c>
      <c r="R1884" s="86">
        <v>0</v>
      </c>
      <c r="S1884" s="86">
        <v>0</v>
      </c>
      <c r="T1884" s="86">
        <v>0</v>
      </c>
      <c r="U1884" s="86">
        <v>0</v>
      </c>
      <c r="V1884" s="86">
        <v>0</v>
      </c>
      <c r="W1884" s="86">
        <v>0</v>
      </c>
      <c r="X1884" s="86">
        <v>0</v>
      </c>
      <c r="Y1884" s="86">
        <v>1000000</v>
      </c>
    </row>
    <row r="1885" spans="1:25" hidden="1" outlineLevel="4" x14ac:dyDescent="0.3">
      <c r="A1885" s="85" t="s">
        <v>262</v>
      </c>
      <c r="B1885" s="85" t="s">
        <v>268</v>
      </c>
      <c r="C1885" t="s">
        <v>1976</v>
      </c>
      <c r="D1885" s="86">
        <v>0</v>
      </c>
      <c r="E1885" s="86">
        <v>0</v>
      </c>
      <c r="F1885" s="86">
        <v>0</v>
      </c>
      <c r="G1885" s="86">
        <v>0</v>
      </c>
      <c r="H1885" s="86">
        <v>0</v>
      </c>
      <c r="I1885" s="86">
        <v>0</v>
      </c>
      <c r="J1885" s="86">
        <v>600000</v>
      </c>
      <c r="K1885" s="86">
        <v>0</v>
      </c>
      <c r="L1885" s="86">
        <v>0</v>
      </c>
      <c r="M1885" s="86">
        <v>0</v>
      </c>
      <c r="N1885" s="86">
        <v>0</v>
      </c>
      <c r="O1885" s="86">
        <v>0</v>
      </c>
      <c r="P1885" s="86">
        <v>0</v>
      </c>
      <c r="Q1885" s="86">
        <v>0</v>
      </c>
      <c r="R1885" s="86">
        <v>0</v>
      </c>
      <c r="S1885" s="86">
        <v>0</v>
      </c>
      <c r="T1885" s="86">
        <v>0</v>
      </c>
      <c r="U1885" s="86">
        <v>0</v>
      </c>
      <c r="V1885" s="86">
        <v>0</v>
      </c>
      <c r="W1885" s="86">
        <v>0</v>
      </c>
      <c r="X1885" s="86">
        <v>0</v>
      </c>
      <c r="Y1885" s="86">
        <v>600000</v>
      </c>
    </row>
    <row r="1886" spans="1:25" hidden="1" outlineLevel="4" x14ac:dyDescent="0.3">
      <c r="A1886" s="85" t="s">
        <v>262</v>
      </c>
      <c r="B1886" s="85" t="s">
        <v>268</v>
      </c>
      <c r="C1886" t="s">
        <v>1977</v>
      </c>
      <c r="D1886" s="86">
        <v>0</v>
      </c>
      <c r="E1886" s="86">
        <v>0</v>
      </c>
      <c r="F1886" s="86">
        <v>0</v>
      </c>
      <c r="G1886" s="86">
        <v>0</v>
      </c>
      <c r="H1886" s="86">
        <v>0</v>
      </c>
      <c r="I1886" s="86">
        <v>0</v>
      </c>
      <c r="J1886" s="86">
        <v>0</v>
      </c>
      <c r="K1886" s="86">
        <v>0</v>
      </c>
      <c r="L1886" s="86">
        <v>0</v>
      </c>
      <c r="M1886" s="86">
        <v>0</v>
      </c>
      <c r="N1886" s="86">
        <v>0</v>
      </c>
      <c r="O1886" s="86">
        <v>0</v>
      </c>
      <c r="P1886" s="86">
        <v>0</v>
      </c>
      <c r="Q1886" s="86">
        <v>0</v>
      </c>
      <c r="R1886" s="86">
        <v>0</v>
      </c>
      <c r="S1886" s="86">
        <v>0</v>
      </c>
      <c r="T1886" s="86">
        <v>0</v>
      </c>
      <c r="U1886" s="86">
        <v>0</v>
      </c>
      <c r="V1886" s="86">
        <v>0</v>
      </c>
      <c r="W1886" s="86">
        <v>0</v>
      </c>
      <c r="X1886" s="86">
        <v>600000</v>
      </c>
      <c r="Y1886" s="86">
        <v>600000</v>
      </c>
    </row>
    <row r="1887" spans="1:25" hidden="1" outlineLevel="4" x14ac:dyDescent="0.3">
      <c r="A1887" s="85" t="s">
        <v>262</v>
      </c>
      <c r="B1887" s="85" t="s">
        <v>268</v>
      </c>
      <c r="C1887" t="s">
        <v>1978</v>
      </c>
      <c r="D1887" s="86">
        <v>0</v>
      </c>
      <c r="E1887" s="86">
        <v>0</v>
      </c>
      <c r="F1887" s="86">
        <v>0</v>
      </c>
      <c r="G1887" s="86">
        <v>0</v>
      </c>
      <c r="H1887" s="86">
        <v>0</v>
      </c>
      <c r="I1887" s="86">
        <v>0</v>
      </c>
      <c r="J1887" s="86">
        <v>0</v>
      </c>
      <c r="K1887" s="86">
        <v>0</v>
      </c>
      <c r="L1887" s="86">
        <v>0</v>
      </c>
      <c r="M1887" s="86">
        <v>0</v>
      </c>
      <c r="N1887" s="86">
        <v>0</v>
      </c>
      <c r="O1887" s="86">
        <v>0</v>
      </c>
      <c r="P1887" s="86">
        <v>0</v>
      </c>
      <c r="Q1887" s="86">
        <v>0</v>
      </c>
      <c r="R1887" s="86">
        <v>0</v>
      </c>
      <c r="S1887" s="86">
        <v>0</v>
      </c>
      <c r="T1887" s="86">
        <v>1000000</v>
      </c>
      <c r="U1887" s="86">
        <v>0</v>
      </c>
      <c r="V1887" s="86">
        <v>0</v>
      </c>
      <c r="W1887" s="86">
        <v>0</v>
      </c>
      <c r="X1887" s="86">
        <v>0</v>
      </c>
      <c r="Y1887" s="86">
        <v>1000000</v>
      </c>
    </row>
    <row r="1888" spans="1:25" hidden="1" outlineLevel="4" x14ac:dyDescent="0.3">
      <c r="A1888" s="85" t="s">
        <v>262</v>
      </c>
      <c r="B1888" s="85" t="s">
        <v>268</v>
      </c>
      <c r="C1888" t="s">
        <v>1979</v>
      </c>
      <c r="D1888" s="86">
        <v>0</v>
      </c>
      <c r="E1888" s="86">
        <v>0</v>
      </c>
      <c r="F1888" s="86">
        <v>0</v>
      </c>
      <c r="G1888" s="86">
        <v>0</v>
      </c>
      <c r="H1888" s="86">
        <v>0</v>
      </c>
      <c r="I1888" s="86">
        <v>0</v>
      </c>
      <c r="J1888" s="86">
        <v>0</v>
      </c>
      <c r="K1888" s="86">
        <v>0</v>
      </c>
      <c r="L1888" s="86">
        <v>0</v>
      </c>
      <c r="M1888" s="86">
        <v>0</v>
      </c>
      <c r="N1888" s="86">
        <v>0</v>
      </c>
      <c r="O1888" s="86">
        <v>0</v>
      </c>
      <c r="P1888" s="86">
        <v>0</v>
      </c>
      <c r="Q1888" s="86">
        <v>0</v>
      </c>
      <c r="R1888" s="86">
        <v>0</v>
      </c>
      <c r="S1888" s="86">
        <v>0</v>
      </c>
      <c r="T1888" s="86">
        <v>0</v>
      </c>
      <c r="U1888" s="86">
        <v>0</v>
      </c>
      <c r="V1888" s="86">
        <v>0</v>
      </c>
      <c r="W1888" s="86">
        <v>750000</v>
      </c>
      <c r="X1888" s="86">
        <v>0</v>
      </c>
      <c r="Y1888" s="86">
        <v>750000</v>
      </c>
    </row>
    <row r="1889" spans="1:25" hidden="1" outlineLevel="4" x14ac:dyDescent="0.3">
      <c r="A1889" s="85" t="s">
        <v>262</v>
      </c>
      <c r="B1889" s="85" t="s">
        <v>268</v>
      </c>
      <c r="C1889" t="s">
        <v>1980</v>
      </c>
      <c r="D1889" s="86">
        <v>0</v>
      </c>
      <c r="E1889" s="86">
        <v>0</v>
      </c>
      <c r="F1889" s="86">
        <v>0</v>
      </c>
      <c r="G1889" s="86">
        <v>0</v>
      </c>
      <c r="H1889" s="86">
        <v>0</v>
      </c>
      <c r="I1889" s="86">
        <v>0</v>
      </c>
      <c r="J1889" s="86">
        <v>0</v>
      </c>
      <c r="K1889" s="86">
        <v>0</v>
      </c>
      <c r="L1889" s="86">
        <v>0</v>
      </c>
      <c r="M1889" s="86">
        <v>0</v>
      </c>
      <c r="N1889" s="86">
        <v>0</v>
      </c>
      <c r="O1889" s="86">
        <v>0</v>
      </c>
      <c r="P1889" s="86">
        <v>0</v>
      </c>
      <c r="Q1889" s="86">
        <v>0</v>
      </c>
      <c r="R1889" s="86">
        <v>0</v>
      </c>
      <c r="S1889" s="86">
        <v>210000</v>
      </c>
      <c r="T1889" s="86">
        <v>0</v>
      </c>
      <c r="U1889" s="86">
        <v>0</v>
      </c>
      <c r="V1889" s="86">
        <v>0</v>
      </c>
      <c r="W1889" s="86">
        <v>0</v>
      </c>
      <c r="X1889" s="86">
        <v>0</v>
      </c>
      <c r="Y1889" s="86">
        <v>210000</v>
      </c>
    </row>
    <row r="1890" spans="1:25" hidden="1" outlineLevel="4" x14ac:dyDescent="0.3">
      <c r="A1890" s="85" t="s">
        <v>262</v>
      </c>
      <c r="B1890" s="85" t="s">
        <v>268</v>
      </c>
      <c r="C1890" t="s">
        <v>1981</v>
      </c>
      <c r="D1890" s="86">
        <v>0</v>
      </c>
      <c r="E1890" s="86">
        <v>0</v>
      </c>
      <c r="F1890" s="86">
        <v>0</v>
      </c>
      <c r="G1890" s="86">
        <v>0</v>
      </c>
      <c r="H1890" s="86">
        <v>0</v>
      </c>
      <c r="I1890" s="86">
        <v>0</v>
      </c>
      <c r="J1890" s="86">
        <v>0</v>
      </c>
      <c r="K1890" s="86">
        <v>0</v>
      </c>
      <c r="L1890" s="86">
        <v>0</v>
      </c>
      <c r="M1890" s="86">
        <v>0</v>
      </c>
      <c r="N1890" s="86">
        <v>0</v>
      </c>
      <c r="O1890" s="86">
        <v>0</v>
      </c>
      <c r="P1890" s="86">
        <v>0</v>
      </c>
      <c r="Q1890" s="86">
        <v>0</v>
      </c>
      <c r="R1890" s="86">
        <v>0</v>
      </c>
      <c r="S1890" s="86">
        <v>0</v>
      </c>
      <c r="T1890" s="86">
        <v>0</v>
      </c>
      <c r="U1890" s="86">
        <v>0</v>
      </c>
      <c r="V1890" s="86">
        <v>0</v>
      </c>
      <c r="W1890" s="86">
        <v>100000</v>
      </c>
      <c r="X1890" s="86">
        <v>0</v>
      </c>
      <c r="Y1890" s="86">
        <v>100000</v>
      </c>
    </row>
    <row r="1891" spans="1:25" hidden="1" outlineLevel="4" x14ac:dyDescent="0.3">
      <c r="A1891" s="85" t="s">
        <v>262</v>
      </c>
      <c r="B1891" s="85" t="s">
        <v>268</v>
      </c>
      <c r="C1891" t="s">
        <v>1982</v>
      </c>
      <c r="D1891" s="86">
        <v>0</v>
      </c>
      <c r="E1891" s="86">
        <v>0</v>
      </c>
      <c r="F1891" s="86">
        <v>0</v>
      </c>
      <c r="G1891" s="86">
        <v>0</v>
      </c>
      <c r="H1891" s="86">
        <v>0</v>
      </c>
      <c r="I1891" s="86">
        <v>0</v>
      </c>
      <c r="J1891" s="86">
        <v>0</v>
      </c>
      <c r="K1891" s="86">
        <v>0</v>
      </c>
      <c r="L1891" s="86">
        <v>0</v>
      </c>
      <c r="M1891" s="86">
        <v>0</v>
      </c>
      <c r="N1891" s="86">
        <v>0</v>
      </c>
      <c r="O1891" s="86">
        <v>0</v>
      </c>
      <c r="P1891" s="86">
        <v>0</v>
      </c>
      <c r="Q1891" s="86">
        <v>0</v>
      </c>
      <c r="R1891" s="86">
        <v>0</v>
      </c>
      <c r="S1891" s="86">
        <v>0</v>
      </c>
      <c r="T1891" s="86">
        <v>0</v>
      </c>
      <c r="U1891" s="86">
        <v>0</v>
      </c>
      <c r="V1891" s="86">
        <v>0</v>
      </c>
      <c r="W1891" s="86">
        <v>0</v>
      </c>
      <c r="X1891" s="86">
        <v>3000000</v>
      </c>
      <c r="Y1891" s="86">
        <v>3000000</v>
      </c>
    </row>
    <row r="1892" spans="1:25" hidden="1" outlineLevel="4" x14ac:dyDescent="0.3">
      <c r="A1892" s="85" t="s">
        <v>262</v>
      </c>
      <c r="B1892" s="85" t="s">
        <v>268</v>
      </c>
      <c r="C1892" t="s">
        <v>1983</v>
      </c>
      <c r="D1892" s="86">
        <v>0</v>
      </c>
      <c r="E1892" s="86">
        <v>0</v>
      </c>
      <c r="F1892" s="86">
        <v>0</v>
      </c>
      <c r="G1892" s="86">
        <v>0</v>
      </c>
      <c r="H1892" s="86">
        <v>0</v>
      </c>
      <c r="I1892" s="86">
        <v>0</v>
      </c>
      <c r="J1892" s="86">
        <v>0</v>
      </c>
      <c r="K1892" s="86">
        <v>0</v>
      </c>
      <c r="L1892" s="86">
        <v>0</v>
      </c>
      <c r="M1892" s="86">
        <v>0</v>
      </c>
      <c r="N1892" s="86">
        <v>0</v>
      </c>
      <c r="O1892" s="86">
        <v>0</v>
      </c>
      <c r="P1892" s="86">
        <v>0</v>
      </c>
      <c r="Q1892" s="86">
        <v>0</v>
      </c>
      <c r="R1892" s="86">
        <v>0</v>
      </c>
      <c r="S1892" s="86">
        <v>0</v>
      </c>
      <c r="T1892" s="86">
        <v>0</v>
      </c>
      <c r="U1892" s="86">
        <v>0</v>
      </c>
      <c r="V1892" s="86">
        <v>0</v>
      </c>
      <c r="W1892" s="86">
        <v>0</v>
      </c>
      <c r="X1892" s="86">
        <v>500000</v>
      </c>
      <c r="Y1892" s="86">
        <v>500000</v>
      </c>
    </row>
    <row r="1893" spans="1:25" hidden="1" outlineLevel="4" x14ac:dyDescent="0.3">
      <c r="A1893" s="85" t="s">
        <v>262</v>
      </c>
      <c r="B1893" s="85" t="s">
        <v>268</v>
      </c>
      <c r="C1893" t="s">
        <v>1984</v>
      </c>
      <c r="D1893" s="86">
        <v>0</v>
      </c>
      <c r="E1893" s="86">
        <v>0</v>
      </c>
      <c r="F1893" s="86">
        <v>0</v>
      </c>
      <c r="G1893" s="86">
        <v>0</v>
      </c>
      <c r="H1893" s="86">
        <v>0</v>
      </c>
      <c r="I1893" s="86">
        <v>0</v>
      </c>
      <c r="J1893" s="86">
        <v>0</v>
      </c>
      <c r="K1893" s="86">
        <v>0</v>
      </c>
      <c r="L1893" s="86">
        <v>0</v>
      </c>
      <c r="M1893" s="86">
        <v>0</v>
      </c>
      <c r="N1893" s="86">
        <v>0</v>
      </c>
      <c r="O1893" s="86">
        <v>0</v>
      </c>
      <c r="P1893" s="86">
        <v>0</v>
      </c>
      <c r="Q1893" s="86">
        <v>0</v>
      </c>
      <c r="R1893" s="86">
        <v>0</v>
      </c>
      <c r="S1893" s="86">
        <v>0</v>
      </c>
      <c r="T1893" s="86">
        <v>0</v>
      </c>
      <c r="U1893" s="86">
        <v>0</v>
      </c>
      <c r="V1893" s="86">
        <v>45100</v>
      </c>
      <c r="W1893" s="86">
        <v>0</v>
      </c>
      <c r="X1893" s="86">
        <v>0</v>
      </c>
      <c r="Y1893" s="86">
        <v>45100</v>
      </c>
    </row>
    <row r="1894" spans="1:25" hidden="1" outlineLevel="4" x14ac:dyDescent="0.3">
      <c r="A1894" s="85" t="s">
        <v>262</v>
      </c>
      <c r="B1894" s="85" t="s">
        <v>268</v>
      </c>
      <c r="C1894" t="s">
        <v>1985</v>
      </c>
      <c r="D1894" s="86">
        <v>0</v>
      </c>
      <c r="E1894" s="86">
        <v>0</v>
      </c>
      <c r="F1894" s="86">
        <v>0</v>
      </c>
      <c r="G1894" s="86">
        <v>0</v>
      </c>
      <c r="H1894" s="86">
        <v>0</v>
      </c>
      <c r="I1894" s="86">
        <v>0</v>
      </c>
      <c r="J1894" s="86">
        <v>0</v>
      </c>
      <c r="K1894" s="86">
        <v>0</v>
      </c>
      <c r="L1894" s="86">
        <v>0</v>
      </c>
      <c r="M1894" s="86">
        <v>0</v>
      </c>
      <c r="N1894" s="86">
        <v>0</v>
      </c>
      <c r="O1894" s="86">
        <v>0</v>
      </c>
      <c r="P1894" s="86">
        <v>0</v>
      </c>
      <c r="Q1894" s="86">
        <v>0</v>
      </c>
      <c r="R1894" s="86">
        <v>0</v>
      </c>
      <c r="S1894" s="86">
        <v>0</v>
      </c>
      <c r="T1894" s="86">
        <v>0</v>
      </c>
      <c r="U1894" s="86">
        <v>0</v>
      </c>
      <c r="V1894" s="86">
        <v>0</v>
      </c>
      <c r="W1894" s="86">
        <v>500000</v>
      </c>
      <c r="X1894" s="86">
        <v>0</v>
      </c>
      <c r="Y1894" s="86">
        <v>500000</v>
      </c>
    </row>
    <row r="1895" spans="1:25" s="284" customFormat="1" hidden="1" outlineLevel="3" collapsed="1" x14ac:dyDescent="0.3">
      <c r="A1895" s="85"/>
      <c r="B1895" s="290" t="s">
        <v>2861</v>
      </c>
      <c r="C1895" s="291"/>
      <c r="D1895" s="292"/>
      <c r="E1895" s="292">
        <f t="shared" ref="E1895:Y1895" si="95">SUBTOTAL(9,E1866:E1894)</f>
        <v>0</v>
      </c>
      <c r="F1895" s="292">
        <f t="shared" si="95"/>
        <v>0</v>
      </c>
      <c r="G1895" s="292">
        <f t="shared" si="95"/>
        <v>0</v>
      </c>
      <c r="H1895" s="292">
        <f t="shared" si="95"/>
        <v>0</v>
      </c>
      <c r="I1895" s="292">
        <f t="shared" si="95"/>
        <v>626000</v>
      </c>
      <c r="J1895" s="292">
        <f t="shared" si="95"/>
        <v>800000</v>
      </c>
      <c r="K1895" s="292">
        <f t="shared" si="95"/>
        <v>1400000</v>
      </c>
      <c r="L1895" s="292">
        <f t="shared" si="95"/>
        <v>0</v>
      </c>
      <c r="M1895" s="292">
        <f t="shared" si="95"/>
        <v>0</v>
      </c>
      <c r="N1895" s="292">
        <f t="shared" si="95"/>
        <v>0</v>
      </c>
      <c r="O1895" s="292">
        <f t="shared" si="95"/>
        <v>375000</v>
      </c>
      <c r="P1895" s="292">
        <f t="shared" si="95"/>
        <v>2000000</v>
      </c>
      <c r="Q1895" s="292">
        <f t="shared" si="95"/>
        <v>3000000</v>
      </c>
      <c r="R1895" s="292">
        <f t="shared" si="95"/>
        <v>0</v>
      </c>
      <c r="S1895" s="292">
        <f t="shared" si="95"/>
        <v>210000</v>
      </c>
      <c r="T1895" s="292">
        <f t="shared" si="95"/>
        <v>1800000</v>
      </c>
      <c r="U1895" s="292">
        <f t="shared" si="95"/>
        <v>0</v>
      </c>
      <c r="V1895" s="292">
        <f t="shared" si="95"/>
        <v>2070100</v>
      </c>
      <c r="W1895" s="292">
        <f t="shared" si="95"/>
        <v>5000000</v>
      </c>
      <c r="X1895" s="292">
        <f t="shared" si="95"/>
        <v>48100000</v>
      </c>
      <c r="Y1895" s="292">
        <f t="shared" si="95"/>
        <v>65381100</v>
      </c>
    </row>
    <row r="1896" spans="1:25" hidden="1" outlineLevel="4" x14ac:dyDescent="0.3">
      <c r="A1896" s="85" t="s">
        <v>262</v>
      </c>
      <c r="B1896" s="85" t="s">
        <v>270</v>
      </c>
      <c r="C1896" t="s">
        <v>1986</v>
      </c>
      <c r="D1896" s="86">
        <v>0</v>
      </c>
      <c r="E1896" s="86">
        <v>0</v>
      </c>
      <c r="F1896" s="86">
        <v>0</v>
      </c>
      <c r="G1896" s="86">
        <v>0</v>
      </c>
      <c r="H1896" s="86">
        <v>0</v>
      </c>
      <c r="I1896" s="86">
        <v>0</v>
      </c>
      <c r="J1896" s="86">
        <v>0</v>
      </c>
      <c r="K1896" s="86">
        <v>0</v>
      </c>
      <c r="L1896" s="86">
        <v>0</v>
      </c>
      <c r="M1896" s="86">
        <v>0</v>
      </c>
      <c r="N1896" s="86">
        <v>0</v>
      </c>
      <c r="O1896" s="86">
        <v>0</v>
      </c>
      <c r="P1896" s="86">
        <v>0</v>
      </c>
      <c r="Q1896" s="86">
        <v>0</v>
      </c>
      <c r="R1896" s="86">
        <v>250000</v>
      </c>
      <c r="S1896" s="86">
        <v>0</v>
      </c>
      <c r="T1896" s="86">
        <v>0</v>
      </c>
      <c r="U1896" s="86">
        <v>0</v>
      </c>
      <c r="V1896" s="86">
        <v>0</v>
      </c>
      <c r="W1896" s="86">
        <v>0</v>
      </c>
      <c r="X1896" s="86">
        <v>0</v>
      </c>
      <c r="Y1896" s="86">
        <v>250000</v>
      </c>
    </row>
    <row r="1897" spans="1:25" hidden="1" outlineLevel="4" x14ac:dyDescent="0.3">
      <c r="A1897" s="85" t="s">
        <v>262</v>
      </c>
      <c r="B1897" s="85" t="s">
        <v>270</v>
      </c>
      <c r="C1897" t="s">
        <v>1987</v>
      </c>
      <c r="D1897" s="86">
        <v>0</v>
      </c>
      <c r="E1897" s="86">
        <v>0</v>
      </c>
      <c r="F1897" s="86">
        <v>0</v>
      </c>
      <c r="G1897" s="86">
        <v>0</v>
      </c>
      <c r="H1897" s="86">
        <v>0</v>
      </c>
      <c r="I1897" s="86">
        <v>0</v>
      </c>
      <c r="J1897" s="86">
        <v>0</v>
      </c>
      <c r="K1897" s="86">
        <v>0</v>
      </c>
      <c r="L1897" s="86">
        <v>0</v>
      </c>
      <c r="M1897" s="86">
        <v>0</v>
      </c>
      <c r="N1897" s="86">
        <v>0</v>
      </c>
      <c r="O1897" s="86">
        <v>750000</v>
      </c>
      <c r="P1897" s="86">
        <v>0</v>
      </c>
      <c r="Q1897" s="86">
        <v>0</v>
      </c>
      <c r="R1897" s="86">
        <v>0</v>
      </c>
      <c r="S1897" s="86">
        <v>0</v>
      </c>
      <c r="T1897" s="86">
        <v>0</v>
      </c>
      <c r="U1897" s="86">
        <v>0</v>
      </c>
      <c r="V1897" s="86">
        <v>0</v>
      </c>
      <c r="W1897" s="86">
        <v>0</v>
      </c>
      <c r="X1897" s="86">
        <v>0</v>
      </c>
      <c r="Y1897" s="86">
        <v>750000</v>
      </c>
    </row>
    <row r="1898" spans="1:25" hidden="1" outlineLevel="4" x14ac:dyDescent="0.3">
      <c r="A1898" s="85" t="s">
        <v>262</v>
      </c>
      <c r="B1898" s="85" t="s">
        <v>270</v>
      </c>
      <c r="C1898" t="s">
        <v>1988</v>
      </c>
      <c r="D1898" s="86">
        <v>0</v>
      </c>
      <c r="E1898" s="86">
        <v>0</v>
      </c>
      <c r="F1898" s="86">
        <v>0</v>
      </c>
      <c r="G1898" s="86">
        <v>0</v>
      </c>
      <c r="H1898" s="86">
        <v>0</v>
      </c>
      <c r="I1898" s="86">
        <v>5000000</v>
      </c>
      <c r="J1898" s="86">
        <v>0</v>
      </c>
      <c r="K1898" s="86">
        <v>0</v>
      </c>
      <c r="L1898" s="86">
        <v>0</v>
      </c>
      <c r="M1898" s="86">
        <v>0</v>
      </c>
      <c r="N1898" s="86">
        <v>0</v>
      </c>
      <c r="O1898" s="86">
        <v>0</v>
      </c>
      <c r="P1898" s="86">
        <v>0</v>
      </c>
      <c r="Q1898" s="86">
        <v>0</v>
      </c>
      <c r="R1898" s="86">
        <v>0</v>
      </c>
      <c r="S1898" s="86">
        <v>0</v>
      </c>
      <c r="T1898" s="86">
        <v>0</v>
      </c>
      <c r="U1898" s="86">
        <v>0</v>
      </c>
      <c r="V1898" s="86">
        <v>0</v>
      </c>
      <c r="W1898" s="86">
        <v>0</v>
      </c>
      <c r="X1898" s="86">
        <v>0</v>
      </c>
      <c r="Y1898" s="86">
        <v>5000000</v>
      </c>
    </row>
    <row r="1899" spans="1:25" hidden="1" outlineLevel="4" x14ac:dyDescent="0.3">
      <c r="A1899" s="85" t="s">
        <v>262</v>
      </c>
      <c r="B1899" s="85" t="s">
        <v>270</v>
      </c>
      <c r="C1899" t="s">
        <v>1989</v>
      </c>
      <c r="D1899" s="86">
        <v>0</v>
      </c>
      <c r="E1899" s="86">
        <v>0</v>
      </c>
      <c r="F1899" s="86">
        <v>0</v>
      </c>
      <c r="G1899" s="86">
        <v>0</v>
      </c>
      <c r="H1899" s="86">
        <v>0</v>
      </c>
      <c r="I1899" s="86">
        <v>0</v>
      </c>
      <c r="J1899" s="86">
        <v>0</v>
      </c>
      <c r="K1899" s="86">
        <v>0</v>
      </c>
      <c r="L1899" s="86">
        <v>0</v>
      </c>
      <c r="M1899" s="86">
        <v>0</v>
      </c>
      <c r="N1899" s="86">
        <v>0</v>
      </c>
      <c r="O1899" s="86">
        <v>0</v>
      </c>
      <c r="P1899" s="86">
        <v>0</v>
      </c>
      <c r="Q1899" s="86">
        <v>1000000</v>
      </c>
      <c r="R1899" s="86">
        <v>2000000</v>
      </c>
      <c r="S1899" s="86">
        <v>500000</v>
      </c>
      <c r="T1899" s="86">
        <v>0</v>
      </c>
      <c r="U1899" s="86">
        <v>0</v>
      </c>
      <c r="V1899" s="86">
        <v>0</v>
      </c>
      <c r="W1899" s="86">
        <v>0</v>
      </c>
      <c r="X1899" s="86">
        <v>0</v>
      </c>
      <c r="Y1899" s="86">
        <v>3500000</v>
      </c>
    </row>
    <row r="1900" spans="1:25" hidden="1" outlineLevel="4" x14ac:dyDescent="0.3">
      <c r="A1900" s="85" t="s">
        <v>262</v>
      </c>
      <c r="B1900" s="85" t="s">
        <v>270</v>
      </c>
      <c r="C1900" t="s">
        <v>1990</v>
      </c>
      <c r="D1900" s="86">
        <v>0</v>
      </c>
      <c r="E1900" s="86">
        <v>0</v>
      </c>
      <c r="F1900" s="86">
        <v>0</v>
      </c>
      <c r="G1900" s="86">
        <v>43553.785955096457</v>
      </c>
      <c r="H1900" s="86">
        <v>0</v>
      </c>
      <c r="I1900" s="86">
        <v>0</v>
      </c>
      <c r="J1900" s="86">
        <v>0</v>
      </c>
      <c r="K1900" s="86">
        <v>0</v>
      </c>
      <c r="L1900" s="86">
        <v>0</v>
      </c>
      <c r="M1900" s="86">
        <v>0</v>
      </c>
      <c r="N1900" s="86">
        <v>500000</v>
      </c>
      <c r="O1900" s="86">
        <v>0</v>
      </c>
      <c r="P1900" s="86">
        <v>0</v>
      </c>
      <c r="Q1900" s="86">
        <v>0</v>
      </c>
      <c r="R1900" s="86">
        <v>0</v>
      </c>
      <c r="S1900" s="86">
        <v>0</v>
      </c>
      <c r="T1900" s="86">
        <v>0</v>
      </c>
      <c r="U1900" s="86">
        <v>0</v>
      </c>
      <c r="V1900" s="86">
        <v>0</v>
      </c>
      <c r="W1900" s="86">
        <v>0</v>
      </c>
      <c r="X1900" s="86">
        <v>0</v>
      </c>
      <c r="Y1900" s="86">
        <v>543553.78595509648</v>
      </c>
    </row>
    <row r="1901" spans="1:25" hidden="1" outlineLevel="4" x14ac:dyDescent="0.3">
      <c r="A1901" s="85" t="s">
        <v>262</v>
      </c>
      <c r="B1901" s="85" t="s">
        <v>270</v>
      </c>
      <c r="C1901" t="s">
        <v>1991</v>
      </c>
      <c r="D1901" s="86">
        <v>0</v>
      </c>
      <c r="E1901" s="86">
        <v>0</v>
      </c>
      <c r="F1901" s="86">
        <v>0</v>
      </c>
      <c r="G1901" s="86">
        <v>0</v>
      </c>
      <c r="H1901" s="86">
        <v>0</v>
      </c>
      <c r="I1901" s="86">
        <v>0</v>
      </c>
      <c r="J1901" s="86">
        <v>0</v>
      </c>
      <c r="K1901" s="86">
        <v>0</v>
      </c>
      <c r="L1901" s="86">
        <v>0</v>
      </c>
      <c r="M1901" s="86">
        <v>0</v>
      </c>
      <c r="N1901" s="86">
        <v>5000000</v>
      </c>
      <c r="O1901" s="86">
        <v>0</v>
      </c>
      <c r="P1901" s="86">
        <v>0</v>
      </c>
      <c r="Q1901" s="86">
        <v>0</v>
      </c>
      <c r="R1901" s="86">
        <v>0</v>
      </c>
      <c r="S1901" s="86">
        <v>0</v>
      </c>
      <c r="T1901" s="86">
        <v>0</v>
      </c>
      <c r="U1901" s="86">
        <v>0</v>
      </c>
      <c r="V1901" s="86">
        <v>0</v>
      </c>
      <c r="W1901" s="86">
        <v>0</v>
      </c>
      <c r="X1901" s="86">
        <v>0</v>
      </c>
      <c r="Y1901" s="86">
        <v>5000000</v>
      </c>
    </row>
    <row r="1902" spans="1:25" hidden="1" outlineLevel="4" x14ac:dyDescent="0.3">
      <c r="A1902" s="85" t="s">
        <v>262</v>
      </c>
      <c r="B1902" s="85" t="s">
        <v>270</v>
      </c>
      <c r="C1902" t="s">
        <v>1992</v>
      </c>
      <c r="D1902" s="86">
        <v>0</v>
      </c>
      <c r="E1902" s="86">
        <v>0</v>
      </c>
      <c r="F1902" s="86">
        <v>0</v>
      </c>
      <c r="G1902" s="86">
        <v>0</v>
      </c>
      <c r="H1902" s="86">
        <v>0</v>
      </c>
      <c r="I1902" s="86">
        <v>0</v>
      </c>
      <c r="J1902" s="86">
        <v>3000000</v>
      </c>
      <c r="K1902" s="86">
        <v>0</v>
      </c>
      <c r="L1902" s="86">
        <v>0</v>
      </c>
      <c r="M1902" s="86">
        <v>0</v>
      </c>
      <c r="N1902" s="86">
        <v>0</v>
      </c>
      <c r="O1902" s="86">
        <v>0</v>
      </c>
      <c r="P1902" s="86">
        <v>0</v>
      </c>
      <c r="Q1902" s="86">
        <v>0</v>
      </c>
      <c r="R1902" s="86">
        <v>0</v>
      </c>
      <c r="S1902" s="86">
        <v>0</v>
      </c>
      <c r="T1902" s="86">
        <v>0</v>
      </c>
      <c r="U1902" s="86">
        <v>0</v>
      </c>
      <c r="V1902" s="86">
        <v>0</v>
      </c>
      <c r="W1902" s="86">
        <v>0</v>
      </c>
      <c r="X1902" s="86">
        <v>0</v>
      </c>
      <c r="Y1902" s="86">
        <v>3000000</v>
      </c>
    </row>
    <row r="1903" spans="1:25" hidden="1" outlineLevel="4" x14ac:dyDescent="0.3">
      <c r="A1903" s="85" t="s">
        <v>262</v>
      </c>
      <c r="B1903" s="85" t="s">
        <v>270</v>
      </c>
      <c r="C1903" t="s">
        <v>1993</v>
      </c>
      <c r="D1903" s="86">
        <v>0</v>
      </c>
      <c r="E1903" s="86">
        <v>0</v>
      </c>
      <c r="F1903" s="86">
        <v>0</v>
      </c>
      <c r="G1903" s="86">
        <v>0</v>
      </c>
      <c r="H1903" s="86">
        <v>0</v>
      </c>
      <c r="I1903" s="86">
        <v>0</v>
      </c>
      <c r="J1903" s="86">
        <v>0</v>
      </c>
      <c r="K1903" s="86">
        <v>0</v>
      </c>
      <c r="L1903" s="86">
        <v>0</v>
      </c>
      <c r="M1903" s="86">
        <v>0</v>
      </c>
      <c r="N1903" s="86">
        <v>0</v>
      </c>
      <c r="O1903" s="86">
        <v>400000</v>
      </c>
      <c r="P1903" s="86">
        <v>0</v>
      </c>
      <c r="Q1903" s="86">
        <v>0</v>
      </c>
      <c r="R1903" s="86">
        <v>0</v>
      </c>
      <c r="S1903" s="86">
        <v>0</v>
      </c>
      <c r="T1903" s="86">
        <v>0</v>
      </c>
      <c r="U1903" s="86">
        <v>0</v>
      </c>
      <c r="V1903" s="86">
        <v>0</v>
      </c>
      <c r="W1903" s="86">
        <v>0</v>
      </c>
      <c r="X1903" s="86">
        <v>0</v>
      </c>
      <c r="Y1903" s="86">
        <v>400000</v>
      </c>
    </row>
    <row r="1904" spans="1:25" hidden="1" outlineLevel="4" x14ac:dyDescent="0.3">
      <c r="A1904" s="85" t="s">
        <v>262</v>
      </c>
      <c r="B1904" s="85" t="s">
        <v>270</v>
      </c>
      <c r="C1904" t="s">
        <v>1994</v>
      </c>
      <c r="D1904" s="86">
        <v>0</v>
      </c>
      <c r="E1904" s="86">
        <v>0</v>
      </c>
      <c r="F1904" s="86">
        <v>0</v>
      </c>
      <c r="G1904" s="86">
        <v>0</v>
      </c>
      <c r="H1904" s="86">
        <v>0</v>
      </c>
      <c r="I1904" s="86">
        <v>0</v>
      </c>
      <c r="J1904" s="86">
        <v>0</v>
      </c>
      <c r="K1904" s="86">
        <v>0</v>
      </c>
      <c r="L1904" s="86">
        <v>0</v>
      </c>
      <c r="M1904" s="86">
        <v>0</v>
      </c>
      <c r="N1904" s="86">
        <v>0</v>
      </c>
      <c r="O1904" s="86">
        <v>0</v>
      </c>
      <c r="P1904" s="86">
        <v>0</v>
      </c>
      <c r="Q1904" s="86">
        <v>0</v>
      </c>
      <c r="R1904" s="86">
        <v>0</v>
      </c>
      <c r="S1904" s="86">
        <v>0</v>
      </c>
      <c r="T1904" s="86">
        <v>0</v>
      </c>
      <c r="U1904" s="86">
        <v>0</v>
      </c>
      <c r="V1904" s="86">
        <v>0</v>
      </c>
      <c r="W1904" s="86">
        <v>400000</v>
      </c>
      <c r="X1904" s="86">
        <v>0</v>
      </c>
      <c r="Y1904" s="86">
        <v>400000</v>
      </c>
    </row>
    <row r="1905" spans="1:25" hidden="1" outlineLevel="4" x14ac:dyDescent="0.3">
      <c r="A1905" s="85" t="s">
        <v>262</v>
      </c>
      <c r="B1905" s="85" t="s">
        <v>270</v>
      </c>
      <c r="C1905" t="s">
        <v>1995</v>
      </c>
      <c r="D1905" s="86">
        <v>0</v>
      </c>
      <c r="E1905" s="86">
        <v>0</v>
      </c>
      <c r="F1905" s="86">
        <v>0</v>
      </c>
      <c r="G1905" s="86">
        <v>0</v>
      </c>
      <c r="H1905" s="86">
        <v>0</v>
      </c>
      <c r="I1905" s="86">
        <v>0</v>
      </c>
      <c r="J1905" s="86">
        <v>0</v>
      </c>
      <c r="K1905" s="86">
        <v>0</v>
      </c>
      <c r="L1905" s="86">
        <v>0</v>
      </c>
      <c r="M1905" s="86">
        <v>0</v>
      </c>
      <c r="N1905" s="86">
        <v>0</v>
      </c>
      <c r="O1905" s="86">
        <v>0</v>
      </c>
      <c r="P1905" s="86">
        <v>0</v>
      </c>
      <c r="Q1905" s="86">
        <v>0</v>
      </c>
      <c r="R1905" s="86">
        <v>0</v>
      </c>
      <c r="S1905" s="86">
        <v>0</v>
      </c>
      <c r="T1905" s="86">
        <v>0</v>
      </c>
      <c r="U1905" s="86">
        <v>0</v>
      </c>
      <c r="V1905" s="86">
        <v>0</v>
      </c>
      <c r="W1905" s="86">
        <v>0</v>
      </c>
      <c r="X1905" s="86">
        <v>600000</v>
      </c>
      <c r="Y1905" s="86">
        <v>600000</v>
      </c>
    </row>
    <row r="1906" spans="1:25" hidden="1" outlineLevel="4" x14ac:dyDescent="0.3">
      <c r="A1906" s="85" t="s">
        <v>262</v>
      </c>
      <c r="B1906" s="85" t="s">
        <v>270</v>
      </c>
      <c r="C1906" t="s">
        <v>1996</v>
      </c>
      <c r="D1906" s="86">
        <v>0</v>
      </c>
      <c r="E1906" s="86">
        <v>0</v>
      </c>
      <c r="F1906" s="86">
        <v>0</v>
      </c>
      <c r="G1906" s="86">
        <v>0</v>
      </c>
      <c r="H1906" s="86">
        <v>0</v>
      </c>
      <c r="I1906" s="86">
        <v>0</v>
      </c>
      <c r="J1906" s="86">
        <v>0</v>
      </c>
      <c r="K1906" s="86">
        <v>0</v>
      </c>
      <c r="L1906" s="86">
        <v>0</v>
      </c>
      <c r="M1906" s="86">
        <v>0</v>
      </c>
      <c r="N1906" s="86">
        <v>0</v>
      </c>
      <c r="O1906" s="86">
        <v>0</v>
      </c>
      <c r="P1906" s="86">
        <v>0</v>
      </c>
      <c r="Q1906" s="86">
        <v>0</v>
      </c>
      <c r="R1906" s="86">
        <v>0</v>
      </c>
      <c r="S1906" s="86">
        <v>0</v>
      </c>
      <c r="T1906" s="86">
        <v>0</v>
      </c>
      <c r="U1906" s="86">
        <v>0</v>
      </c>
      <c r="V1906" s="86">
        <v>0</v>
      </c>
      <c r="W1906" s="86">
        <v>0</v>
      </c>
      <c r="X1906" s="86">
        <v>2500000</v>
      </c>
      <c r="Y1906" s="86">
        <v>2500000</v>
      </c>
    </row>
    <row r="1907" spans="1:25" hidden="1" outlineLevel="4" x14ac:dyDescent="0.3">
      <c r="A1907" s="85" t="s">
        <v>262</v>
      </c>
      <c r="B1907" s="85" t="s">
        <v>270</v>
      </c>
      <c r="C1907" t="s">
        <v>1997</v>
      </c>
      <c r="D1907" s="86">
        <v>0</v>
      </c>
      <c r="E1907" s="86">
        <v>0</v>
      </c>
      <c r="F1907" s="86">
        <v>0</v>
      </c>
      <c r="G1907" s="86">
        <v>0</v>
      </c>
      <c r="H1907" s="86">
        <v>0</v>
      </c>
      <c r="I1907" s="86">
        <v>0</v>
      </c>
      <c r="J1907" s="86">
        <v>0</v>
      </c>
      <c r="K1907" s="86">
        <v>0</v>
      </c>
      <c r="L1907" s="86">
        <v>0</v>
      </c>
      <c r="M1907" s="86">
        <v>0</v>
      </c>
      <c r="N1907" s="86">
        <v>0</v>
      </c>
      <c r="O1907" s="86">
        <v>0</v>
      </c>
      <c r="P1907" s="86">
        <v>0</v>
      </c>
      <c r="Q1907" s="86">
        <v>0</v>
      </c>
      <c r="R1907" s="86">
        <v>0</v>
      </c>
      <c r="S1907" s="86">
        <v>0</v>
      </c>
      <c r="T1907" s="86">
        <v>0</v>
      </c>
      <c r="U1907" s="86">
        <v>0</v>
      </c>
      <c r="V1907" s="86">
        <v>0</v>
      </c>
      <c r="W1907" s="86">
        <v>0</v>
      </c>
      <c r="X1907" s="86">
        <v>1500000</v>
      </c>
      <c r="Y1907" s="86">
        <v>1500000</v>
      </c>
    </row>
    <row r="1908" spans="1:25" hidden="1" outlineLevel="4" x14ac:dyDescent="0.3">
      <c r="A1908" s="85" t="s">
        <v>262</v>
      </c>
      <c r="B1908" s="85" t="s">
        <v>270</v>
      </c>
      <c r="C1908" t="s">
        <v>1998</v>
      </c>
      <c r="D1908" s="86">
        <v>0</v>
      </c>
      <c r="E1908" s="86">
        <v>0</v>
      </c>
      <c r="F1908" s="86">
        <v>0</v>
      </c>
      <c r="G1908" s="86">
        <v>0</v>
      </c>
      <c r="H1908" s="86">
        <v>0</v>
      </c>
      <c r="I1908" s="86">
        <v>0</v>
      </c>
      <c r="J1908" s="86">
        <v>0</v>
      </c>
      <c r="K1908" s="86">
        <v>0</v>
      </c>
      <c r="L1908" s="86">
        <v>0</v>
      </c>
      <c r="M1908" s="86">
        <v>0</v>
      </c>
      <c r="N1908" s="86">
        <v>0</v>
      </c>
      <c r="O1908" s="86">
        <v>0</v>
      </c>
      <c r="P1908" s="86">
        <v>0</v>
      </c>
      <c r="Q1908" s="86">
        <v>0</v>
      </c>
      <c r="R1908" s="86">
        <v>0</v>
      </c>
      <c r="S1908" s="86">
        <v>0</v>
      </c>
      <c r="T1908" s="86">
        <v>0</v>
      </c>
      <c r="U1908" s="86">
        <v>0</v>
      </c>
      <c r="V1908" s="86">
        <v>0</v>
      </c>
      <c r="W1908" s="86">
        <v>20000000</v>
      </c>
      <c r="X1908" s="86">
        <v>0</v>
      </c>
      <c r="Y1908" s="86">
        <v>20000000</v>
      </c>
    </row>
    <row r="1909" spans="1:25" hidden="1" outlineLevel="4" x14ac:dyDescent="0.3">
      <c r="A1909" s="85" t="s">
        <v>262</v>
      </c>
      <c r="B1909" s="85" t="s">
        <v>270</v>
      </c>
      <c r="C1909" t="s">
        <v>1999</v>
      </c>
      <c r="D1909" s="86">
        <v>0</v>
      </c>
      <c r="E1909" s="86">
        <v>0</v>
      </c>
      <c r="F1909" s="86">
        <v>0</v>
      </c>
      <c r="G1909" s="86">
        <v>0</v>
      </c>
      <c r="H1909" s="86">
        <v>0</v>
      </c>
      <c r="I1909" s="86">
        <v>0</v>
      </c>
      <c r="J1909" s="86">
        <v>0</v>
      </c>
      <c r="K1909" s="86">
        <v>0</v>
      </c>
      <c r="L1909" s="86">
        <v>0</v>
      </c>
      <c r="M1909" s="86">
        <v>0</v>
      </c>
      <c r="N1909" s="86">
        <v>0</v>
      </c>
      <c r="O1909" s="86">
        <v>0</v>
      </c>
      <c r="P1909" s="86">
        <v>0</v>
      </c>
      <c r="Q1909" s="86">
        <v>0</v>
      </c>
      <c r="R1909" s="86">
        <v>0</v>
      </c>
      <c r="S1909" s="86">
        <v>0</v>
      </c>
      <c r="T1909" s="86">
        <v>0</v>
      </c>
      <c r="U1909" s="86">
        <v>0</v>
      </c>
      <c r="V1909" s="86">
        <v>0</v>
      </c>
      <c r="W1909" s="86">
        <v>0</v>
      </c>
      <c r="X1909" s="86">
        <v>1000000</v>
      </c>
      <c r="Y1909" s="86">
        <v>1000000</v>
      </c>
    </row>
    <row r="1910" spans="1:25" hidden="1" outlineLevel="4" x14ac:dyDescent="0.3">
      <c r="A1910" s="85" t="s">
        <v>262</v>
      </c>
      <c r="B1910" s="85" t="s">
        <v>270</v>
      </c>
      <c r="C1910" t="s">
        <v>2000</v>
      </c>
      <c r="D1910" s="86">
        <v>0</v>
      </c>
      <c r="E1910" s="86">
        <v>0</v>
      </c>
      <c r="F1910" s="86">
        <v>0</v>
      </c>
      <c r="G1910" s="86">
        <v>0</v>
      </c>
      <c r="H1910" s="86">
        <v>0</v>
      </c>
      <c r="I1910" s="86">
        <v>0</v>
      </c>
      <c r="J1910" s="86">
        <v>0</v>
      </c>
      <c r="K1910" s="86">
        <v>0</v>
      </c>
      <c r="L1910" s="86">
        <v>0</v>
      </c>
      <c r="M1910" s="86">
        <v>0</v>
      </c>
      <c r="N1910" s="86">
        <v>0</v>
      </c>
      <c r="O1910" s="86">
        <v>0</v>
      </c>
      <c r="P1910" s="86">
        <v>0</v>
      </c>
      <c r="Q1910" s="86">
        <v>0</v>
      </c>
      <c r="R1910" s="86">
        <v>0</v>
      </c>
      <c r="S1910" s="86">
        <v>0</v>
      </c>
      <c r="T1910" s="86">
        <v>0</v>
      </c>
      <c r="U1910" s="86">
        <v>0</v>
      </c>
      <c r="V1910" s="86">
        <v>0</v>
      </c>
      <c r="W1910" s="86">
        <v>0</v>
      </c>
      <c r="X1910" s="86">
        <v>1000000</v>
      </c>
      <c r="Y1910" s="86">
        <v>1000000</v>
      </c>
    </row>
    <row r="1911" spans="1:25" hidden="1" outlineLevel="4" x14ac:dyDescent="0.3">
      <c r="A1911" s="85" t="s">
        <v>262</v>
      </c>
      <c r="B1911" s="85" t="s">
        <v>270</v>
      </c>
      <c r="C1911" t="s">
        <v>2001</v>
      </c>
      <c r="D1911" s="86">
        <v>0</v>
      </c>
      <c r="E1911" s="86">
        <v>0</v>
      </c>
      <c r="F1911" s="86">
        <v>0</v>
      </c>
      <c r="G1911" s="86">
        <v>0</v>
      </c>
      <c r="H1911" s="86">
        <v>0</v>
      </c>
      <c r="I1911" s="86">
        <v>0</v>
      </c>
      <c r="J1911" s="86">
        <v>0</v>
      </c>
      <c r="K1911" s="86">
        <v>0</v>
      </c>
      <c r="L1911" s="86">
        <v>0</v>
      </c>
      <c r="M1911" s="86">
        <v>0</v>
      </c>
      <c r="N1911" s="86">
        <v>0</v>
      </c>
      <c r="O1911" s="86">
        <v>0</v>
      </c>
      <c r="P1911" s="86">
        <v>0</v>
      </c>
      <c r="Q1911" s="86">
        <v>0</v>
      </c>
      <c r="R1911" s="86">
        <v>0</v>
      </c>
      <c r="S1911" s="86">
        <v>0</v>
      </c>
      <c r="T1911" s="86">
        <v>0</v>
      </c>
      <c r="U1911" s="86">
        <v>0</v>
      </c>
      <c r="V1911" s="86">
        <v>0</v>
      </c>
      <c r="W1911" s="86">
        <v>0</v>
      </c>
      <c r="X1911" s="86">
        <v>1000000</v>
      </c>
      <c r="Y1911" s="86">
        <v>1000000</v>
      </c>
    </row>
    <row r="1912" spans="1:25" hidden="1" outlineLevel="4" x14ac:dyDescent="0.3">
      <c r="A1912" s="85" t="s">
        <v>262</v>
      </c>
      <c r="B1912" s="85" t="s">
        <v>270</v>
      </c>
      <c r="C1912" t="s">
        <v>2002</v>
      </c>
      <c r="D1912" s="86">
        <v>0</v>
      </c>
      <c r="E1912" s="86">
        <v>0</v>
      </c>
      <c r="F1912" s="86">
        <v>0</v>
      </c>
      <c r="G1912" s="86">
        <v>0</v>
      </c>
      <c r="H1912" s="86">
        <v>0</v>
      </c>
      <c r="I1912" s="86">
        <v>0</v>
      </c>
      <c r="J1912" s="86">
        <v>0</v>
      </c>
      <c r="K1912" s="86">
        <v>360000</v>
      </c>
      <c r="L1912" s="86">
        <v>0</v>
      </c>
      <c r="M1912" s="86">
        <v>0</v>
      </c>
      <c r="N1912" s="86">
        <v>0</v>
      </c>
      <c r="O1912" s="86">
        <v>0</v>
      </c>
      <c r="P1912" s="86">
        <v>0</v>
      </c>
      <c r="Q1912" s="86">
        <v>0</v>
      </c>
      <c r="R1912" s="86">
        <v>0</v>
      </c>
      <c r="S1912" s="86">
        <v>0</v>
      </c>
      <c r="T1912" s="86">
        <v>0</v>
      </c>
      <c r="U1912" s="86">
        <v>0</v>
      </c>
      <c r="V1912" s="86">
        <v>0</v>
      </c>
      <c r="W1912" s="86">
        <v>0</v>
      </c>
      <c r="X1912" s="86">
        <v>0</v>
      </c>
      <c r="Y1912" s="86">
        <v>360000</v>
      </c>
    </row>
    <row r="1913" spans="1:25" hidden="1" outlineLevel="4" x14ac:dyDescent="0.3">
      <c r="A1913" s="85" t="s">
        <v>262</v>
      </c>
      <c r="B1913" s="85" t="s">
        <v>270</v>
      </c>
      <c r="C1913" t="s">
        <v>2003</v>
      </c>
      <c r="D1913" s="86">
        <v>0</v>
      </c>
      <c r="E1913" s="86">
        <v>0</v>
      </c>
      <c r="F1913" s="86">
        <v>0</v>
      </c>
      <c r="G1913" s="86">
        <v>0</v>
      </c>
      <c r="H1913" s="86">
        <v>0</v>
      </c>
      <c r="I1913" s="86">
        <v>0</v>
      </c>
      <c r="J1913" s="86">
        <v>0</v>
      </c>
      <c r="K1913" s="86">
        <v>7000000</v>
      </c>
      <c r="L1913" s="86">
        <v>0</v>
      </c>
      <c r="M1913" s="86">
        <v>17000000</v>
      </c>
      <c r="N1913" s="86">
        <v>12677766</v>
      </c>
      <c r="O1913" s="86">
        <v>12406874</v>
      </c>
      <c r="P1913" s="86">
        <v>3000000</v>
      </c>
      <c r="Q1913" s="86">
        <v>10000000</v>
      </c>
      <c r="R1913" s="86">
        <v>16100000</v>
      </c>
      <c r="S1913" s="86">
        <v>0</v>
      </c>
      <c r="T1913" s="86">
        <v>3700000</v>
      </c>
      <c r="U1913" s="86">
        <v>0</v>
      </c>
      <c r="V1913" s="86">
        <v>3700000</v>
      </c>
      <c r="W1913" s="86">
        <v>200000000</v>
      </c>
      <c r="X1913" s="86">
        <v>3700000</v>
      </c>
      <c r="Y1913" s="86">
        <v>289284640</v>
      </c>
    </row>
    <row r="1914" spans="1:25" hidden="1" outlineLevel="4" x14ac:dyDescent="0.3">
      <c r="A1914" s="85" t="s">
        <v>262</v>
      </c>
      <c r="B1914" s="85" t="s">
        <v>270</v>
      </c>
      <c r="C1914" t="s">
        <v>2004</v>
      </c>
      <c r="D1914" s="86">
        <v>0</v>
      </c>
      <c r="E1914" s="86">
        <v>0</v>
      </c>
      <c r="F1914" s="86">
        <v>0</v>
      </c>
      <c r="G1914" s="86">
        <v>0</v>
      </c>
      <c r="H1914" s="86">
        <v>0</v>
      </c>
      <c r="I1914" s="86">
        <v>0</v>
      </c>
      <c r="J1914" s="86">
        <v>7000000</v>
      </c>
      <c r="K1914" s="86">
        <v>0</v>
      </c>
      <c r="L1914" s="86">
        <v>0</v>
      </c>
      <c r="M1914" s="86">
        <v>0</v>
      </c>
      <c r="N1914" s="86">
        <v>0</v>
      </c>
      <c r="O1914" s="86">
        <v>0</v>
      </c>
      <c r="P1914" s="86">
        <v>0</v>
      </c>
      <c r="Q1914" s="86">
        <v>0</v>
      </c>
      <c r="R1914" s="86">
        <v>0</v>
      </c>
      <c r="S1914" s="86">
        <v>0</v>
      </c>
      <c r="T1914" s="86">
        <v>0</v>
      </c>
      <c r="U1914" s="86">
        <v>0</v>
      </c>
      <c r="V1914" s="86">
        <v>0</v>
      </c>
      <c r="W1914" s="86">
        <v>0</v>
      </c>
      <c r="X1914" s="86">
        <v>0</v>
      </c>
      <c r="Y1914" s="86">
        <v>7000000</v>
      </c>
    </row>
    <row r="1915" spans="1:25" hidden="1" outlineLevel="4" x14ac:dyDescent="0.3">
      <c r="A1915" s="85" t="s">
        <v>262</v>
      </c>
      <c r="B1915" s="85" t="s">
        <v>270</v>
      </c>
      <c r="C1915" t="s">
        <v>1731</v>
      </c>
      <c r="D1915" s="86">
        <v>0</v>
      </c>
      <c r="E1915" s="86">
        <v>0</v>
      </c>
      <c r="F1915" s="86">
        <v>0</v>
      </c>
      <c r="G1915" s="86">
        <v>0</v>
      </c>
      <c r="H1915" s="86">
        <v>0</v>
      </c>
      <c r="I1915" s="86">
        <v>0</v>
      </c>
      <c r="J1915" s="86">
        <v>0</v>
      </c>
      <c r="K1915" s="86">
        <v>250000</v>
      </c>
      <c r="L1915" s="86">
        <v>0</v>
      </c>
      <c r="M1915" s="86">
        <v>0</v>
      </c>
      <c r="N1915" s="86">
        <v>0</v>
      </c>
      <c r="O1915" s="86">
        <v>0</v>
      </c>
      <c r="P1915" s="86">
        <v>0</v>
      </c>
      <c r="Q1915" s="86">
        <v>0</v>
      </c>
      <c r="R1915" s="86">
        <v>0</v>
      </c>
      <c r="S1915" s="86">
        <v>0</v>
      </c>
      <c r="T1915" s="86">
        <v>0</v>
      </c>
      <c r="U1915" s="86">
        <v>0</v>
      </c>
      <c r="V1915" s="86">
        <v>0</v>
      </c>
      <c r="W1915" s="86">
        <v>0</v>
      </c>
      <c r="X1915" s="86">
        <v>0</v>
      </c>
      <c r="Y1915" s="86">
        <v>250000</v>
      </c>
    </row>
    <row r="1916" spans="1:25" hidden="1" outlineLevel="4" x14ac:dyDescent="0.3">
      <c r="A1916" s="85" t="s">
        <v>262</v>
      </c>
      <c r="B1916" s="85" t="s">
        <v>270</v>
      </c>
      <c r="C1916" t="s">
        <v>2005</v>
      </c>
      <c r="D1916" s="86">
        <v>0</v>
      </c>
      <c r="E1916" s="86">
        <v>0</v>
      </c>
      <c r="F1916" s="86">
        <v>0</v>
      </c>
      <c r="G1916" s="86">
        <v>0</v>
      </c>
      <c r="H1916" s="86">
        <v>0</v>
      </c>
      <c r="I1916" s="86">
        <v>0</v>
      </c>
      <c r="J1916" s="86">
        <v>0</v>
      </c>
      <c r="K1916" s="86">
        <v>0</v>
      </c>
      <c r="L1916" s="86">
        <v>0</v>
      </c>
      <c r="M1916" s="86">
        <v>0</v>
      </c>
      <c r="N1916" s="86">
        <v>400000</v>
      </c>
      <c r="O1916" s="86">
        <v>0</v>
      </c>
      <c r="P1916" s="86">
        <v>100000</v>
      </c>
      <c r="Q1916" s="86">
        <v>0</v>
      </c>
      <c r="R1916" s="86">
        <v>0</v>
      </c>
      <c r="S1916" s="86">
        <v>0</v>
      </c>
      <c r="T1916" s="86">
        <v>0</v>
      </c>
      <c r="U1916" s="86">
        <v>0</v>
      </c>
      <c r="V1916" s="86">
        <v>0</v>
      </c>
      <c r="W1916" s="86">
        <v>0</v>
      </c>
      <c r="X1916" s="86">
        <v>0</v>
      </c>
      <c r="Y1916" s="86">
        <v>500000</v>
      </c>
    </row>
    <row r="1917" spans="1:25" hidden="1" outlineLevel="4" x14ac:dyDescent="0.3">
      <c r="A1917" s="85" t="s">
        <v>262</v>
      </c>
      <c r="B1917" s="85" t="s">
        <v>270</v>
      </c>
      <c r="C1917" t="s">
        <v>2006</v>
      </c>
      <c r="D1917" s="86">
        <v>0</v>
      </c>
      <c r="E1917" s="86">
        <v>0</v>
      </c>
      <c r="F1917" s="86">
        <v>0</v>
      </c>
      <c r="G1917" s="86">
        <v>0</v>
      </c>
      <c r="H1917" s="86">
        <v>0</v>
      </c>
      <c r="I1917" s="86">
        <v>0</v>
      </c>
      <c r="J1917" s="86">
        <v>0</v>
      </c>
      <c r="K1917" s="86">
        <v>400000</v>
      </c>
      <c r="L1917" s="86">
        <v>0</v>
      </c>
      <c r="M1917" s="86">
        <v>0</v>
      </c>
      <c r="N1917" s="86">
        <v>0</v>
      </c>
      <c r="O1917" s="86">
        <v>0</v>
      </c>
      <c r="P1917" s="86">
        <v>0</v>
      </c>
      <c r="Q1917" s="86">
        <v>100000</v>
      </c>
      <c r="R1917" s="86">
        <v>0</v>
      </c>
      <c r="S1917" s="86">
        <v>0</v>
      </c>
      <c r="T1917" s="86">
        <v>0</v>
      </c>
      <c r="U1917" s="86">
        <v>0</v>
      </c>
      <c r="V1917" s="86">
        <v>0</v>
      </c>
      <c r="W1917" s="86">
        <v>0</v>
      </c>
      <c r="X1917" s="86">
        <v>0</v>
      </c>
      <c r="Y1917" s="86">
        <v>500000</v>
      </c>
    </row>
    <row r="1918" spans="1:25" hidden="1" outlineLevel="4" x14ac:dyDescent="0.3">
      <c r="A1918" s="85" t="s">
        <v>262</v>
      </c>
      <c r="B1918" s="85" t="s">
        <v>270</v>
      </c>
      <c r="C1918" t="s">
        <v>472</v>
      </c>
      <c r="D1918" s="86">
        <v>0</v>
      </c>
      <c r="E1918" s="86">
        <v>0</v>
      </c>
      <c r="F1918" s="86">
        <v>0</v>
      </c>
      <c r="G1918" s="86">
        <v>0</v>
      </c>
      <c r="H1918" s="86">
        <v>0</v>
      </c>
      <c r="I1918" s="86">
        <v>500000</v>
      </c>
      <c r="J1918" s="86">
        <v>500000</v>
      </c>
      <c r="K1918" s="86">
        <v>500000</v>
      </c>
      <c r="L1918" s="86">
        <v>0</v>
      </c>
      <c r="M1918" s="86">
        <v>0</v>
      </c>
      <c r="N1918" s="86">
        <v>0</v>
      </c>
      <c r="O1918" s="86">
        <v>0</v>
      </c>
      <c r="P1918" s="86">
        <v>0</v>
      </c>
      <c r="Q1918" s="86">
        <v>0</v>
      </c>
      <c r="R1918" s="86">
        <v>0</v>
      </c>
      <c r="S1918" s="86">
        <v>0</v>
      </c>
      <c r="T1918" s="86">
        <v>0</v>
      </c>
      <c r="U1918" s="86">
        <v>0</v>
      </c>
      <c r="V1918" s="86">
        <v>0</v>
      </c>
      <c r="W1918" s="86">
        <v>0</v>
      </c>
      <c r="X1918" s="86">
        <v>0</v>
      </c>
      <c r="Y1918" s="86">
        <v>1500000</v>
      </c>
    </row>
    <row r="1919" spans="1:25" hidden="1" outlineLevel="4" x14ac:dyDescent="0.3">
      <c r="A1919" s="85" t="s">
        <v>262</v>
      </c>
      <c r="B1919" s="85" t="s">
        <v>270</v>
      </c>
      <c r="C1919" t="s">
        <v>2007</v>
      </c>
      <c r="D1919" s="86">
        <v>0</v>
      </c>
      <c r="E1919" s="86">
        <v>0</v>
      </c>
      <c r="F1919" s="86">
        <v>0</v>
      </c>
      <c r="G1919" s="86">
        <v>0</v>
      </c>
      <c r="H1919" s="86">
        <v>0</v>
      </c>
      <c r="I1919" s="86">
        <v>0</v>
      </c>
      <c r="J1919" s="86">
        <v>0</v>
      </c>
      <c r="K1919" s="86">
        <v>71699</v>
      </c>
      <c r="L1919" s="86">
        <v>0</v>
      </c>
      <c r="M1919" s="86">
        <v>0</v>
      </c>
      <c r="N1919" s="86">
        <v>0</v>
      </c>
      <c r="O1919" s="86">
        <v>0</v>
      </c>
      <c r="P1919" s="86">
        <v>0</v>
      </c>
      <c r="Q1919" s="86">
        <v>0</v>
      </c>
      <c r="R1919" s="86">
        <v>0</v>
      </c>
      <c r="S1919" s="86">
        <v>0</v>
      </c>
      <c r="T1919" s="86">
        <v>0</v>
      </c>
      <c r="U1919" s="86">
        <v>0</v>
      </c>
      <c r="V1919" s="86">
        <v>0</v>
      </c>
      <c r="W1919" s="86">
        <v>0</v>
      </c>
      <c r="X1919" s="86">
        <v>0</v>
      </c>
      <c r="Y1919" s="86">
        <v>71699</v>
      </c>
    </row>
    <row r="1920" spans="1:25" hidden="1" outlineLevel="4" x14ac:dyDescent="0.3">
      <c r="A1920" s="85" t="s">
        <v>262</v>
      </c>
      <c r="B1920" s="85" t="s">
        <v>270</v>
      </c>
      <c r="C1920" t="s">
        <v>2008</v>
      </c>
      <c r="D1920" s="86">
        <v>0</v>
      </c>
      <c r="E1920" s="86">
        <v>0</v>
      </c>
      <c r="F1920" s="86">
        <v>0</v>
      </c>
      <c r="G1920" s="86">
        <v>0</v>
      </c>
      <c r="H1920" s="86">
        <v>0</v>
      </c>
      <c r="I1920" s="86">
        <v>0</v>
      </c>
      <c r="J1920" s="86">
        <v>0</v>
      </c>
      <c r="K1920" s="86">
        <v>0</v>
      </c>
      <c r="L1920" s="86">
        <v>0</v>
      </c>
      <c r="M1920" s="86">
        <v>0</v>
      </c>
      <c r="N1920" s="86">
        <v>0</v>
      </c>
      <c r="O1920" s="86">
        <v>0</v>
      </c>
      <c r="P1920" s="86">
        <v>0</v>
      </c>
      <c r="Q1920" s="86">
        <v>100000</v>
      </c>
      <c r="R1920" s="86">
        <v>0</v>
      </c>
      <c r="S1920" s="86">
        <v>0</v>
      </c>
      <c r="T1920" s="86">
        <v>0</v>
      </c>
      <c r="U1920" s="86">
        <v>0</v>
      </c>
      <c r="V1920" s="86">
        <v>0</v>
      </c>
      <c r="W1920" s="86">
        <v>0</v>
      </c>
      <c r="X1920" s="86">
        <v>0</v>
      </c>
      <c r="Y1920" s="86">
        <v>100000</v>
      </c>
    </row>
    <row r="1921" spans="1:25" hidden="1" outlineLevel="4" x14ac:dyDescent="0.3">
      <c r="A1921" s="85" t="s">
        <v>262</v>
      </c>
      <c r="B1921" s="85" t="s">
        <v>270</v>
      </c>
      <c r="C1921" t="s">
        <v>2009</v>
      </c>
      <c r="D1921" s="86">
        <v>0</v>
      </c>
      <c r="E1921" s="86">
        <v>0</v>
      </c>
      <c r="F1921" s="86">
        <v>0</v>
      </c>
      <c r="G1921" s="86">
        <v>0</v>
      </c>
      <c r="H1921" s="86">
        <v>0</v>
      </c>
      <c r="I1921" s="86">
        <v>0</v>
      </c>
      <c r="J1921" s="86">
        <v>0</v>
      </c>
      <c r="K1921" s="86">
        <v>0</v>
      </c>
      <c r="L1921" s="86">
        <v>0</v>
      </c>
      <c r="M1921" s="86">
        <v>0</v>
      </c>
      <c r="N1921" s="86">
        <v>0</v>
      </c>
      <c r="O1921" s="86">
        <v>0</v>
      </c>
      <c r="P1921" s="86">
        <v>0</v>
      </c>
      <c r="Q1921" s="86">
        <v>0</v>
      </c>
      <c r="R1921" s="86">
        <v>0</v>
      </c>
      <c r="S1921" s="86">
        <v>1300000</v>
      </c>
      <c r="T1921" s="86">
        <v>0</v>
      </c>
      <c r="U1921" s="86">
        <v>0</v>
      </c>
      <c r="V1921" s="86">
        <v>0</v>
      </c>
      <c r="W1921" s="86">
        <v>0</v>
      </c>
      <c r="X1921" s="86">
        <v>0</v>
      </c>
      <c r="Y1921" s="86">
        <v>1300000</v>
      </c>
    </row>
    <row r="1922" spans="1:25" hidden="1" outlineLevel="4" x14ac:dyDescent="0.3">
      <c r="A1922" s="85" t="s">
        <v>262</v>
      </c>
      <c r="B1922" s="85" t="s">
        <v>270</v>
      </c>
      <c r="C1922" t="s">
        <v>2010</v>
      </c>
      <c r="D1922" s="86">
        <v>0</v>
      </c>
      <c r="E1922" s="86">
        <v>0</v>
      </c>
      <c r="F1922" s="86">
        <v>0</v>
      </c>
      <c r="G1922" s="86">
        <v>0</v>
      </c>
      <c r="H1922" s="86">
        <v>0</v>
      </c>
      <c r="I1922" s="86">
        <v>0</v>
      </c>
      <c r="J1922" s="86">
        <v>0</v>
      </c>
      <c r="K1922" s="86">
        <v>0</v>
      </c>
      <c r="L1922" s="86">
        <v>0</v>
      </c>
      <c r="M1922" s="86">
        <v>0</v>
      </c>
      <c r="N1922" s="86">
        <v>0</v>
      </c>
      <c r="O1922" s="86">
        <v>0</v>
      </c>
      <c r="P1922" s="86">
        <v>0</v>
      </c>
      <c r="Q1922" s="86">
        <v>300000</v>
      </c>
      <c r="R1922" s="86">
        <v>0</v>
      </c>
      <c r="S1922" s="86">
        <v>0</v>
      </c>
      <c r="T1922" s="86">
        <v>0</v>
      </c>
      <c r="U1922" s="86">
        <v>0</v>
      </c>
      <c r="V1922" s="86">
        <v>0</v>
      </c>
      <c r="W1922" s="86">
        <v>0</v>
      </c>
      <c r="X1922" s="86">
        <v>0</v>
      </c>
      <c r="Y1922" s="86">
        <v>300000</v>
      </c>
    </row>
    <row r="1923" spans="1:25" hidden="1" outlineLevel="4" x14ac:dyDescent="0.3">
      <c r="A1923" s="85" t="s">
        <v>262</v>
      </c>
      <c r="B1923" s="85" t="s">
        <v>270</v>
      </c>
      <c r="C1923" t="s">
        <v>2011</v>
      </c>
      <c r="D1923" s="86">
        <v>0</v>
      </c>
      <c r="E1923" s="86">
        <v>0</v>
      </c>
      <c r="F1923" s="86">
        <v>0</v>
      </c>
      <c r="G1923" s="86">
        <v>0</v>
      </c>
      <c r="H1923" s="86">
        <v>0</v>
      </c>
      <c r="I1923" s="86">
        <v>0</v>
      </c>
      <c r="J1923" s="86">
        <v>0</v>
      </c>
      <c r="K1923" s="86">
        <v>0</v>
      </c>
      <c r="L1923" s="86">
        <v>0</v>
      </c>
      <c r="M1923" s="86">
        <v>0</v>
      </c>
      <c r="N1923" s="86">
        <v>0</v>
      </c>
      <c r="O1923" s="86">
        <v>0</v>
      </c>
      <c r="P1923" s="86">
        <v>0</v>
      </c>
      <c r="Q1923" s="86">
        <v>0</v>
      </c>
      <c r="R1923" s="86">
        <v>0</v>
      </c>
      <c r="S1923" s="86">
        <v>0</v>
      </c>
      <c r="T1923" s="86">
        <v>0</v>
      </c>
      <c r="U1923" s="86">
        <v>0</v>
      </c>
      <c r="V1923" s="86">
        <v>0</v>
      </c>
      <c r="W1923" s="86">
        <v>0</v>
      </c>
      <c r="X1923" s="86">
        <v>2000000</v>
      </c>
      <c r="Y1923" s="86">
        <v>2000000</v>
      </c>
    </row>
    <row r="1924" spans="1:25" hidden="1" outlineLevel="4" x14ac:dyDescent="0.3">
      <c r="A1924" s="85" t="s">
        <v>262</v>
      </c>
      <c r="B1924" s="85" t="s">
        <v>270</v>
      </c>
      <c r="C1924" t="s">
        <v>2012</v>
      </c>
      <c r="D1924" s="86">
        <v>0</v>
      </c>
      <c r="E1924" s="86">
        <v>0</v>
      </c>
      <c r="F1924" s="86">
        <v>0</v>
      </c>
      <c r="G1924" s="86">
        <v>0</v>
      </c>
      <c r="H1924" s="86">
        <v>0</v>
      </c>
      <c r="I1924" s="86">
        <v>0</v>
      </c>
      <c r="J1924" s="86">
        <v>0</v>
      </c>
      <c r="K1924" s="86">
        <v>0</v>
      </c>
      <c r="L1924" s="86">
        <v>0</v>
      </c>
      <c r="M1924" s="86">
        <v>0</v>
      </c>
      <c r="N1924" s="86">
        <v>0</v>
      </c>
      <c r="O1924" s="86">
        <v>0</v>
      </c>
      <c r="P1924" s="86">
        <v>0</v>
      </c>
      <c r="Q1924" s="86">
        <v>0</v>
      </c>
      <c r="R1924" s="86">
        <v>0</v>
      </c>
      <c r="S1924" s="86">
        <v>0</v>
      </c>
      <c r="T1924" s="86">
        <v>0</v>
      </c>
      <c r="U1924" s="86">
        <v>0</v>
      </c>
      <c r="V1924" s="86">
        <v>0</v>
      </c>
      <c r="W1924" s="86">
        <v>3400000</v>
      </c>
      <c r="X1924" s="86">
        <v>0</v>
      </c>
      <c r="Y1924" s="86">
        <v>3400000</v>
      </c>
    </row>
    <row r="1925" spans="1:25" hidden="1" outlineLevel="4" x14ac:dyDescent="0.3">
      <c r="A1925" s="85" t="s">
        <v>262</v>
      </c>
      <c r="B1925" s="85" t="s">
        <v>270</v>
      </c>
      <c r="C1925" t="s">
        <v>2013</v>
      </c>
      <c r="D1925" s="86">
        <v>0</v>
      </c>
      <c r="E1925" s="86">
        <v>0</v>
      </c>
      <c r="F1925" s="86">
        <v>0</v>
      </c>
      <c r="G1925" s="86">
        <v>0</v>
      </c>
      <c r="H1925" s="86">
        <v>0</v>
      </c>
      <c r="I1925" s="86">
        <v>0</v>
      </c>
      <c r="J1925" s="86">
        <v>0</v>
      </c>
      <c r="K1925" s="86">
        <v>0</v>
      </c>
      <c r="L1925" s="86">
        <v>0</v>
      </c>
      <c r="M1925" s="86">
        <v>0</v>
      </c>
      <c r="N1925" s="86">
        <v>0</v>
      </c>
      <c r="O1925" s="86">
        <v>0</v>
      </c>
      <c r="P1925" s="86">
        <v>0</v>
      </c>
      <c r="Q1925" s="86">
        <v>0</v>
      </c>
      <c r="R1925" s="86">
        <v>0</v>
      </c>
      <c r="S1925" s="86">
        <v>0</v>
      </c>
      <c r="T1925" s="86">
        <v>0</v>
      </c>
      <c r="U1925" s="86">
        <v>0</v>
      </c>
      <c r="V1925" s="86">
        <v>0</v>
      </c>
      <c r="W1925" s="86">
        <v>4275000</v>
      </c>
      <c r="X1925" s="86">
        <v>0</v>
      </c>
      <c r="Y1925" s="86">
        <v>4275000</v>
      </c>
    </row>
    <row r="1926" spans="1:25" hidden="1" outlineLevel="4" x14ac:dyDescent="0.3">
      <c r="A1926" s="85" t="s">
        <v>262</v>
      </c>
      <c r="B1926" s="85" t="s">
        <v>270</v>
      </c>
      <c r="C1926" t="s">
        <v>2014</v>
      </c>
      <c r="D1926" s="86">
        <v>0</v>
      </c>
      <c r="E1926" s="86">
        <v>0</v>
      </c>
      <c r="F1926" s="86">
        <v>0</v>
      </c>
      <c r="G1926" s="86">
        <v>0</v>
      </c>
      <c r="H1926" s="86">
        <v>0</v>
      </c>
      <c r="I1926" s="86">
        <v>0</v>
      </c>
      <c r="J1926" s="86">
        <v>0</v>
      </c>
      <c r="K1926" s="86">
        <v>0</v>
      </c>
      <c r="L1926" s="86">
        <v>0</v>
      </c>
      <c r="M1926" s="86">
        <v>0</v>
      </c>
      <c r="N1926" s="86">
        <v>0</v>
      </c>
      <c r="O1926" s="86">
        <v>0</v>
      </c>
      <c r="P1926" s="86">
        <v>0</v>
      </c>
      <c r="Q1926" s="86">
        <v>0</v>
      </c>
      <c r="R1926" s="86">
        <v>0</v>
      </c>
      <c r="S1926" s="86">
        <v>0</v>
      </c>
      <c r="T1926" s="86">
        <v>0</v>
      </c>
      <c r="U1926" s="86">
        <v>0</v>
      </c>
      <c r="V1926" s="86">
        <v>8300000</v>
      </c>
      <c r="W1926" s="86">
        <v>0</v>
      </c>
      <c r="X1926" s="86">
        <v>0</v>
      </c>
      <c r="Y1926" s="86">
        <v>8300000</v>
      </c>
    </row>
    <row r="1927" spans="1:25" hidden="1" outlineLevel="4" x14ac:dyDescent="0.3">
      <c r="A1927" s="85" t="s">
        <v>262</v>
      </c>
      <c r="B1927" s="85" t="s">
        <v>270</v>
      </c>
      <c r="C1927" t="s">
        <v>2015</v>
      </c>
      <c r="D1927" s="86">
        <v>0</v>
      </c>
      <c r="E1927" s="86">
        <v>0</v>
      </c>
      <c r="F1927" s="86">
        <v>0</v>
      </c>
      <c r="G1927" s="86">
        <v>0</v>
      </c>
      <c r="H1927" s="86">
        <v>0</v>
      </c>
      <c r="I1927" s="86">
        <v>0</v>
      </c>
      <c r="J1927" s="86">
        <v>0</v>
      </c>
      <c r="K1927" s="86">
        <v>0</v>
      </c>
      <c r="L1927" s="86">
        <v>0</v>
      </c>
      <c r="M1927" s="86">
        <v>0</v>
      </c>
      <c r="N1927" s="86">
        <v>0</v>
      </c>
      <c r="O1927" s="86">
        <v>0</v>
      </c>
      <c r="P1927" s="86">
        <v>0</v>
      </c>
      <c r="Q1927" s="86">
        <v>0</v>
      </c>
      <c r="R1927" s="86">
        <v>0</v>
      </c>
      <c r="S1927" s="86">
        <v>0</v>
      </c>
      <c r="T1927" s="86">
        <v>0</v>
      </c>
      <c r="U1927" s="86">
        <v>0</v>
      </c>
      <c r="V1927" s="86">
        <v>500000</v>
      </c>
      <c r="W1927" s="86">
        <v>500000</v>
      </c>
      <c r="X1927" s="86">
        <v>1000000</v>
      </c>
      <c r="Y1927" s="86">
        <v>2000000</v>
      </c>
    </row>
    <row r="1928" spans="1:25" hidden="1" outlineLevel="4" x14ac:dyDescent="0.3">
      <c r="A1928" s="85" t="s">
        <v>262</v>
      </c>
      <c r="B1928" s="85" t="s">
        <v>270</v>
      </c>
      <c r="C1928" t="s">
        <v>2016</v>
      </c>
      <c r="D1928" s="86">
        <v>0</v>
      </c>
      <c r="E1928" s="86">
        <v>0</v>
      </c>
      <c r="F1928" s="86">
        <v>0</v>
      </c>
      <c r="G1928" s="86">
        <v>0</v>
      </c>
      <c r="H1928" s="86">
        <v>0</v>
      </c>
      <c r="I1928" s="86">
        <v>0</v>
      </c>
      <c r="J1928" s="86">
        <v>0</v>
      </c>
      <c r="K1928" s="86">
        <v>0</v>
      </c>
      <c r="L1928" s="86">
        <v>0</v>
      </c>
      <c r="M1928" s="86">
        <v>0</v>
      </c>
      <c r="N1928" s="86">
        <v>0</v>
      </c>
      <c r="O1928" s="86">
        <v>0</v>
      </c>
      <c r="P1928" s="86">
        <v>0</v>
      </c>
      <c r="Q1928" s="86">
        <v>0</v>
      </c>
      <c r="R1928" s="86">
        <v>0</v>
      </c>
      <c r="S1928" s="86">
        <v>0</v>
      </c>
      <c r="T1928" s="86">
        <v>0</v>
      </c>
      <c r="U1928" s="86">
        <v>0</v>
      </c>
      <c r="V1928" s="86">
        <v>0</v>
      </c>
      <c r="W1928" s="86">
        <v>100000</v>
      </c>
      <c r="X1928" s="86">
        <v>0</v>
      </c>
      <c r="Y1928" s="86">
        <v>100000</v>
      </c>
    </row>
    <row r="1929" spans="1:25" hidden="1" outlineLevel="4" x14ac:dyDescent="0.3">
      <c r="A1929" s="85" t="s">
        <v>262</v>
      </c>
      <c r="B1929" s="85" t="s">
        <v>270</v>
      </c>
      <c r="C1929" t="s">
        <v>2017</v>
      </c>
      <c r="D1929" s="86">
        <v>0</v>
      </c>
      <c r="E1929" s="86">
        <v>0</v>
      </c>
      <c r="F1929" s="86">
        <v>0</v>
      </c>
      <c r="G1929" s="86">
        <v>0</v>
      </c>
      <c r="H1929" s="86">
        <v>0</v>
      </c>
      <c r="I1929" s="86">
        <v>0</v>
      </c>
      <c r="J1929" s="86">
        <v>0</v>
      </c>
      <c r="K1929" s="86">
        <v>0</v>
      </c>
      <c r="L1929" s="86">
        <v>0</v>
      </c>
      <c r="M1929" s="86">
        <v>0</v>
      </c>
      <c r="N1929" s="86">
        <v>0</v>
      </c>
      <c r="O1929" s="86">
        <v>0</v>
      </c>
      <c r="P1929" s="86">
        <v>0</v>
      </c>
      <c r="Q1929" s="86">
        <v>0</v>
      </c>
      <c r="R1929" s="86">
        <v>0</v>
      </c>
      <c r="S1929" s="86">
        <v>0</v>
      </c>
      <c r="T1929" s="86">
        <v>0</v>
      </c>
      <c r="U1929" s="86">
        <v>0</v>
      </c>
      <c r="V1929" s="86">
        <v>0</v>
      </c>
      <c r="W1929" s="86">
        <v>50000</v>
      </c>
      <c r="X1929" s="86">
        <v>0</v>
      </c>
      <c r="Y1929" s="86">
        <v>50000</v>
      </c>
    </row>
    <row r="1930" spans="1:25" hidden="1" outlineLevel="4" x14ac:dyDescent="0.3">
      <c r="A1930" s="85" t="s">
        <v>262</v>
      </c>
      <c r="B1930" s="85" t="s">
        <v>270</v>
      </c>
      <c r="C1930" t="s">
        <v>1119</v>
      </c>
      <c r="D1930" s="86">
        <v>0</v>
      </c>
      <c r="E1930" s="86">
        <v>0</v>
      </c>
      <c r="F1930" s="86">
        <v>0</v>
      </c>
      <c r="G1930" s="86">
        <v>0</v>
      </c>
      <c r="H1930" s="86">
        <v>0</v>
      </c>
      <c r="I1930" s="86">
        <v>0</v>
      </c>
      <c r="J1930" s="86">
        <v>0</v>
      </c>
      <c r="K1930" s="86">
        <v>0</v>
      </c>
      <c r="L1930" s="86">
        <v>0</v>
      </c>
      <c r="M1930" s="86">
        <v>0</v>
      </c>
      <c r="N1930" s="86">
        <v>0</v>
      </c>
      <c r="O1930" s="86">
        <v>0</v>
      </c>
      <c r="P1930" s="86">
        <v>500000</v>
      </c>
      <c r="Q1930" s="86">
        <v>0</v>
      </c>
      <c r="R1930" s="86">
        <v>0</v>
      </c>
      <c r="S1930" s="86">
        <v>0</v>
      </c>
      <c r="T1930" s="86">
        <v>0</v>
      </c>
      <c r="U1930" s="86">
        <v>0</v>
      </c>
      <c r="V1930" s="86">
        <v>0</v>
      </c>
      <c r="W1930" s="86">
        <v>0</v>
      </c>
      <c r="X1930" s="86">
        <v>0</v>
      </c>
      <c r="Y1930" s="86">
        <v>500000</v>
      </c>
    </row>
    <row r="1931" spans="1:25" hidden="1" outlineLevel="4" x14ac:dyDescent="0.3">
      <c r="A1931" s="85" t="s">
        <v>262</v>
      </c>
      <c r="B1931" s="85" t="s">
        <v>270</v>
      </c>
      <c r="C1931" t="s">
        <v>2018</v>
      </c>
      <c r="D1931" s="86">
        <v>0</v>
      </c>
      <c r="E1931" s="86">
        <v>0</v>
      </c>
      <c r="F1931" s="86">
        <v>0</v>
      </c>
      <c r="G1931" s="86">
        <v>0</v>
      </c>
      <c r="H1931" s="86">
        <v>0</v>
      </c>
      <c r="I1931" s="86">
        <v>0</v>
      </c>
      <c r="J1931" s="86">
        <v>250000</v>
      </c>
      <c r="K1931" s="86">
        <v>0</v>
      </c>
      <c r="L1931" s="86">
        <v>0</v>
      </c>
      <c r="M1931" s="86">
        <v>0</v>
      </c>
      <c r="N1931" s="86">
        <v>0</v>
      </c>
      <c r="O1931" s="86">
        <v>0</v>
      </c>
      <c r="P1931" s="86">
        <v>0</v>
      </c>
      <c r="Q1931" s="86">
        <v>0</v>
      </c>
      <c r="R1931" s="86">
        <v>0</v>
      </c>
      <c r="S1931" s="86">
        <v>0</v>
      </c>
      <c r="T1931" s="86">
        <v>0</v>
      </c>
      <c r="U1931" s="86">
        <v>0</v>
      </c>
      <c r="V1931" s="86">
        <v>0</v>
      </c>
      <c r="W1931" s="86">
        <v>0</v>
      </c>
      <c r="X1931" s="86">
        <v>0</v>
      </c>
      <c r="Y1931" s="86">
        <v>250000</v>
      </c>
    </row>
    <row r="1932" spans="1:25" hidden="1" outlineLevel="4" x14ac:dyDescent="0.3">
      <c r="A1932" s="85" t="s">
        <v>262</v>
      </c>
      <c r="B1932" s="85" t="s">
        <v>270</v>
      </c>
      <c r="C1932" t="s">
        <v>2019</v>
      </c>
      <c r="D1932" s="86">
        <v>0</v>
      </c>
      <c r="E1932" s="86">
        <v>0</v>
      </c>
      <c r="F1932" s="86">
        <v>0</v>
      </c>
      <c r="G1932" s="86">
        <v>0</v>
      </c>
      <c r="H1932" s="86">
        <v>0</v>
      </c>
      <c r="I1932" s="86">
        <v>0</v>
      </c>
      <c r="J1932" s="86">
        <v>81230</v>
      </c>
      <c r="K1932" s="86">
        <v>0</v>
      </c>
      <c r="L1932" s="86">
        <v>0</v>
      </c>
      <c r="M1932" s="86">
        <v>0</v>
      </c>
      <c r="N1932" s="86">
        <v>0</v>
      </c>
      <c r="O1932" s="86">
        <v>0</v>
      </c>
      <c r="P1932" s="86">
        <v>0</v>
      </c>
      <c r="Q1932" s="86">
        <v>0</v>
      </c>
      <c r="R1932" s="86">
        <v>0</v>
      </c>
      <c r="S1932" s="86">
        <v>0</v>
      </c>
      <c r="T1932" s="86">
        <v>0</v>
      </c>
      <c r="U1932" s="86">
        <v>0</v>
      </c>
      <c r="V1932" s="86">
        <v>0</v>
      </c>
      <c r="W1932" s="86">
        <v>0</v>
      </c>
      <c r="X1932" s="86">
        <v>0</v>
      </c>
      <c r="Y1932" s="86">
        <v>81230</v>
      </c>
    </row>
    <row r="1933" spans="1:25" hidden="1" outlineLevel="4" x14ac:dyDescent="0.3">
      <c r="A1933" s="85" t="s">
        <v>262</v>
      </c>
      <c r="B1933" s="85" t="s">
        <v>270</v>
      </c>
      <c r="C1933" t="s">
        <v>2020</v>
      </c>
      <c r="D1933" s="86">
        <v>0</v>
      </c>
      <c r="E1933" s="86">
        <v>0</v>
      </c>
      <c r="F1933" s="86">
        <v>0</v>
      </c>
      <c r="G1933" s="86">
        <v>0</v>
      </c>
      <c r="H1933" s="86">
        <v>0</v>
      </c>
      <c r="I1933" s="86">
        <v>950000</v>
      </c>
      <c r="J1933" s="86">
        <v>0</v>
      </c>
      <c r="K1933" s="86">
        <v>0</v>
      </c>
      <c r="L1933" s="86">
        <v>0</v>
      </c>
      <c r="M1933" s="86">
        <v>0</v>
      </c>
      <c r="N1933" s="86">
        <v>0</v>
      </c>
      <c r="O1933" s="86">
        <v>0</v>
      </c>
      <c r="P1933" s="86">
        <v>0</v>
      </c>
      <c r="Q1933" s="86">
        <v>0</v>
      </c>
      <c r="R1933" s="86">
        <v>0</v>
      </c>
      <c r="S1933" s="86">
        <v>0</v>
      </c>
      <c r="T1933" s="86">
        <v>0</v>
      </c>
      <c r="U1933" s="86">
        <v>0</v>
      </c>
      <c r="V1933" s="86">
        <v>0</v>
      </c>
      <c r="W1933" s="86">
        <v>0</v>
      </c>
      <c r="X1933" s="86">
        <v>0</v>
      </c>
      <c r="Y1933" s="86">
        <v>950000</v>
      </c>
    </row>
    <row r="1934" spans="1:25" hidden="1" outlineLevel="4" x14ac:dyDescent="0.3">
      <c r="A1934" s="85" t="s">
        <v>262</v>
      </c>
      <c r="B1934" s="85" t="s">
        <v>270</v>
      </c>
      <c r="C1934" t="s">
        <v>2021</v>
      </c>
      <c r="D1934" s="86">
        <v>0</v>
      </c>
      <c r="E1934" s="86">
        <v>0</v>
      </c>
      <c r="F1934" s="86">
        <v>0</v>
      </c>
      <c r="G1934" s="86">
        <v>0</v>
      </c>
      <c r="H1934" s="86">
        <v>0</v>
      </c>
      <c r="I1934" s="86">
        <v>0</v>
      </c>
      <c r="J1934" s="86">
        <v>0</v>
      </c>
      <c r="K1934" s="86">
        <v>0</v>
      </c>
      <c r="L1934" s="86">
        <v>0</v>
      </c>
      <c r="M1934" s="86">
        <v>0</v>
      </c>
      <c r="N1934" s="86">
        <v>0</v>
      </c>
      <c r="O1934" s="86">
        <v>0</v>
      </c>
      <c r="P1934" s="86">
        <v>200000</v>
      </c>
      <c r="Q1934" s="86">
        <v>400000</v>
      </c>
      <c r="R1934" s="86">
        <v>0</v>
      </c>
      <c r="S1934" s="86">
        <v>0</v>
      </c>
      <c r="T1934" s="86">
        <v>0</v>
      </c>
      <c r="U1934" s="86">
        <v>0</v>
      </c>
      <c r="V1934" s="86">
        <v>0</v>
      </c>
      <c r="W1934" s="86">
        <v>0</v>
      </c>
      <c r="X1934" s="86">
        <v>0</v>
      </c>
      <c r="Y1934" s="86">
        <v>600000</v>
      </c>
    </row>
    <row r="1935" spans="1:25" hidden="1" outlineLevel="4" x14ac:dyDescent="0.3">
      <c r="A1935" s="85" t="s">
        <v>262</v>
      </c>
      <c r="B1935" s="85" t="s">
        <v>270</v>
      </c>
      <c r="C1935" t="s">
        <v>2022</v>
      </c>
      <c r="D1935" s="86">
        <v>0</v>
      </c>
      <c r="E1935" s="86">
        <v>0</v>
      </c>
      <c r="F1935" s="86">
        <v>0</v>
      </c>
      <c r="G1935" s="86">
        <v>0</v>
      </c>
      <c r="H1935" s="86">
        <v>0</v>
      </c>
      <c r="I1935" s="86">
        <v>0</v>
      </c>
      <c r="J1935" s="86">
        <v>0</v>
      </c>
      <c r="K1935" s="86">
        <v>0</v>
      </c>
      <c r="L1935" s="86">
        <v>0</v>
      </c>
      <c r="M1935" s="86">
        <v>0</v>
      </c>
      <c r="N1935" s="86">
        <v>0</v>
      </c>
      <c r="O1935" s="86">
        <v>500000</v>
      </c>
      <c r="P1935" s="86">
        <v>0</v>
      </c>
      <c r="Q1935" s="86">
        <v>0</v>
      </c>
      <c r="R1935" s="86">
        <v>0</v>
      </c>
      <c r="S1935" s="86">
        <v>0</v>
      </c>
      <c r="T1935" s="86">
        <v>0</v>
      </c>
      <c r="U1935" s="86">
        <v>0</v>
      </c>
      <c r="V1935" s="86">
        <v>0</v>
      </c>
      <c r="W1935" s="86">
        <v>0</v>
      </c>
      <c r="X1935" s="86">
        <v>0</v>
      </c>
      <c r="Y1935" s="86">
        <v>500000</v>
      </c>
    </row>
    <row r="1936" spans="1:25" hidden="1" outlineLevel="4" x14ac:dyDescent="0.3">
      <c r="A1936" s="85" t="s">
        <v>262</v>
      </c>
      <c r="B1936" s="85" t="s">
        <v>270</v>
      </c>
      <c r="C1936" t="s">
        <v>2023</v>
      </c>
      <c r="D1936" s="86">
        <v>0</v>
      </c>
      <c r="E1936" s="86">
        <v>0</v>
      </c>
      <c r="F1936" s="86">
        <v>0</v>
      </c>
      <c r="G1936" s="86">
        <v>0</v>
      </c>
      <c r="H1936" s="86">
        <v>0</v>
      </c>
      <c r="I1936" s="86">
        <v>0</v>
      </c>
      <c r="J1936" s="86">
        <v>0</v>
      </c>
      <c r="K1936" s="86">
        <v>0</v>
      </c>
      <c r="L1936" s="86">
        <v>0</v>
      </c>
      <c r="M1936" s="86">
        <v>0</v>
      </c>
      <c r="N1936" s="86">
        <v>0</v>
      </c>
      <c r="O1936" s="86">
        <v>0</v>
      </c>
      <c r="P1936" s="86">
        <v>2500000</v>
      </c>
      <c r="Q1936" s="86">
        <v>6000000</v>
      </c>
      <c r="R1936" s="86">
        <v>8000000</v>
      </c>
      <c r="S1936" s="86">
        <v>4000000</v>
      </c>
      <c r="T1936" s="86">
        <v>4000000</v>
      </c>
      <c r="U1936" s="86">
        <v>0</v>
      </c>
      <c r="V1936" s="86">
        <v>4000000</v>
      </c>
      <c r="W1936" s="86">
        <v>5000000</v>
      </c>
      <c r="X1936" s="86">
        <v>9000000</v>
      </c>
      <c r="Y1936" s="86">
        <v>42500000</v>
      </c>
    </row>
    <row r="1937" spans="1:25" hidden="1" outlineLevel="4" x14ac:dyDescent="0.3">
      <c r="A1937" s="85" t="s">
        <v>262</v>
      </c>
      <c r="B1937" s="85" t="s">
        <v>270</v>
      </c>
      <c r="C1937" t="s">
        <v>2024</v>
      </c>
      <c r="D1937" s="86">
        <v>0</v>
      </c>
      <c r="E1937" s="86">
        <v>0</v>
      </c>
      <c r="F1937" s="86">
        <v>0</v>
      </c>
      <c r="G1937" s="86">
        <v>0</v>
      </c>
      <c r="H1937" s="86">
        <v>0</v>
      </c>
      <c r="I1937" s="86">
        <v>0</v>
      </c>
      <c r="J1937" s="86">
        <v>0</v>
      </c>
      <c r="K1937" s="86">
        <v>0</v>
      </c>
      <c r="L1937" s="86">
        <v>0</v>
      </c>
      <c r="M1937" s="86">
        <v>0</v>
      </c>
      <c r="N1937" s="86">
        <v>0</v>
      </c>
      <c r="O1937" s="86">
        <v>0</v>
      </c>
      <c r="P1937" s="86">
        <v>250000</v>
      </c>
      <c r="Q1937" s="86">
        <v>0</v>
      </c>
      <c r="R1937" s="86">
        <v>0</v>
      </c>
      <c r="S1937" s="86">
        <v>0</v>
      </c>
      <c r="T1937" s="86">
        <v>0</v>
      </c>
      <c r="U1937" s="86">
        <v>0</v>
      </c>
      <c r="V1937" s="86">
        <v>0</v>
      </c>
      <c r="W1937" s="86">
        <v>0</v>
      </c>
      <c r="X1937" s="86">
        <v>0</v>
      </c>
      <c r="Y1937" s="86">
        <v>250000</v>
      </c>
    </row>
    <row r="1938" spans="1:25" hidden="1" outlineLevel="4" x14ac:dyDescent="0.3">
      <c r="A1938" s="85" t="s">
        <v>262</v>
      </c>
      <c r="B1938" s="85" t="s">
        <v>270</v>
      </c>
      <c r="C1938" t="s">
        <v>2025</v>
      </c>
      <c r="D1938" s="86">
        <v>0</v>
      </c>
      <c r="E1938" s="86">
        <v>0</v>
      </c>
      <c r="F1938" s="86">
        <v>0</v>
      </c>
      <c r="G1938" s="86">
        <v>0</v>
      </c>
      <c r="H1938" s="86">
        <v>0</v>
      </c>
      <c r="I1938" s="86">
        <v>0</v>
      </c>
      <c r="J1938" s="86">
        <v>0</v>
      </c>
      <c r="K1938" s="86">
        <v>0</v>
      </c>
      <c r="L1938" s="86">
        <v>0</v>
      </c>
      <c r="M1938" s="86">
        <v>0</v>
      </c>
      <c r="N1938" s="86">
        <v>0</v>
      </c>
      <c r="O1938" s="86">
        <v>100000</v>
      </c>
      <c r="P1938" s="86">
        <v>0</v>
      </c>
      <c r="Q1938" s="86">
        <v>0</v>
      </c>
      <c r="R1938" s="86">
        <v>0</v>
      </c>
      <c r="S1938" s="86">
        <v>0</v>
      </c>
      <c r="T1938" s="86">
        <v>0</v>
      </c>
      <c r="U1938" s="86">
        <v>0</v>
      </c>
      <c r="V1938" s="86">
        <v>0</v>
      </c>
      <c r="W1938" s="86">
        <v>0</v>
      </c>
      <c r="X1938" s="86">
        <v>0</v>
      </c>
      <c r="Y1938" s="86">
        <v>100000</v>
      </c>
    </row>
    <row r="1939" spans="1:25" hidden="1" outlineLevel="4" x14ac:dyDescent="0.3">
      <c r="A1939" s="85" t="s">
        <v>262</v>
      </c>
      <c r="B1939" s="85" t="s">
        <v>270</v>
      </c>
      <c r="C1939" t="s">
        <v>2026</v>
      </c>
      <c r="D1939" s="86">
        <v>0</v>
      </c>
      <c r="E1939" s="86">
        <v>0</v>
      </c>
      <c r="F1939" s="86">
        <v>0</v>
      </c>
      <c r="G1939" s="86">
        <v>0</v>
      </c>
      <c r="H1939" s="86">
        <v>0</v>
      </c>
      <c r="I1939" s="86">
        <v>0</v>
      </c>
      <c r="J1939" s="86">
        <v>0</v>
      </c>
      <c r="K1939" s="86">
        <v>0</v>
      </c>
      <c r="L1939" s="86">
        <v>0</v>
      </c>
      <c r="M1939" s="86">
        <v>0</v>
      </c>
      <c r="N1939" s="86">
        <v>0</v>
      </c>
      <c r="O1939" s="86">
        <v>0</v>
      </c>
      <c r="P1939" s="86">
        <v>750000</v>
      </c>
      <c r="Q1939" s="86">
        <v>0</v>
      </c>
      <c r="R1939" s="86">
        <v>500000</v>
      </c>
      <c r="S1939" s="86">
        <v>600000</v>
      </c>
      <c r="T1939" s="86">
        <v>750000</v>
      </c>
      <c r="U1939" s="86">
        <v>0</v>
      </c>
      <c r="V1939" s="86">
        <v>0</v>
      </c>
      <c r="W1939" s="86">
        <v>0</v>
      </c>
      <c r="X1939" s="86">
        <v>0</v>
      </c>
      <c r="Y1939" s="86">
        <v>2600000</v>
      </c>
    </row>
    <row r="1940" spans="1:25" hidden="1" outlineLevel="4" x14ac:dyDescent="0.3">
      <c r="A1940" s="85" t="s">
        <v>262</v>
      </c>
      <c r="B1940" s="85" t="s">
        <v>270</v>
      </c>
      <c r="C1940" t="s">
        <v>2027</v>
      </c>
      <c r="D1940" s="86">
        <v>0</v>
      </c>
      <c r="E1940" s="86">
        <v>0</v>
      </c>
      <c r="F1940" s="86">
        <v>0</v>
      </c>
      <c r="G1940" s="86">
        <v>0</v>
      </c>
      <c r="H1940" s="86">
        <v>0</v>
      </c>
      <c r="I1940" s="86">
        <v>0</v>
      </c>
      <c r="J1940" s="86">
        <v>0</v>
      </c>
      <c r="K1940" s="86">
        <v>100000</v>
      </c>
      <c r="L1940" s="86">
        <v>0</v>
      </c>
      <c r="M1940" s="86">
        <v>0</v>
      </c>
      <c r="N1940" s="86">
        <v>0</v>
      </c>
      <c r="O1940" s="86">
        <v>60000</v>
      </c>
      <c r="P1940" s="86">
        <v>0</v>
      </c>
      <c r="Q1940" s="86">
        <v>0</v>
      </c>
      <c r="R1940" s="86">
        <v>0</v>
      </c>
      <c r="S1940" s="86">
        <v>0</v>
      </c>
      <c r="T1940" s="86">
        <v>0</v>
      </c>
      <c r="U1940" s="86">
        <v>0</v>
      </c>
      <c r="V1940" s="86">
        <v>300000</v>
      </c>
      <c r="W1940" s="86">
        <v>0</v>
      </c>
      <c r="X1940" s="86">
        <v>0</v>
      </c>
      <c r="Y1940" s="86">
        <v>460000</v>
      </c>
    </row>
    <row r="1941" spans="1:25" hidden="1" outlineLevel="4" x14ac:dyDescent="0.3">
      <c r="A1941" s="85" t="s">
        <v>262</v>
      </c>
      <c r="B1941" s="85" t="s">
        <v>270</v>
      </c>
      <c r="C1941" t="s">
        <v>2028</v>
      </c>
      <c r="D1941" s="86">
        <v>0</v>
      </c>
      <c r="E1941" s="86">
        <v>0</v>
      </c>
      <c r="F1941" s="86">
        <v>0</v>
      </c>
      <c r="G1941" s="86">
        <v>0</v>
      </c>
      <c r="H1941" s="86">
        <v>0</v>
      </c>
      <c r="I1941" s="86">
        <v>0</v>
      </c>
      <c r="J1941" s="86">
        <v>0</v>
      </c>
      <c r="K1941" s="86">
        <v>2000000</v>
      </c>
      <c r="L1941" s="86">
        <v>0</v>
      </c>
      <c r="M1941" s="86">
        <v>0</v>
      </c>
      <c r="N1941" s="86">
        <v>0</v>
      </c>
      <c r="O1941" s="86">
        <v>0</v>
      </c>
      <c r="P1941" s="86">
        <v>0</v>
      </c>
      <c r="Q1941" s="86">
        <v>0</v>
      </c>
      <c r="R1941" s="86">
        <v>0</v>
      </c>
      <c r="S1941" s="86">
        <v>0</v>
      </c>
      <c r="T1941" s="86">
        <v>0</v>
      </c>
      <c r="U1941" s="86">
        <v>0</v>
      </c>
      <c r="V1941" s="86">
        <v>0</v>
      </c>
      <c r="W1941" s="86">
        <v>0</v>
      </c>
      <c r="X1941" s="86">
        <v>0</v>
      </c>
      <c r="Y1941" s="86">
        <v>2000000</v>
      </c>
    </row>
    <row r="1942" spans="1:25" hidden="1" outlineLevel="4" x14ac:dyDescent="0.3">
      <c r="A1942" s="85" t="s">
        <v>262</v>
      </c>
      <c r="B1942" s="85" t="s">
        <v>270</v>
      </c>
      <c r="C1942" t="s">
        <v>2029</v>
      </c>
      <c r="D1942" s="86">
        <v>0</v>
      </c>
      <c r="E1942" s="86">
        <v>0</v>
      </c>
      <c r="F1942" s="86">
        <v>0</v>
      </c>
      <c r="G1942" s="86">
        <v>0</v>
      </c>
      <c r="H1942" s="86">
        <v>0</v>
      </c>
      <c r="I1942" s="86">
        <v>0</v>
      </c>
      <c r="J1942" s="86">
        <v>0</v>
      </c>
      <c r="K1942" s="86">
        <v>0</v>
      </c>
      <c r="L1942" s="86">
        <v>0</v>
      </c>
      <c r="M1942" s="86">
        <v>0</v>
      </c>
      <c r="N1942" s="86">
        <v>0</v>
      </c>
      <c r="O1942" s="86">
        <v>0</v>
      </c>
      <c r="P1942" s="86">
        <v>0</v>
      </c>
      <c r="Q1942" s="86">
        <v>0</v>
      </c>
      <c r="R1942" s="86">
        <v>0</v>
      </c>
      <c r="S1942" s="86">
        <v>0</v>
      </c>
      <c r="T1942" s="86">
        <v>0</v>
      </c>
      <c r="U1942" s="86">
        <v>0</v>
      </c>
      <c r="V1942" s="86">
        <v>2820851</v>
      </c>
      <c r="W1942" s="86">
        <v>0</v>
      </c>
      <c r="X1942" s="86">
        <v>0</v>
      </c>
      <c r="Y1942" s="86">
        <v>2820851</v>
      </c>
    </row>
    <row r="1943" spans="1:25" hidden="1" outlineLevel="4" x14ac:dyDescent="0.3">
      <c r="A1943" s="85" t="s">
        <v>262</v>
      </c>
      <c r="B1943" s="85" t="s">
        <v>270</v>
      </c>
      <c r="C1943" t="s">
        <v>2030</v>
      </c>
      <c r="D1943" s="86">
        <v>0</v>
      </c>
      <c r="E1943" s="86">
        <v>0</v>
      </c>
      <c r="F1943" s="86">
        <v>0</v>
      </c>
      <c r="G1943" s="86">
        <v>0</v>
      </c>
      <c r="H1943" s="86">
        <v>0</v>
      </c>
      <c r="I1943" s="86">
        <v>0</v>
      </c>
      <c r="J1943" s="86">
        <v>0</v>
      </c>
      <c r="K1943" s="86">
        <v>0</v>
      </c>
      <c r="L1943" s="86">
        <v>0</v>
      </c>
      <c r="M1943" s="86">
        <v>0</v>
      </c>
      <c r="N1943" s="86">
        <v>0</v>
      </c>
      <c r="O1943" s="86">
        <v>0</v>
      </c>
      <c r="P1943" s="86">
        <v>0</v>
      </c>
      <c r="Q1943" s="86">
        <v>0</v>
      </c>
      <c r="R1943" s="86">
        <v>0</v>
      </c>
      <c r="S1943" s="86">
        <v>0</v>
      </c>
      <c r="T1943" s="86">
        <v>0</v>
      </c>
      <c r="U1943" s="86">
        <v>0</v>
      </c>
      <c r="V1943" s="86">
        <v>0</v>
      </c>
      <c r="W1943" s="86">
        <v>0</v>
      </c>
      <c r="X1943" s="86">
        <v>600000</v>
      </c>
      <c r="Y1943" s="86">
        <v>600000</v>
      </c>
    </row>
    <row r="1944" spans="1:25" hidden="1" outlineLevel="4" x14ac:dyDescent="0.3">
      <c r="A1944" s="85" t="s">
        <v>262</v>
      </c>
      <c r="B1944" s="85" t="s">
        <v>270</v>
      </c>
      <c r="C1944" t="s">
        <v>2031</v>
      </c>
      <c r="D1944" s="86">
        <v>0</v>
      </c>
      <c r="E1944" s="86">
        <v>0</v>
      </c>
      <c r="F1944" s="86">
        <v>0</v>
      </c>
      <c r="G1944" s="86">
        <v>0</v>
      </c>
      <c r="H1944" s="86">
        <v>0</v>
      </c>
      <c r="I1944" s="86">
        <v>0</v>
      </c>
      <c r="J1944" s="86">
        <v>0</v>
      </c>
      <c r="K1944" s="86">
        <v>0</v>
      </c>
      <c r="L1944" s="86">
        <v>0</v>
      </c>
      <c r="M1944" s="86">
        <v>0</v>
      </c>
      <c r="N1944" s="86">
        <v>0</v>
      </c>
      <c r="O1944" s="86">
        <v>0</v>
      </c>
      <c r="P1944" s="86">
        <v>0</v>
      </c>
      <c r="Q1944" s="86">
        <v>2000000</v>
      </c>
      <c r="R1944" s="86">
        <v>0</v>
      </c>
      <c r="S1944" s="86">
        <v>0</v>
      </c>
      <c r="T1944" s="86">
        <v>0</v>
      </c>
      <c r="U1944" s="86">
        <v>0</v>
      </c>
      <c r="V1944" s="86">
        <v>0</v>
      </c>
      <c r="W1944" s="86">
        <v>0</v>
      </c>
      <c r="X1944" s="86">
        <v>0</v>
      </c>
      <c r="Y1944" s="86">
        <v>2000000</v>
      </c>
    </row>
    <row r="1945" spans="1:25" hidden="1" outlineLevel="4" x14ac:dyDescent="0.3">
      <c r="A1945" s="85" t="s">
        <v>262</v>
      </c>
      <c r="B1945" s="85" t="s">
        <v>270</v>
      </c>
      <c r="C1945" t="s">
        <v>1422</v>
      </c>
      <c r="D1945" s="86">
        <v>0</v>
      </c>
      <c r="E1945" s="86">
        <v>0</v>
      </c>
      <c r="F1945" s="86">
        <v>0</v>
      </c>
      <c r="G1945" s="86">
        <v>113618.57205677337</v>
      </c>
      <c r="H1945" s="86">
        <v>0</v>
      </c>
      <c r="I1945" s="86">
        <v>0</v>
      </c>
      <c r="J1945" s="86">
        <v>0</v>
      </c>
      <c r="K1945" s="86">
        <v>0</v>
      </c>
      <c r="L1945" s="86">
        <v>0</v>
      </c>
      <c r="M1945" s="86">
        <v>0</v>
      </c>
      <c r="N1945" s="86">
        <v>0</v>
      </c>
      <c r="O1945" s="86">
        <v>0</v>
      </c>
      <c r="P1945" s="86">
        <v>0</v>
      </c>
      <c r="Q1945" s="86">
        <v>0</v>
      </c>
      <c r="R1945" s="86">
        <v>0</v>
      </c>
      <c r="S1945" s="86">
        <v>0</v>
      </c>
      <c r="T1945" s="86">
        <v>0</v>
      </c>
      <c r="U1945" s="86">
        <v>0</v>
      </c>
      <c r="V1945" s="86">
        <v>0</v>
      </c>
      <c r="W1945" s="86">
        <v>0</v>
      </c>
      <c r="X1945" s="86">
        <v>0</v>
      </c>
      <c r="Y1945" s="86">
        <v>113618.57205677337</v>
      </c>
    </row>
    <row r="1946" spans="1:25" hidden="1" outlineLevel="4" x14ac:dyDescent="0.3">
      <c r="A1946" s="85" t="s">
        <v>262</v>
      </c>
      <c r="B1946" s="85" t="s">
        <v>270</v>
      </c>
      <c r="C1946" t="s">
        <v>2032</v>
      </c>
      <c r="D1946" s="86">
        <v>0</v>
      </c>
      <c r="E1946" s="86">
        <v>0</v>
      </c>
      <c r="F1946" s="86">
        <v>0</v>
      </c>
      <c r="G1946" s="86">
        <v>0</v>
      </c>
      <c r="H1946" s="86">
        <v>0</v>
      </c>
      <c r="I1946" s="86">
        <v>0</v>
      </c>
      <c r="J1946" s="86">
        <v>0</v>
      </c>
      <c r="K1946" s="86">
        <v>0</v>
      </c>
      <c r="L1946" s="86">
        <v>0</v>
      </c>
      <c r="M1946" s="86">
        <v>0</v>
      </c>
      <c r="N1946" s="86">
        <v>0</v>
      </c>
      <c r="O1946" s="86">
        <v>0</v>
      </c>
      <c r="P1946" s="86">
        <v>0</v>
      </c>
      <c r="Q1946" s="86">
        <v>0</v>
      </c>
      <c r="R1946" s="86">
        <v>0</v>
      </c>
      <c r="S1946" s="86">
        <v>0</v>
      </c>
      <c r="T1946" s="86">
        <v>0</v>
      </c>
      <c r="U1946" s="86">
        <v>0</v>
      </c>
      <c r="V1946" s="86">
        <v>500000</v>
      </c>
      <c r="W1946" s="86">
        <v>500000</v>
      </c>
      <c r="X1946" s="86">
        <v>0</v>
      </c>
      <c r="Y1946" s="86">
        <v>1000000</v>
      </c>
    </row>
    <row r="1947" spans="1:25" hidden="1" outlineLevel="4" x14ac:dyDescent="0.3">
      <c r="A1947" s="85" t="s">
        <v>262</v>
      </c>
      <c r="B1947" s="85" t="s">
        <v>270</v>
      </c>
      <c r="C1947" t="s">
        <v>2033</v>
      </c>
      <c r="D1947" s="86">
        <v>0</v>
      </c>
      <c r="E1947" s="86">
        <v>0</v>
      </c>
      <c r="F1947" s="86">
        <v>0</v>
      </c>
      <c r="G1947" s="86">
        <v>0</v>
      </c>
      <c r="H1947" s="86">
        <v>0</v>
      </c>
      <c r="I1947" s="86">
        <v>0</v>
      </c>
      <c r="J1947" s="86">
        <v>0</v>
      </c>
      <c r="K1947" s="86">
        <v>0</v>
      </c>
      <c r="L1947" s="86">
        <v>0</v>
      </c>
      <c r="M1947" s="86">
        <v>0</v>
      </c>
      <c r="N1947" s="86">
        <v>0</v>
      </c>
      <c r="O1947" s="86">
        <v>0</v>
      </c>
      <c r="P1947" s="86">
        <v>0</v>
      </c>
      <c r="Q1947" s="86">
        <v>0</v>
      </c>
      <c r="R1947" s="86">
        <v>0</v>
      </c>
      <c r="S1947" s="86">
        <v>0</v>
      </c>
      <c r="T1947" s="86">
        <v>0</v>
      </c>
      <c r="U1947" s="86">
        <v>0</v>
      </c>
      <c r="V1947" s="86">
        <v>0</v>
      </c>
      <c r="W1947" s="86">
        <v>0</v>
      </c>
      <c r="X1947" s="86">
        <v>5000000</v>
      </c>
      <c r="Y1947" s="86">
        <v>5000000</v>
      </c>
    </row>
    <row r="1948" spans="1:25" hidden="1" outlineLevel="4" x14ac:dyDescent="0.3">
      <c r="A1948" s="85" t="s">
        <v>262</v>
      </c>
      <c r="B1948" s="85" t="s">
        <v>270</v>
      </c>
      <c r="C1948" t="s">
        <v>2034</v>
      </c>
      <c r="D1948" s="86">
        <v>0</v>
      </c>
      <c r="E1948" s="86">
        <v>0</v>
      </c>
      <c r="F1948" s="86">
        <v>0</v>
      </c>
      <c r="G1948" s="86">
        <v>0</v>
      </c>
      <c r="H1948" s="86">
        <v>0</v>
      </c>
      <c r="I1948" s="86">
        <v>0</v>
      </c>
      <c r="J1948" s="86">
        <v>0</v>
      </c>
      <c r="K1948" s="86">
        <v>0</v>
      </c>
      <c r="L1948" s="86">
        <v>0</v>
      </c>
      <c r="M1948" s="86">
        <v>0</v>
      </c>
      <c r="N1948" s="86">
        <v>0</v>
      </c>
      <c r="O1948" s="86">
        <v>0</v>
      </c>
      <c r="P1948" s="86">
        <v>0</v>
      </c>
      <c r="Q1948" s="86">
        <v>0</v>
      </c>
      <c r="R1948" s="86">
        <v>0</v>
      </c>
      <c r="S1948" s="86">
        <v>0</v>
      </c>
      <c r="T1948" s="86">
        <v>0</v>
      </c>
      <c r="U1948" s="86">
        <v>0</v>
      </c>
      <c r="V1948" s="86">
        <v>360000</v>
      </c>
      <c r="W1948" s="86">
        <v>0</v>
      </c>
      <c r="X1948" s="86">
        <v>0</v>
      </c>
      <c r="Y1948" s="86">
        <v>360000</v>
      </c>
    </row>
    <row r="1949" spans="1:25" hidden="1" outlineLevel="4" x14ac:dyDescent="0.3">
      <c r="A1949" s="85" t="s">
        <v>262</v>
      </c>
      <c r="B1949" s="85" t="s">
        <v>270</v>
      </c>
      <c r="C1949" t="s">
        <v>2035</v>
      </c>
      <c r="D1949" s="86">
        <v>0</v>
      </c>
      <c r="E1949" s="86">
        <v>0</v>
      </c>
      <c r="F1949" s="86">
        <v>0</v>
      </c>
      <c r="G1949" s="86">
        <v>0</v>
      </c>
      <c r="H1949" s="86">
        <v>0</v>
      </c>
      <c r="I1949" s="86">
        <v>0</v>
      </c>
      <c r="J1949" s="86">
        <v>0</v>
      </c>
      <c r="K1949" s="86">
        <v>0</v>
      </c>
      <c r="L1949" s="86">
        <v>0</v>
      </c>
      <c r="M1949" s="86">
        <v>0</v>
      </c>
      <c r="N1949" s="86">
        <v>0</v>
      </c>
      <c r="O1949" s="86">
        <v>0</v>
      </c>
      <c r="P1949" s="86">
        <v>0</v>
      </c>
      <c r="Q1949" s="86">
        <v>0</v>
      </c>
      <c r="R1949" s="86">
        <v>0</v>
      </c>
      <c r="S1949" s="86">
        <v>0</v>
      </c>
      <c r="T1949" s="86">
        <v>0</v>
      </c>
      <c r="U1949" s="86">
        <v>0</v>
      </c>
      <c r="V1949" s="86">
        <v>350000</v>
      </c>
      <c r="W1949" s="86">
        <v>0</v>
      </c>
      <c r="X1949" s="86">
        <v>0</v>
      </c>
      <c r="Y1949" s="86">
        <v>350000</v>
      </c>
    </row>
    <row r="1950" spans="1:25" hidden="1" outlineLevel="4" x14ac:dyDescent="0.3">
      <c r="A1950" s="85" t="s">
        <v>262</v>
      </c>
      <c r="B1950" s="85" t="s">
        <v>270</v>
      </c>
      <c r="C1950" t="s">
        <v>2036</v>
      </c>
      <c r="D1950" s="86">
        <v>0</v>
      </c>
      <c r="E1950" s="86">
        <v>0</v>
      </c>
      <c r="F1950" s="86">
        <v>0</v>
      </c>
      <c r="G1950" s="86">
        <v>0</v>
      </c>
      <c r="H1950" s="86">
        <v>0</v>
      </c>
      <c r="I1950" s="86">
        <v>0</v>
      </c>
      <c r="J1950" s="86">
        <v>0</v>
      </c>
      <c r="K1950" s="86">
        <v>0</v>
      </c>
      <c r="L1950" s="86">
        <v>0</v>
      </c>
      <c r="M1950" s="86">
        <v>0</v>
      </c>
      <c r="N1950" s="86">
        <v>0</v>
      </c>
      <c r="O1950" s="86">
        <v>0</v>
      </c>
      <c r="P1950" s="86">
        <v>0</v>
      </c>
      <c r="Q1950" s="86">
        <v>0</v>
      </c>
      <c r="R1950" s="86">
        <v>0</v>
      </c>
      <c r="S1950" s="86">
        <v>0</v>
      </c>
      <c r="T1950" s="86">
        <v>0</v>
      </c>
      <c r="U1950" s="86">
        <v>0</v>
      </c>
      <c r="V1950" s="86">
        <v>0</v>
      </c>
      <c r="W1950" s="86">
        <v>1204834516</v>
      </c>
      <c r="X1950" s="86">
        <v>0</v>
      </c>
      <c r="Y1950" s="86">
        <v>1204834516</v>
      </c>
    </row>
    <row r="1951" spans="1:25" hidden="1" outlineLevel="4" x14ac:dyDescent="0.3">
      <c r="A1951" s="85" t="s">
        <v>262</v>
      </c>
      <c r="B1951" s="85" t="s">
        <v>270</v>
      </c>
      <c r="C1951" t="s">
        <v>2037</v>
      </c>
      <c r="D1951" s="86">
        <v>0</v>
      </c>
      <c r="E1951" s="86">
        <v>0</v>
      </c>
      <c r="F1951" s="86">
        <v>0</v>
      </c>
      <c r="G1951" s="86">
        <v>0</v>
      </c>
      <c r="H1951" s="86">
        <v>0</v>
      </c>
      <c r="I1951" s="86">
        <v>0</v>
      </c>
      <c r="J1951" s="86">
        <v>0</v>
      </c>
      <c r="K1951" s="86">
        <v>0</v>
      </c>
      <c r="L1951" s="86">
        <v>0</v>
      </c>
      <c r="M1951" s="86">
        <v>0</v>
      </c>
      <c r="N1951" s="86">
        <v>0</v>
      </c>
      <c r="O1951" s="86">
        <v>0</v>
      </c>
      <c r="P1951" s="86">
        <v>0</v>
      </c>
      <c r="Q1951" s="86">
        <v>0</v>
      </c>
      <c r="R1951" s="86">
        <v>0</v>
      </c>
      <c r="S1951" s="86">
        <v>0</v>
      </c>
      <c r="T1951" s="86">
        <v>0</v>
      </c>
      <c r="U1951" s="86">
        <v>0</v>
      </c>
      <c r="V1951" s="86">
        <v>0</v>
      </c>
      <c r="W1951" s="86">
        <v>0</v>
      </c>
      <c r="X1951" s="86">
        <v>55000000</v>
      </c>
      <c r="Y1951" s="86">
        <v>55000000</v>
      </c>
    </row>
    <row r="1952" spans="1:25" hidden="1" outlineLevel="4" x14ac:dyDescent="0.3">
      <c r="A1952" s="85" t="s">
        <v>262</v>
      </c>
      <c r="B1952" s="85" t="s">
        <v>270</v>
      </c>
      <c r="C1952" t="s">
        <v>2038</v>
      </c>
      <c r="D1952" s="86">
        <v>0</v>
      </c>
      <c r="E1952" s="86">
        <v>0</v>
      </c>
      <c r="F1952" s="86">
        <v>0</v>
      </c>
      <c r="G1952" s="86">
        <v>0</v>
      </c>
      <c r="H1952" s="86">
        <v>0</v>
      </c>
      <c r="I1952" s="86">
        <v>0</v>
      </c>
      <c r="J1952" s="86">
        <v>0</v>
      </c>
      <c r="K1952" s="86">
        <v>0</v>
      </c>
      <c r="L1952" s="86">
        <v>0</v>
      </c>
      <c r="M1952" s="86">
        <v>0</v>
      </c>
      <c r="N1952" s="86">
        <v>0</v>
      </c>
      <c r="O1952" s="86">
        <v>600000</v>
      </c>
      <c r="P1952" s="86">
        <v>0</v>
      </c>
      <c r="Q1952" s="86">
        <v>0</v>
      </c>
      <c r="R1952" s="86">
        <v>0</v>
      </c>
      <c r="S1952" s="86">
        <v>0</v>
      </c>
      <c r="T1952" s="86">
        <v>0</v>
      </c>
      <c r="U1952" s="86">
        <v>0</v>
      </c>
      <c r="V1952" s="86">
        <v>0</v>
      </c>
      <c r="W1952" s="86">
        <v>0</v>
      </c>
      <c r="X1952" s="86">
        <v>0</v>
      </c>
      <c r="Y1952" s="86">
        <v>600000</v>
      </c>
    </row>
    <row r="1953" spans="1:25" hidden="1" outlineLevel="4" x14ac:dyDescent="0.3">
      <c r="A1953" s="85" t="s">
        <v>262</v>
      </c>
      <c r="B1953" s="85" t="s">
        <v>270</v>
      </c>
      <c r="C1953" t="s">
        <v>2039</v>
      </c>
      <c r="D1953" s="86">
        <v>0</v>
      </c>
      <c r="E1953" s="86">
        <v>0</v>
      </c>
      <c r="F1953" s="86">
        <v>0</v>
      </c>
      <c r="G1953" s="86">
        <v>0</v>
      </c>
      <c r="H1953" s="86">
        <v>0</v>
      </c>
      <c r="I1953" s="86">
        <v>0</v>
      </c>
      <c r="J1953" s="86">
        <v>0</v>
      </c>
      <c r="K1953" s="86">
        <v>3000000</v>
      </c>
      <c r="L1953" s="86">
        <v>0</v>
      </c>
      <c r="M1953" s="86">
        <v>0</v>
      </c>
      <c r="N1953" s="86">
        <v>0</v>
      </c>
      <c r="O1953" s="86">
        <v>0</v>
      </c>
      <c r="P1953" s="86">
        <v>0</v>
      </c>
      <c r="Q1953" s="86">
        <v>0</v>
      </c>
      <c r="R1953" s="86">
        <v>0</v>
      </c>
      <c r="S1953" s="86">
        <v>0</v>
      </c>
      <c r="T1953" s="86">
        <v>0</v>
      </c>
      <c r="U1953" s="86">
        <v>0</v>
      </c>
      <c r="V1953" s="86">
        <v>0</v>
      </c>
      <c r="W1953" s="86">
        <v>0</v>
      </c>
      <c r="X1953" s="86">
        <v>0</v>
      </c>
      <c r="Y1953" s="86">
        <v>3000000</v>
      </c>
    </row>
    <row r="1954" spans="1:25" hidden="1" outlineLevel="4" x14ac:dyDescent="0.3">
      <c r="A1954" s="85" t="s">
        <v>262</v>
      </c>
      <c r="B1954" s="85" t="s">
        <v>270</v>
      </c>
      <c r="C1954" t="s">
        <v>2040</v>
      </c>
      <c r="D1954" s="86">
        <v>0</v>
      </c>
      <c r="E1954" s="86">
        <v>0</v>
      </c>
      <c r="F1954" s="86">
        <v>0</v>
      </c>
      <c r="G1954" s="86">
        <v>0</v>
      </c>
      <c r="H1954" s="86">
        <v>0</v>
      </c>
      <c r="I1954" s="86">
        <v>0</v>
      </c>
      <c r="J1954" s="86">
        <v>0</v>
      </c>
      <c r="K1954" s="86">
        <v>0</v>
      </c>
      <c r="L1954" s="86">
        <v>0</v>
      </c>
      <c r="M1954" s="86">
        <v>3542592</v>
      </c>
      <c r="N1954" s="86">
        <v>0</v>
      </c>
      <c r="O1954" s="86">
        <v>0</v>
      </c>
      <c r="P1954" s="86">
        <v>0</v>
      </c>
      <c r="Q1954" s="86">
        <v>0</v>
      </c>
      <c r="R1954" s="86">
        <v>0</v>
      </c>
      <c r="S1954" s="86">
        <v>0</v>
      </c>
      <c r="T1954" s="86">
        <v>0</v>
      </c>
      <c r="U1954" s="86">
        <v>0</v>
      </c>
      <c r="V1954" s="86">
        <v>0</v>
      </c>
      <c r="W1954" s="86">
        <v>0</v>
      </c>
      <c r="X1954" s="86">
        <v>0</v>
      </c>
      <c r="Y1954" s="86">
        <v>3542592</v>
      </c>
    </row>
    <row r="1955" spans="1:25" hidden="1" outlineLevel="4" x14ac:dyDescent="0.3">
      <c r="A1955" s="85" t="s">
        <v>262</v>
      </c>
      <c r="B1955" s="85" t="s">
        <v>270</v>
      </c>
      <c r="C1955" t="s">
        <v>2041</v>
      </c>
      <c r="D1955" s="86">
        <v>0</v>
      </c>
      <c r="E1955" s="86">
        <v>0</v>
      </c>
      <c r="F1955" s="86">
        <v>0</v>
      </c>
      <c r="G1955" s="86">
        <v>0</v>
      </c>
      <c r="H1955" s="86">
        <v>0</v>
      </c>
      <c r="I1955" s="86">
        <v>0</v>
      </c>
      <c r="J1955" s="86">
        <v>0</v>
      </c>
      <c r="K1955" s="86">
        <v>0</v>
      </c>
      <c r="L1955" s="86">
        <v>0</v>
      </c>
      <c r="M1955" s="86">
        <v>0</v>
      </c>
      <c r="N1955" s="86">
        <v>0</v>
      </c>
      <c r="O1955" s="86">
        <v>0</v>
      </c>
      <c r="P1955" s="86">
        <v>0</v>
      </c>
      <c r="Q1955" s="86">
        <v>3000000</v>
      </c>
      <c r="R1955" s="86">
        <v>0</v>
      </c>
      <c r="S1955" s="86">
        <v>0</v>
      </c>
      <c r="T1955" s="86">
        <v>0</v>
      </c>
      <c r="U1955" s="86">
        <v>0</v>
      </c>
      <c r="V1955" s="86">
        <v>0</v>
      </c>
      <c r="W1955" s="86">
        <v>0</v>
      </c>
      <c r="X1955" s="86">
        <v>0</v>
      </c>
      <c r="Y1955" s="86">
        <v>3000000</v>
      </c>
    </row>
    <row r="1956" spans="1:25" hidden="1" outlineLevel="4" x14ac:dyDescent="0.3">
      <c r="A1956" s="85" t="s">
        <v>262</v>
      </c>
      <c r="B1956" s="85" t="s">
        <v>270</v>
      </c>
      <c r="C1956" t="s">
        <v>2042</v>
      </c>
      <c r="D1956" s="86">
        <v>0</v>
      </c>
      <c r="E1956" s="86">
        <v>0</v>
      </c>
      <c r="F1956" s="86">
        <v>0</v>
      </c>
      <c r="G1956" s="86">
        <v>0</v>
      </c>
      <c r="H1956" s="86">
        <v>0</v>
      </c>
      <c r="I1956" s="86">
        <v>0</v>
      </c>
      <c r="J1956" s="86">
        <v>0</v>
      </c>
      <c r="K1956" s="86">
        <v>0</v>
      </c>
      <c r="L1956" s="86">
        <v>0</v>
      </c>
      <c r="M1956" s="86">
        <v>0</v>
      </c>
      <c r="N1956" s="86">
        <v>0</v>
      </c>
      <c r="O1956" s="86">
        <v>0</v>
      </c>
      <c r="P1956" s="86">
        <v>100000</v>
      </c>
      <c r="Q1956" s="86">
        <v>0</v>
      </c>
      <c r="R1956" s="86">
        <v>0</v>
      </c>
      <c r="S1956" s="86">
        <v>0</v>
      </c>
      <c r="T1956" s="86">
        <v>0</v>
      </c>
      <c r="U1956" s="86">
        <v>0</v>
      </c>
      <c r="V1956" s="86">
        <v>0</v>
      </c>
      <c r="W1956" s="86">
        <v>0</v>
      </c>
      <c r="X1956" s="86">
        <v>0</v>
      </c>
      <c r="Y1956" s="86">
        <v>100000</v>
      </c>
    </row>
    <row r="1957" spans="1:25" hidden="1" outlineLevel="4" x14ac:dyDescent="0.3">
      <c r="A1957" s="85" t="s">
        <v>262</v>
      </c>
      <c r="B1957" s="85" t="s">
        <v>270</v>
      </c>
      <c r="C1957" t="s">
        <v>2043</v>
      </c>
      <c r="D1957" s="86">
        <v>0</v>
      </c>
      <c r="E1957" s="86">
        <v>0</v>
      </c>
      <c r="F1957" s="86">
        <v>0</v>
      </c>
      <c r="G1957" s="86">
        <v>0</v>
      </c>
      <c r="H1957" s="86">
        <v>0</v>
      </c>
      <c r="I1957" s="86">
        <v>0</v>
      </c>
      <c r="J1957" s="86">
        <v>0</v>
      </c>
      <c r="K1957" s="86">
        <v>0</v>
      </c>
      <c r="L1957" s="86">
        <v>0</v>
      </c>
      <c r="M1957" s="86">
        <v>0</v>
      </c>
      <c r="N1957" s="86">
        <v>0</v>
      </c>
      <c r="O1957" s="86">
        <v>0</v>
      </c>
      <c r="P1957" s="86">
        <v>400000</v>
      </c>
      <c r="Q1957" s="86">
        <v>0</v>
      </c>
      <c r="R1957" s="86">
        <v>0</v>
      </c>
      <c r="S1957" s="86">
        <v>0</v>
      </c>
      <c r="T1957" s="86">
        <v>0</v>
      </c>
      <c r="U1957" s="86">
        <v>0</v>
      </c>
      <c r="V1957" s="86">
        <v>0</v>
      </c>
      <c r="W1957" s="86">
        <v>0</v>
      </c>
      <c r="X1957" s="86">
        <v>0</v>
      </c>
      <c r="Y1957" s="86">
        <v>400000</v>
      </c>
    </row>
    <row r="1958" spans="1:25" hidden="1" outlineLevel="4" x14ac:dyDescent="0.3">
      <c r="A1958" s="85" t="s">
        <v>262</v>
      </c>
      <c r="B1958" s="85" t="s">
        <v>270</v>
      </c>
      <c r="C1958" t="s">
        <v>2044</v>
      </c>
      <c r="D1958" s="86">
        <v>0</v>
      </c>
      <c r="E1958" s="86">
        <v>0</v>
      </c>
      <c r="F1958" s="86">
        <v>0</v>
      </c>
      <c r="G1958" s="86">
        <v>0</v>
      </c>
      <c r="H1958" s="86">
        <v>0</v>
      </c>
      <c r="I1958" s="86">
        <v>0</v>
      </c>
      <c r="J1958" s="86">
        <v>0</v>
      </c>
      <c r="K1958" s="86">
        <v>0</v>
      </c>
      <c r="L1958" s="86">
        <v>0</v>
      </c>
      <c r="M1958" s="86">
        <v>0</v>
      </c>
      <c r="N1958" s="86">
        <v>0</v>
      </c>
      <c r="O1958" s="86">
        <v>0</v>
      </c>
      <c r="P1958" s="86">
        <v>0</v>
      </c>
      <c r="Q1958" s="86">
        <v>0</v>
      </c>
      <c r="R1958" s="86">
        <v>0</v>
      </c>
      <c r="S1958" s="86">
        <v>0</v>
      </c>
      <c r="T1958" s="86">
        <v>65000000</v>
      </c>
      <c r="U1958" s="86">
        <v>0</v>
      </c>
      <c r="V1958" s="86">
        <v>0</v>
      </c>
      <c r="W1958" s="86">
        <v>0</v>
      </c>
      <c r="X1958" s="86">
        <v>0</v>
      </c>
      <c r="Y1958" s="86">
        <v>65000000</v>
      </c>
    </row>
    <row r="1959" spans="1:25" hidden="1" outlineLevel="4" x14ac:dyDescent="0.3">
      <c r="A1959" s="85" t="s">
        <v>262</v>
      </c>
      <c r="B1959" s="85" t="s">
        <v>270</v>
      </c>
      <c r="C1959" t="s">
        <v>2045</v>
      </c>
      <c r="D1959" s="86">
        <v>0</v>
      </c>
      <c r="E1959" s="86">
        <v>0</v>
      </c>
      <c r="F1959" s="86">
        <v>0</v>
      </c>
      <c r="G1959" s="86">
        <v>0</v>
      </c>
      <c r="H1959" s="86">
        <v>0</v>
      </c>
      <c r="I1959" s="86">
        <v>0</v>
      </c>
      <c r="J1959" s="86">
        <v>0</v>
      </c>
      <c r="K1959" s="86">
        <v>0</v>
      </c>
      <c r="L1959" s="86">
        <v>0</v>
      </c>
      <c r="M1959" s="86">
        <v>0</v>
      </c>
      <c r="N1959" s="86">
        <v>0</v>
      </c>
      <c r="O1959" s="86">
        <v>0</v>
      </c>
      <c r="P1959" s="86">
        <v>0</v>
      </c>
      <c r="Q1959" s="86">
        <v>0</v>
      </c>
      <c r="R1959" s="86">
        <v>0</v>
      </c>
      <c r="S1959" s="86">
        <v>0</v>
      </c>
      <c r="T1959" s="86">
        <v>0</v>
      </c>
      <c r="U1959" s="86">
        <v>0</v>
      </c>
      <c r="V1959" s="86">
        <v>0</v>
      </c>
      <c r="W1959" s="86">
        <v>600000</v>
      </c>
      <c r="X1959" s="86">
        <v>0</v>
      </c>
      <c r="Y1959" s="86">
        <v>600000</v>
      </c>
    </row>
    <row r="1960" spans="1:25" hidden="1" outlineLevel="4" x14ac:dyDescent="0.3">
      <c r="A1960" s="85" t="s">
        <v>262</v>
      </c>
      <c r="B1960" s="85" t="s">
        <v>270</v>
      </c>
      <c r="C1960" t="s">
        <v>2046</v>
      </c>
      <c r="D1960" s="86">
        <v>0</v>
      </c>
      <c r="E1960" s="86">
        <v>0</v>
      </c>
      <c r="F1960" s="86">
        <v>0</v>
      </c>
      <c r="G1960" s="86">
        <v>0</v>
      </c>
      <c r="H1960" s="86">
        <v>0</v>
      </c>
      <c r="I1960" s="86">
        <v>0</v>
      </c>
      <c r="J1960" s="86">
        <v>400000</v>
      </c>
      <c r="K1960" s="86">
        <v>400000</v>
      </c>
      <c r="L1960" s="86">
        <v>0</v>
      </c>
      <c r="M1960" s="86">
        <v>0</v>
      </c>
      <c r="N1960" s="86">
        <v>650000</v>
      </c>
      <c r="O1960" s="86">
        <v>0</v>
      </c>
      <c r="P1960" s="86">
        <v>250000</v>
      </c>
      <c r="Q1960" s="86">
        <v>0</v>
      </c>
      <c r="R1960" s="86">
        <v>0</v>
      </c>
      <c r="S1960" s="86">
        <v>0</v>
      </c>
      <c r="T1960" s="86">
        <v>0</v>
      </c>
      <c r="U1960" s="86">
        <v>0</v>
      </c>
      <c r="V1960" s="86">
        <v>0</v>
      </c>
      <c r="W1960" s="86">
        <v>0</v>
      </c>
      <c r="X1960" s="86">
        <v>0</v>
      </c>
      <c r="Y1960" s="86">
        <v>1700000</v>
      </c>
    </row>
    <row r="1961" spans="1:25" hidden="1" outlineLevel="4" x14ac:dyDescent="0.3">
      <c r="A1961" s="85" t="s">
        <v>262</v>
      </c>
      <c r="B1961" s="85" t="s">
        <v>270</v>
      </c>
      <c r="C1961" t="s">
        <v>2047</v>
      </c>
      <c r="D1961" s="86">
        <v>0</v>
      </c>
      <c r="E1961" s="86">
        <v>0</v>
      </c>
      <c r="F1961" s="86">
        <v>0</v>
      </c>
      <c r="G1961" s="86">
        <v>0</v>
      </c>
      <c r="H1961" s="86">
        <v>0</v>
      </c>
      <c r="I1961" s="86">
        <v>0</v>
      </c>
      <c r="J1961" s="86">
        <v>0</v>
      </c>
      <c r="K1961" s="86">
        <v>0</v>
      </c>
      <c r="L1961" s="86">
        <v>0</v>
      </c>
      <c r="M1961" s="86">
        <v>0</v>
      </c>
      <c r="N1961" s="86">
        <v>0</v>
      </c>
      <c r="O1961" s="86">
        <v>0</v>
      </c>
      <c r="P1961" s="86">
        <v>0</v>
      </c>
      <c r="Q1961" s="86">
        <v>0</v>
      </c>
      <c r="R1961" s="86">
        <v>0</v>
      </c>
      <c r="S1961" s="86">
        <v>0</v>
      </c>
      <c r="T1961" s="86">
        <v>0</v>
      </c>
      <c r="U1961" s="86">
        <v>0</v>
      </c>
      <c r="V1961" s="86">
        <v>0</v>
      </c>
      <c r="W1961" s="86">
        <v>211000</v>
      </c>
      <c r="X1961" s="86">
        <v>0</v>
      </c>
      <c r="Y1961" s="86">
        <v>211000</v>
      </c>
    </row>
    <row r="1962" spans="1:25" hidden="1" outlineLevel="4" x14ac:dyDescent="0.3">
      <c r="A1962" s="85" t="s">
        <v>262</v>
      </c>
      <c r="B1962" s="85" t="s">
        <v>270</v>
      </c>
      <c r="C1962" t="s">
        <v>2048</v>
      </c>
      <c r="D1962" s="86">
        <v>0</v>
      </c>
      <c r="E1962" s="86">
        <v>0</v>
      </c>
      <c r="F1962" s="86">
        <v>0</v>
      </c>
      <c r="G1962" s="86">
        <v>0</v>
      </c>
      <c r="H1962" s="86">
        <v>0</v>
      </c>
      <c r="I1962" s="86">
        <v>0</v>
      </c>
      <c r="J1962" s="86">
        <v>0</v>
      </c>
      <c r="K1962" s="86">
        <v>0</v>
      </c>
      <c r="L1962" s="86">
        <v>0</v>
      </c>
      <c r="M1962" s="86">
        <v>0</v>
      </c>
      <c r="N1962" s="86">
        <v>0</v>
      </c>
      <c r="O1962" s="86">
        <v>0</v>
      </c>
      <c r="P1962" s="86">
        <v>0</v>
      </c>
      <c r="Q1962" s="86">
        <v>0</v>
      </c>
      <c r="R1962" s="86">
        <v>0</v>
      </c>
      <c r="S1962" s="86">
        <v>0</v>
      </c>
      <c r="T1962" s="86">
        <v>0</v>
      </c>
      <c r="U1962" s="86">
        <v>0</v>
      </c>
      <c r="V1962" s="86">
        <v>9000000</v>
      </c>
      <c r="W1962" s="86">
        <v>9000000</v>
      </c>
      <c r="X1962" s="86">
        <v>0</v>
      </c>
      <c r="Y1962" s="86">
        <v>18000000</v>
      </c>
    </row>
    <row r="1963" spans="1:25" hidden="1" outlineLevel="4" x14ac:dyDescent="0.3">
      <c r="A1963" s="85" t="s">
        <v>262</v>
      </c>
      <c r="B1963" s="85" t="s">
        <v>270</v>
      </c>
      <c r="C1963" t="s">
        <v>2049</v>
      </c>
      <c r="D1963" s="86">
        <v>0</v>
      </c>
      <c r="E1963" s="86">
        <v>0</v>
      </c>
      <c r="F1963" s="86">
        <v>0</v>
      </c>
      <c r="G1963" s="86">
        <v>0</v>
      </c>
      <c r="H1963" s="86">
        <v>0</v>
      </c>
      <c r="I1963" s="86">
        <v>0</v>
      </c>
      <c r="J1963" s="86">
        <v>0</v>
      </c>
      <c r="K1963" s="86">
        <v>0</v>
      </c>
      <c r="L1963" s="86">
        <v>0</v>
      </c>
      <c r="M1963" s="86">
        <v>0</v>
      </c>
      <c r="N1963" s="86">
        <v>0</v>
      </c>
      <c r="O1963" s="86">
        <v>0</v>
      </c>
      <c r="P1963" s="86">
        <v>0</v>
      </c>
      <c r="Q1963" s="86">
        <v>0</v>
      </c>
      <c r="R1963" s="86">
        <v>0</v>
      </c>
      <c r="S1963" s="86">
        <v>0</v>
      </c>
      <c r="T1963" s="86">
        <v>0</v>
      </c>
      <c r="U1963" s="86">
        <v>0</v>
      </c>
      <c r="V1963" s="86">
        <v>0</v>
      </c>
      <c r="W1963" s="86">
        <v>1100000</v>
      </c>
      <c r="X1963" s="86">
        <v>0</v>
      </c>
      <c r="Y1963" s="86">
        <v>1100000</v>
      </c>
    </row>
    <row r="1964" spans="1:25" hidden="1" outlineLevel="4" x14ac:dyDescent="0.3">
      <c r="A1964" s="85" t="s">
        <v>262</v>
      </c>
      <c r="B1964" s="85" t="s">
        <v>270</v>
      </c>
      <c r="C1964" t="s">
        <v>2050</v>
      </c>
      <c r="D1964" s="86">
        <v>0</v>
      </c>
      <c r="E1964" s="86">
        <v>0</v>
      </c>
      <c r="F1964" s="86">
        <v>0</v>
      </c>
      <c r="G1964" s="86">
        <v>0</v>
      </c>
      <c r="H1964" s="86">
        <v>0</v>
      </c>
      <c r="I1964" s="86">
        <v>0</v>
      </c>
      <c r="J1964" s="86">
        <v>0</v>
      </c>
      <c r="K1964" s="86">
        <v>0</v>
      </c>
      <c r="L1964" s="86">
        <v>0</v>
      </c>
      <c r="M1964" s="86">
        <v>0</v>
      </c>
      <c r="N1964" s="86">
        <v>0</v>
      </c>
      <c r="O1964" s="86">
        <v>0</v>
      </c>
      <c r="P1964" s="86">
        <v>0</v>
      </c>
      <c r="Q1964" s="86">
        <v>0</v>
      </c>
      <c r="R1964" s="86">
        <v>0</v>
      </c>
      <c r="S1964" s="86">
        <v>0</v>
      </c>
      <c r="T1964" s="86">
        <v>0</v>
      </c>
      <c r="U1964" s="86">
        <v>0</v>
      </c>
      <c r="V1964" s="86">
        <v>2000000</v>
      </c>
      <c r="W1964" s="86">
        <v>2000000</v>
      </c>
      <c r="X1964" s="86">
        <v>0</v>
      </c>
      <c r="Y1964" s="86">
        <v>4000000</v>
      </c>
    </row>
    <row r="1965" spans="1:25" hidden="1" outlineLevel="4" x14ac:dyDescent="0.3">
      <c r="A1965" s="85" t="s">
        <v>262</v>
      </c>
      <c r="B1965" s="85" t="s">
        <v>270</v>
      </c>
      <c r="C1965" t="s">
        <v>2051</v>
      </c>
      <c r="D1965" s="86">
        <v>0</v>
      </c>
      <c r="E1965" s="86">
        <v>0</v>
      </c>
      <c r="F1965" s="86">
        <v>0</v>
      </c>
      <c r="G1965" s="86">
        <v>0</v>
      </c>
      <c r="H1965" s="86">
        <v>0</v>
      </c>
      <c r="I1965" s="86">
        <v>0</v>
      </c>
      <c r="J1965" s="86">
        <v>0</v>
      </c>
      <c r="K1965" s="86">
        <v>0</v>
      </c>
      <c r="L1965" s="86">
        <v>0</v>
      </c>
      <c r="M1965" s="86">
        <v>0</v>
      </c>
      <c r="N1965" s="86">
        <v>0</v>
      </c>
      <c r="O1965" s="86">
        <v>0</v>
      </c>
      <c r="P1965" s="86">
        <v>0</v>
      </c>
      <c r="Q1965" s="86">
        <v>0</v>
      </c>
      <c r="R1965" s="86">
        <v>0</v>
      </c>
      <c r="S1965" s="86">
        <v>0</v>
      </c>
      <c r="T1965" s="86">
        <v>0</v>
      </c>
      <c r="U1965" s="86">
        <v>0</v>
      </c>
      <c r="V1965" s="86">
        <v>0</v>
      </c>
      <c r="W1965" s="86">
        <v>0</v>
      </c>
      <c r="X1965" s="86">
        <v>15000000</v>
      </c>
      <c r="Y1965" s="86">
        <v>15000000</v>
      </c>
    </row>
    <row r="1966" spans="1:25" hidden="1" outlineLevel="4" x14ac:dyDescent="0.3">
      <c r="A1966" s="85" t="s">
        <v>262</v>
      </c>
      <c r="B1966" s="85" t="s">
        <v>270</v>
      </c>
      <c r="C1966" t="s">
        <v>2052</v>
      </c>
      <c r="D1966" s="86">
        <v>0</v>
      </c>
      <c r="E1966" s="86">
        <v>0</v>
      </c>
      <c r="F1966" s="86">
        <v>0</v>
      </c>
      <c r="G1966" s="86">
        <v>0</v>
      </c>
      <c r="H1966" s="86">
        <v>0</v>
      </c>
      <c r="I1966" s="86">
        <v>0</v>
      </c>
      <c r="J1966" s="86">
        <v>0</v>
      </c>
      <c r="K1966" s="86">
        <v>0</v>
      </c>
      <c r="L1966" s="86">
        <v>0</v>
      </c>
      <c r="M1966" s="86">
        <v>0</v>
      </c>
      <c r="N1966" s="86">
        <v>0</v>
      </c>
      <c r="O1966" s="86">
        <v>0</v>
      </c>
      <c r="P1966" s="86">
        <v>0</v>
      </c>
      <c r="Q1966" s="86">
        <v>0</v>
      </c>
      <c r="R1966" s="86">
        <v>0</v>
      </c>
      <c r="S1966" s="86">
        <v>0</v>
      </c>
      <c r="T1966" s="86">
        <v>0</v>
      </c>
      <c r="U1966" s="86">
        <v>0</v>
      </c>
      <c r="V1966" s="86">
        <v>100000</v>
      </c>
      <c r="W1966" s="86">
        <v>0</v>
      </c>
      <c r="X1966" s="86">
        <v>750000</v>
      </c>
      <c r="Y1966" s="86">
        <v>850000</v>
      </c>
    </row>
    <row r="1967" spans="1:25" hidden="1" outlineLevel="4" x14ac:dyDescent="0.3">
      <c r="A1967" s="85" t="s">
        <v>262</v>
      </c>
      <c r="B1967" s="85" t="s">
        <v>270</v>
      </c>
      <c r="C1967" t="s">
        <v>2053</v>
      </c>
      <c r="D1967" s="86">
        <v>0</v>
      </c>
      <c r="E1967" s="86">
        <v>0</v>
      </c>
      <c r="F1967" s="86">
        <v>0</v>
      </c>
      <c r="G1967" s="86">
        <v>0</v>
      </c>
      <c r="H1967" s="86">
        <v>0</v>
      </c>
      <c r="I1967" s="86">
        <v>0</v>
      </c>
      <c r="J1967" s="86">
        <v>0</v>
      </c>
      <c r="K1967" s="86">
        <v>0</v>
      </c>
      <c r="L1967" s="86">
        <v>0</v>
      </c>
      <c r="M1967" s="86">
        <v>0</v>
      </c>
      <c r="N1967" s="86">
        <v>0</v>
      </c>
      <c r="O1967" s="86">
        <v>0</v>
      </c>
      <c r="P1967" s="86">
        <v>0</v>
      </c>
      <c r="Q1967" s="86">
        <v>0</v>
      </c>
      <c r="R1967" s="86">
        <v>0</v>
      </c>
      <c r="S1967" s="86">
        <v>0</v>
      </c>
      <c r="T1967" s="86">
        <v>0</v>
      </c>
      <c r="U1967" s="86">
        <v>0</v>
      </c>
      <c r="V1967" s="86">
        <v>0</v>
      </c>
      <c r="W1967" s="86">
        <v>0</v>
      </c>
      <c r="X1967" s="86">
        <v>20000000</v>
      </c>
      <c r="Y1967" s="86">
        <v>20000000</v>
      </c>
    </row>
    <row r="1968" spans="1:25" hidden="1" outlineLevel="4" x14ac:dyDescent="0.3">
      <c r="A1968" s="85" t="s">
        <v>262</v>
      </c>
      <c r="B1968" s="85" t="s">
        <v>270</v>
      </c>
      <c r="C1968" t="s">
        <v>2054</v>
      </c>
      <c r="D1968" s="86">
        <v>0</v>
      </c>
      <c r="E1968" s="86">
        <v>0</v>
      </c>
      <c r="F1968" s="86">
        <v>0</v>
      </c>
      <c r="G1968" s="86">
        <v>0</v>
      </c>
      <c r="H1968" s="86">
        <v>0</v>
      </c>
      <c r="I1968" s="86">
        <v>0</v>
      </c>
      <c r="J1968" s="86">
        <v>0</v>
      </c>
      <c r="K1968" s="86">
        <v>0</v>
      </c>
      <c r="L1968" s="86">
        <v>0</v>
      </c>
      <c r="M1968" s="86">
        <v>0</v>
      </c>
      <c r="N1968" s="86">
        <v>0</v>
      </c>
      <c r="O1968" s="86">
        <v>0</v>
      </c>
      <c r="P1968" s="86">
        <v>0</v>
      </c>
      <c r="Q1968" s="86">
        <v>0</v>
      </c>
      <c r="R1968" s="86">
        <v>0</v>
      </c>
      <c r="S1968" s="86">
        <v>0</v>
      </c>
      <c r="T1968" s="86">
        <v>0</v>
      </c>
      <c r="U1968" s="86">
        <v>0</v>
      </c>
      <c r="V1968" s="86">
        <v>0</v>
      </c>
      <c r="W1968" s="86">
        <v>12000000</v>
      </c>
      <c r="X1968" s="86">
        <v>10000000</v>
      </c>
      <c r="Y1968" s="86">
        <v>22000000</v>
      </c>
    </row>
    <row r="1969" spans="1:25" hidden="1" outlineLevel="4" x14ac:dyDescent="0.3">
      <c r="A1969" s="85" t="s">
        <v>262</v>
      </c>
      <c r="B1969" s="85" t="s">
        <v>270</v>
      </c>
      <c r="C1969" t="s">
        <v>2055</v>
      </c>
      <c r="D1969" s="86">
        <v>0</v>
      </c>
      <c r="E1969" s="86">
        <v>0</v>
      </c>
      <c r="F1969" s="86">
        <v>0</v>
      </c>
      <c r="G1969" s="86">
        <v>0</v>
      </c>
      <c r="H1969" s="86">
        <v>0</v>
      </c>
      <c r="I1969" s="86">
        <v>0</v>
      </c>
      <c r="J1969" s="86">
        <v>0</v>
      </c>
      <c r="K1969" s="86">
        <v>100000</v>
      </c>
      <c r="L1969" s="86">
        <v>0</v>
      </c>
      <c r="M1969" s="86">
        <v>0</v>
      </c>
      <c r="N1969" s="86">
        <v>0</v>
      </c>
      <c r="O1969" s="86">
        <v>0</v>
      </c>
      <c r="P1969" s="86">
        <v>0</v>
      </c>
      <c r="Q1969" s="86">
        <v>0</v>
      </c>
      <c r="R1969" s="86">
        <v>0</v>
      </c>
      <c r="S1969" s="86">
        <v>0</v>
      </c>
      <c r="T1969" s="86">
        <v>0</v>
      </c>
      <c r="U1969" s="86">
        <v>0</v>
      </c>
      <c r="V1969" s="86">
        <v>0</v>
      </c>
      <c r="W1969" s="86">
        <v>0</v>
      </c>
      <c r="X1969" s="86">
        <v>0</v>
      </c>
      <c r="Y1969" s="86">
        <v>100000</v>
      </c>
    </row>
    <row r="1970" spans="1:25" hidden="1" outlineLevel="4" x14ac:dyDescent="0.3">
      <c r="A1970" s="85" t="s">
        <v>262</v>
      </c>
      <c r="B1970" s="85" t="s">
        <v>270</v>
      </c>
      <c r="C1970" t="s">
        <v>2056</v>
      </c>
      <c r="D1970" s="86">
        <v>0</v>
      </c>
      <c r="E1970" s="86">
        <v>0</v>
      </c>
      <c r="F1970" s="86">
        <v>0</v>
      </c>
      <c r="G1970" s="86">
        <v>0</v>
      </c>
      <c r="H1970" s="86">
        <v>0</v>
      </c>
      <c r="I1970" s="86">
        <v>0</v>
      </c>
      <c r="J1970" s="86">
        <v>0</v>
      </c>
      <c r="K1970" s="86">
        <v>0</v>
      </c>
      <c r="L1970" s="86">
        <v>0</v>
      </c>
      <c r="M1970" s="86">
        <v>0</v>
      </c>
      <c r="N1970" s="86">
        <v>0</v>
      </c>
      <c r="O1970" s="86">
        <v>0</v>
      </c>
      <c r="P1970" s="86">
        <v>0</v>
      </c>
      <c r="Q1970" s="86">
        <v>0</v>
      </c>
      <c r="R1970" s="86">
        <v>0</v>
      </c>
      <c r="S1970" s="86">
        <v>0</v>
      </c>
      <c r="T1970" s="86">
        <v>0</v>
      </c>
      <c r="U1970" s="86">
        <v>0</v>
      </c>
      <c r="V1970" s="86">
        <v>0</v>
      </c>
      <c r="W1970" s="86">
        <v>5000000</v>
      </c>
      <c r="X1970" s="86">
        <v>0</v>
      </c>
      <c r="Y1970" s="86">
        <v>5000000</v>
      </c>
    </row>
    <row r="1971" spans="1:25" hidden="1" outlineLevel="4" x14ac:dyDescent="0.3">
      <c r="A1971" s="85" t="s">
        <v>262</v>
      </c>
      <c r="B1971" s="85" t="s">
        <v>270</v>
      </c>
      <c r="C1971" t="s">
        <v>2057</v>
      </c>
      <c r="D1971" s="86">
        <v>0</v>
      </c>
      <c r="E1971" s="86">
        <v>0</v>
      </c>
      <c r="F1971" s="86">
        <v>0</v>
      </c>
      <c r="G1971" s="86">
        <v>0</v>
      </c>
      <c r="H1971" s="86">
        <v>0</v>
      </c>
      <c r="I1971" s="86">
        <v>0</v>
      </c>
      <c r="J1971" s="86">
        <v>0</v>
      </c>
      <c r="K1971" s="86">
        <v>0</v>
      </c>
      <c r="L1971" s="86">
        <v>0</v>
      </c>
      <c r="M1971" s="86">
        <v>0</v>
      </c>
      <c r="N1971" s="86">
        <v>0</v>
      </c>
      <c r="O1971" s="86">
        <v>0</v>
      </c>
      <c r="P1971" s="86">
        <v>0</v>
      </c>
      <c r="Q1971" s="86">
        <v>0</v>
      </c>
      <c r="R1971" s="86">
        <v>0</v>
      </c>
      <c r="S1971" s="86">
        <v>0</v>
      </c>
      <c r="T1971" s="86">
        <v>0</v>
      </c>
      <c r="U1971" s="86">
        <v>0</v>
      </c>
      <c r="V1971" s="86">
        <v>0</v>
      </c>
      <c r="W1971" s="86">
        <v>100000000</v>
      </c>
      <c r="X1971" s="86">
        <v>0</v>
      </c>
      <c r="Y1971" s="86">
        <v>100000000</v>
      </c>
    </row>
    <row r="1972" spans="1:25" hidden="1" outlineLevel="4" x14ac:dyDescent="0.3">
      <c r="A1972" s="85" t="s">
        <v>262</v>
      </c>
      <c r="B1972" s="85" t="s">
        <v>270</v>
      </c>
      <c r="C1972" t="s">
        <v>2058</v>
      </c>
      <c r="D1972" s="86">
        <v>0</v>
      </c>
      <c r="E1972" s="86">
        <v>0</v>
      </c>
      <c r="F1972" s="86">
        <v>0</v>
      </c>
      <c r="G1972" s="86">
        <v>0</v>
      </c>
      <c r="H1972" s="86">
        <v>0</v>
      </c>
      <c r="I1972" s="86">
        <v>0</v>
      </c>
      <c r="J1972" s="86">
        <v>0</v>
      </c>
      <c r="K1972" s="86">
        <v>0</v>
      </c>
      <c r="L1972" s="86">
        <v>0</v>
      </c>
      <c r="M1972" s="86">
        <v>0</v>
      </c>
      <c r="N1972" s="86">
        <v>0</v>
      </c>
      <c r="O1972" s="86">
        <v>0</v>
      </c>
      <c r="P1972" s="86">
        <v>0</v>
      </c>
      <c r="Q1972" s="86">
        <v>0</v>
      </c>
      <c r="R1972" s="86">
        <v>0</v>
      </c>
      <c r="S1972" s="86">
        <v>0</v>
      </c>
      <c r="T1972" s="86">
        <v>0</v>
      </c>
      <c r="U1972" s="86">
        <v>0</v>
      </c>
      <c r="V1972" s="86">
        <v>0</v>
      </c>
      <c r="W1972" s="86">
        <v>0</v>
      </c>
      <c r="X1972" s="86">
        <v>5000000</v>
      </c>
      <c r="Y1972" s="86">
        <v>5000000</v>
      </c>
    </row>
    <row r="1973" spans="1:25" hidden="1" outlineLevel="4" x14ac:dyDescent="0.3">
      <c r="A1973" s="85" t="s">
        <v>262</v>
      </c>
      <c r="B1973" s="85" t="s">
        <v>270</v>
      </c>
      <c r="C1973" t="s">
        <v>2059</v>
      </c>
      <c r="D1973" s="86">
        <v>0</v>
      </c>
      <c r="E1973" s="86">
        <v>0</v>
      </c>
      <c r="F1973" s="86">
        <v>0</v>
      </c>
      <c r="G1973" s="86">
        <v>0</v>
      </c>
      <c r="H1973" s="86">
        <v>0</v>
      </c>
      <c r="I1973" s="86">
        <v>0</v>
      </c>
      <c r="J1973" s="86">
        <v>0</v>
      </c>
      <c r="K1973" s="86">
        <v>0</v>
      </c>
      <c r="L1973" s="86">
        <v>0</v>
      </c>
      <c r="M1973" s="86">
        <v>0</v>
      </c>
      <c r="N1973" s="86">
        <v>0</v>
      </c>
      <c r="O1973" s="86">
        <v>0</v>
      </c>
      <c r="P1973" s="86">
        <v>0</v>
      </c>
      <c r="Q1973" s="86">
        <v>0</v>
      </c>
      <c r="R1973" s="86">
        <v>0</v>
      </c>
      <c r="S1973" s="86">
        <v>0</v>
      </c>
      <c r="T1973" s="86">
        <v>0</v>
      </c>
      <c r="U1973" s="86">
        <v>0</v>
      </c>
      <c r="V1973" s="86">
        <v>0</v>
      </c>
      <c r="W1973" s="86">
        <v>0</v>
      </c>
      <c r="X1973" s="86">
        <v>250000</v>
      </c>
      <c r="Y1973" s="86">
        <v>250000</v>
      </c>
    </row>
    <row r="1974" spans="1:25" hidden="1" outlineLevel="4" x14ac:dyDescent="0.3">
      <c r="A1974" s="85" t="s">
        <v>262</v>
      </c>
      <c r="B1974" s="85" t="s">
        <v>270</v>
      </c>
      <c r="C1974" t="s">
        <v>2060</v>
      </c>
      <c r="D1974" s="86">
        <v>0</v>
      </c>
      <c r="E1974" s="86">
        <v>0</v>
      </c>
      <c r="F1974" s="86">
        <v>0</v>
      </c>
      <c r="G1974" s="86">
        <v>0</v>
      </c>
      <c r="H1974" s="86">
        <v>0</v>
      </c>
      <c r="I1974" s="86">
        <v>0</v>
      </c>
      <c r="J1974" s="86">
        <v>0</v>
      </c>
      <c r="K1974" s="86">
        <v>0</v>
      </c>
      <c r="L1974" s="86">
        <v>0</v>
      </c>
      <c r="M1974" s="86">
        <v>0</v>
      </c>
      <c r="N1974" s="86">
        <v>0</v>
      </c>
      <c r="O1974" s="86">
        <v>0</v>
      </c>
      <c r="P1974" s="86">
        <v>0</v>
      </c>
      <c r="Q1974" s="86">
        <v>0</v>
      </c>
      <c r="R1974" s="86">
        <v>0</v>
      </c>
      <c r="S1974" s="86">
        <v>0</v>
      </c>
      <c r="T1974" s="86">
        <v>0</v>
      </c>
      <c r="U1974" s="86">
        <v>0</v>
      </c>
      <c r="V1974" s="86">
        <v>0</v>
      </c>
      <c r="W1974" s="86">
        <v>0</v>
      </c>
      <c r="X1974" s="86">
        <v>2000000</v>
      </c>
      <c r="Y1974" s="86">
        <v>2000000</v>
      </c>
    </row>
    <row r="1975" spans="1:25" hidden="1" outlineLevel="4" x14ac:dyDescent="0.3">
      <c r="A1975" s="85" t="s">
        <v>262</v>
      </c>
      <c r="B1975" s="85" t="s">
        <v>270</v>
      </c>
      <c r="C1975" t="s">
        <v>2061</v>
      </c>
      <c r="D1975" s="86">
        <v>0</v>
      </c>
      <c r="E1975" s="86">
        <v>0</v>
      </c>
      <c r="F1975" s="86">
        <v>0</v>
      </c>
      <c r="G1975" s="86">
        <v>0</v>
      </c>
      <c r="H1975" s="86">
        <v>0</v>
      </c>
      <c r="I1975" s="86">
        <v>0</v>
      </c>
      <c r="J1975" s="86">
        <v>0</v>
      </c>
      <c r="K1975" s="86">
        <v>0</v>
      </c>
      <c r="L1975" s="86">
        <v>0</v>
      </c>
      <c r="M1975" s="86">
        <v>0</v>
      </c>
      <c r="N1975" s="86">
        <v>0</v>
      </c>
      <c r="O1975" s="86">
        <v>0</v>
      </c>
      <c r="P1975" s="86">
        <v>0</v>
      </c>
      <c r="Q1975" s="86">
        <v>0</v>
      </c>
      <c r="R1975" s="86">
        <v>0</v>
      </c>
      <c r="S1975" s="86">
        <v>0</v>
      </c>
      <c r="T1975" s="86">
        <v>0</v>
      </c>
      <c r="U1975" s="86">
        <v>0</v>
      </c>
      <c r="V1975" s="86">
        <v>0</v>
      </c>
      <c r="W1975" s="86">
        <v>0</v>
      </c>
      <c r="X1975" s="86">
        <v>25000000</v>
      </c>
      <c r="Y1975" s="86">
        <v>25000000</v>
      </c>
    </row>
    <row r="1976" spans="1:25" hidden="1" outlineLevel="4" x14ac:dyDescent="0.3">
      <c r="A1976" s="85" t="s">
        <v>262</v>
      </c>
      <c r="B1976" s="85" t="s">
        <v>270</v>
      </c>
      <c r="C1976" t="s">
        <v>2062</v>
      </c>
      <c r="D1976" s="86">
        <v>0</v>
      </c>
      <c r="E1976" s="86">
        <v>0</v>
      </c>
      <c r="F1976" s="86">
        <v>0</v>
      </c>
      <c r="G1976" s="86">
        <v>0</v>
      </c>
      <c r="H1976" s="86">
        <v>0</v>
      </c>
      <c r="I1976" s="86">
        <v>0</v>
      </c>
      <c r="J1976" s="86">
        <v>0</v>
      </c>
      <c r="K1976" s="86">
        <v>0</v>
      </c>
      <c r="L1976" s="86">
        <v>0</v>
      </c>
      <c r="M1976" s="86">
        <v>0</v>
      </c>
      <c r="N1976" s="86">
        <v>0</v>
      </c>
      <c r="O1976" s="86">
        <v>0</v>
      </c>
      <c r="P1976" s="86">
        <v>0</v>
      </c>
      <c r="Q1976" s="86">
        <v>0</v>
      </c>
      <c r="R1976" s="86">
        <v>0</v>
      </c>
      <c r="S1976" s="86">
        <v>0</v>
      </c>
      <c r="T1976" s="86">
        <v>0</v>
      </c>
      <c r="U1976" s="86">
        <v>0</v>
      </c>
      <c r="V1976" s="86">
        <v>0</v>
      </c>
      <c r="W1976" s="86">
        <v>150000</v>
      </c>
      <c r="X1976" s="86">
        <v>0</v>
      </c>
      <c r="Y1976" s="86">
        <v>150000</v>
      </c>
    </row>
    <row r="1977" spans="1:25" hidden="1" outlineLevel="4" x14ac:dyDescent="0.3">
      <c r="A1977" s="85" t="s">
        <v>262</v>
      </c>
      <c r="B1977" s="85" t="s">
        <v>270</v>
      </c>
      <c r="C1977" t="s">
        <v>2063</v>
      </c>
      <c r="D1977" s="86">
        <v>0</v>
      </c>
      <c r="E1977" s="86">
        <v>0</v>
      </c>
      <c r="F1977" s="86">
        <v>0</v>
      </c>
      <c r="G1977" s="86">
        <v>0</v>
      </c>
      <c r="H1977" s="86">
        <v>0</v>
      </c>
      <c r="I1977" s="86">
        <v>0</v>
      </c>
      <c r="J1977" s="86">
        <v>0</v>
      </c>
      <c r="K1977" s="86">
        <v>0</v>
      </c>
      <c r="L1977" s="86">
        <v>0</v>
      </c>
      <c r="M1977" s="86">
        <v>0</v>
      </c>
      <c r="N1977" s="86">
        <v>0</v>
      </c>
      <c r="O1977" s="86">
        <v>0</v>
      </c>
      <c r="P1977" s="86">
        <v>0</v>
      </c>
      <c r="Q1977" s="86">
        <v>0</v>
      </c>
      <c r="R1977" s="86">
        <v>0</v>
      </c>
      <c r="S1977" s="86">
        <v>0</v>
      </c>
      <c r="T1977" s="86">
        <v>0</v>
      </c>
      <c r="U1977" s="86">
        <v>0</v>
      </c>
      <c r="V1977" s="86">
        <v>0</v>
      </c>
      <c r="W1977" s="86">
        <v>0</v>
      </c>
      <c r="X1977" s="86">
        <v>10000000</v>
      </c>
      <c r="Y1977" s="86">
        <v>10000000</v>
      </c>
    </row>
    <row r="1978" spans="1:25" hidden="1" outlineLevel="4" x14ac:dyDescent="0.3">
      <c r="A1978" s="85" t="s">
        <v>262</v>
      </c>
      <c r="B1978" s="85" t="s">
        <v>270</v>
      </c>
      <c r="C1978" t="s">
        <v>2064</v>
      </c>
      <c r="D1978" s="86">
        <v>0</v>
      </c>
      <c r="E1978" s="86">
        <v>0</v>
      </c>
      <c r="F1978" s="86">
        <v>0</v>
      </c>
      <c r="G1978" s="86">
        <v>0</v>
      </c>
      <c r="H1978" s="86">
        <v>0</v>
      </c>
      <c r="I1978" s="86">
        <v>0</v>
      </c>
      <c r="J1978" s="86">
        <v>0</v>
      </c>
      <c r="K1978" s="86">
        <v>0</v>
      </c>
      <c r="L1978" s="86">
        <v>0</v>
      </c>
      <c r="M1978" s="86">
        <v>0</v>
      </c>
      <c r="N1978" s="86">
        <v>0</v>
      </c>
      <c r="O1978" s="86">
        <v>0</v>
      </c>
      <c r="P1978" s="86">
        <v>0</v>
      </c>
      <c r="Q1978" s="86">
        <v>0</v>
      </c>
      <c r="R1978" s="86">
        <v>0</v>
      </c>
      <c r="S1978" s="86">
        <v>0</v>
      </c>
      <c r="T1978" s="86">
        <v>0</v>
      </c>
      <c r="U1978" s="86">
        <v>0</v>
      </c>
      <c r="V1978" s="86">
        <v>0</v>
      </c>
      <c r="W1978" s="86">
        <v>0</v>
      </c>
      <c r="X1978" s="86">
        <v>12000000</v>
      </c>
      <c r="Y1978" s="86">
        <v>12000000</v>
      </c>
    </row>
    <row r="1979" spans="1:25" hidden="1" outlineLevel="4" x14ac:dyDescent="0.3">
      <c r="A1979" s="85" t="s">
        <v>262</v>
      </c>
      <c r="B1979" s="85" t="s">
        <v>270</v>
      </c>
      <c r="C1979" t="s">
        <v>2065</v>
      </c>
      <c r="D1979" s="86">
        <v>0</v>
      </c>
      <c r="E1979" s="86">
        <v>0</v>
      </c>
      <c r="F1979" s="86">
        <v>0</v>
      </c>
      <c r="G1979" s="86">
        <v>0</v>
      </c>
      <c r="H1979" s="86">
        <v>0</v>
      </c>
      <c r="I1979" s="86">
        <v>0</v>
      </c>
      <c r="J1979" s="86">
        <v>0</v>
      </c>
      <c r="K1979" s="86">
        <v>0</v>
      </c>
      <c r="L1979" s="86">
        <v>0</v>
      </c>
      <c r="M1979" s="86">
        <v>0</v>
      </c>
      <c r="N1979" s="86">
        <v>0</v>
      </c>
      <c r="O1979" s="86">
        <v>0</v>
      </c>
      <c r="P1979" s="86">
        <v>0</v>
      </c>
      <c r="Q1979" s="86">
        <v>0</v>
      </c>
      <c r="R1979" s="86">
        <v>0</v>
      </c>
      <c r="S1979" s="86">
        <v>0</v>
      </c>
      <c r="T1979" s="86">
        <v>0</v>
      </c>
      <c r="U1979" s="86">
        <v>0</v>
      </c>
      <c r="V1979" s="86">
        <v>0</v>
      </c>
      <c r="W1979" s="86">
        <v>0</v>
      </c>
      <c r="X1979" s="86">
        <v>500000</v>
      </c>
      <c r="Y1979" s="86">
        <v>500000</v>
      </c>
    </row>
    <row r="1980" spans="1:25" hidden="1" outlineLevel="4" x14ac:dyDescent="0.3">
      <c r="A1980" s="85" t="s">
        <v>262</v>
      </c>
      <c r="B1980" s="85" t="s">
        <v>270</v>
      </c>
      <c r="C1980" t="s">
        <v>2066</v>
      </c>
      <c r="D1980" s="86">
        <v>0</v>
      </c>
      <c r="E1980" s="86">
        <v>0</v>
      </c>
      <c r="F1980" s="86">
        <v>0</v>
      </c>
      <c r="G1980" s="86">
        <v>0</v>
      </c>
      <c r="H1980" s="86">
        <v>0</v>
      </c>
      <c r="I1980" s="86">
        <v>0</v>
      </c>
      <c r="J1980" s="86">
        <v>0</v>
      </c>
      <c r="K1980" s="86">
        <v>0</v>
      </c>
      <c r="L1980" s="86">
        <v>0</v>
      </c>
      <c r="M1980" s="86">
        <v>0</v>
      </c>
      <c r="N1980" s="86">
        <v>0</v>
      </c>
      <c r="O1980" s="86">
        <v>0</v>
      </c>
      <c r="P1980" s="86">
        <v>0</v>
      </c>
      <c r="Q1980" s="86">
        <v>0</v>
      </c>
      <c r="R1980" s="86">
        <v>0</v>
      </c>
      <c r="S1980" s="86">
        <v>0</v>
      </c>
      <c r="T1980" s="86">
        <v>0</v>
      </c>
      <c r="U1980" s="86">
        <v>0</v>
      </c>
      <c r="V1980" s="86">
        <v>0</v>
      </c>
      <c r="W1980" s="86">
        <v>0</v>
      </c>
      <c r="X1980" s="86">
        <v>250000</v>
      </c>
      <c r="Y1980" s="86">
        <v>250000</v>
      </c>
    </row>
    <row r="1981" spans="1:25" hidden="1" outlineLevel="4" x14ac:dyDescent="0.3">
      <c r="A1981" s="85" t="s">
        <v>262</v>
      </c>
      <c r="B1981" s="85" t="s">
        <v>270</v>
      </c>
      <c r="C1981" t="s">
        <v>2067</v>
      </c>
      <c r="D1981" s="86">
        <v>0</v>
      </c>
      <c r="E1981" s="86">
        <v>0</v>
      </c>
      <c r="F1981" s="86">
        <v>0</v>
      </c>
      <c r="G1981" s="86">
        <v>0</v>
      </c>
      <c r="H1981" s="86">
        <v>0</v>
      </c>
      <c r="I1981" s="86">
        <v>0</v>
      </c>
      <c r="J1981" s="86">
        <v>0</v>
      </c>
      <c r="K1981" s="86">
        <v>0</v>
      </c>
      <c r="L1981" s="86">
        <v>0</v>
      </c>
      <c r="M1981" s="86">
        <v>0</v>
      </c>
      <c r="N1981" s="86">
        <v>0</v>
      </c>
      <c r="O1981" s="86">
        <v>0</v>
      </c>
      <c r="P1981" s="86">
        <v>0</v>
      </c>
      <c r="Q1981" s="86">
        <v>0</v>
      </c>
      <c r="R1981" s="86">
        <v>0</v>
      </c>
      <c r="S1981" s="86">
        <v>0</v>
      </c>
      <c r="T1981" s="86">
        <v>0</v>
      </c>
      <c r="U1981" s="86">
        <v>0</v>
      </c>
      <c r="V1981" s="86">
        <v>500000</v>
      </c>
      <c r="W1981" s="86">
        <v>0</v>
      </c>
      <c r="X1981" s="86">
        <v>0</v>
      </c>
      <c r="Y1981" s="86">
        <v>500000</v>
      </c>
    </row>
    <row r="1982" spans="1:25" hidden="1" outlineLevel="4" x14ac:dyDescent="0.3">
      <c r="A1982" s="85" t="s">
        <v>262</v>
      </c>
      <c r="B1982" s="85" t="s">
        <v>270</v>
      </c>
      <c r="C1982" t="s">
        <v>2068</v>
      </c>
      <c r="D1982" s="86">
        <v>0</v>
      </c>
      <c r="E1982" s="86">
        <v>0</v>
      </c>
      <c r="F1982" s="86">
        <v>0</v>
      </c>
      <c r="G1982" s="86">
        <v>0</v>
      </c>
      <c r="H1982" s="86">
        <v>0</v>
      </c>
      <c r="I1982" s="86">
        <v>0</v>
      </c>
      <c r="J1982" s="86">
        <v>0</v>
      </c>
      <c r="K1982" s="86">
        <v>0</v>
      </c>
      <c r="L1982" s="86">
        <v>0</v>
      </c>
      <c r="M1982" s="86">
        <v>0</v>
      </c>
      <c r="N1982" s="86">
        <v>0</v>
      </c>
      <c r="O1982" s="86">
        <v>0</v>
      </c>
      <c r="P1982" s="86">
        <v>100000</v>
      </c>
      <c r="Q1982" s="86">
        <v>0</v>
      </c>
      <c r="R1982" s="86">
        <v>0</v>
      </c>
      <c r="S1982" s="86">
        <v>0</v>
      </c>
      <c r="T1982" s="86">
        <v>0</v>
      </c>
      <c r="U1982" s="86">
        <v>0</v>
      </c>
      <c r="V1982" s="86">
        <v>0</v>
      </c>
      <c r="W1982" s="86">
        <v>0</v>
      </c>
      <c r="X1982" s="86">
        <v>0</v>
      </c>
      <c r="Y1982" s="86">
        <v>100000</v>
      </c>
    </row>
    <row r="1983" spans="1:25" hidden="1" outlineLevel="4" x14ac:dyDescent="0.3">
      <c r="A1983" s="85" t="s">
        <v>262</v>
      </c>
      <c r="B1983" s="85" t="s">
        <v>270</v>
      </c>
      <c r="C1983" t="s">
        <v>2069</v>
      </c>
      <c r="D1983" s="86">
        <v>0</v>
      </c>
      <c r="E1983" s="86">
        <v>0</v>
      </c>
      <c r="F1983" s="86">
        <v>0</v>
      </c>
      <c r="G1983" s="86">
        <v>0</v>
      </c>
      <c r="H1983" s="86">
        <v>0</v>
      </c>
      <c r="I1983" s="86">
        <v>0</v>
      </c>
      <c r="J1983" s="86">
        <v>0</v>
      </c>
      <c r="K1983" s="86">
        <v>50000</v>
      </c>
      <c r="L1983" s="86">
        <v>0</v>
      </c>
      <c r="M1983" s="86">
        <v>0</v>
      </c>
      <c r="N1983" s="86">
        <v>0</v>
      </c>
      <c r="O1983" s="86">
        <v>0</v>
      </c>
      <c r="P1983" s="86">
        <v>0</v>
      </c>
      <c r="Q1983" s="86">
        <v>0</v>
      </c>
      <c r="R1983" s="86">
        <v>0</v>
      </c>
      <c r="S1983" s="86">
        <v>0</v>
      </c>
      <c r="T1983" s="86">
        <v>0</v>
      </c>
      <c r="U1983" s="86">
        <v>0</v>
      </c>
      <c r="V1983" s="86">
        <v>0</v>
      </c>
      <c r="W1983" s="86">
        <v>0</v>
      </c>
      <c r="X1983" s="86">
        <v>0</v>
      </c>
      <c r="Y1983" s="86">
        <v>50000</v>
      </c>
    </row>
    <row r="1984" spans="1:25" hidden="1" outlineLevel="4" x14ac:dyDescent="0.3">
      <c r="A1984" s="85" t="s">
        <v>262</v>
      </c>
      <c r="B1984" s="85" t="s">
        <v>270</v>
      </c>
      <c r="C1984" t="s">
        <v>2070</v>
      </c>
      <c r="D1984" s="86">
        <v>0</v>
      </c>
      <c r="E1984" s="86">
        <v>0</v>
      </c>
      <c r="F1984" s="86">
        <v>0</v>
      </c>
      <c r="G1984" s="86">
        <v>0</v>
      </c>
      <c r="H1984" s="86">
        <v>0</v>
      </c>
      <c r="I1984" s="86">
        <v>0</v>
      </c>
      <c r="J1984" s="86">
        <v>0</v>
      </c>
      <c r="K1984" s="86">
        <v>0</v>
      </c>
      <c r="L1984" s="86">
        <v>0</v>
      </c>
      <c r="M1984" s="86">
        <v>0</v>
      </c>
      <c r="N1984" s="86">
        <v>0</v>
      </c>
      <c r="O1984" s="86">
        <v>0</v>
      </c>
      <c r="P1984" s="86">
        <v>0</v>
      </c>
      <c r="Q1984" s="86">
        <v>100000</v>
      </c>
      <c r="R1984" s="86">
        <v>0</v>
      </c>
      <c r="S1984" s="86">
        <v>0</v>
      </c>
      <c r="T1984" s="86">
        <v>0</v>
      </c>
      <c r="U1984" s="86">
        <v>0</v>
      </c>
      <c r="V1984" s="86">
        <v>0</v>
      </c>
      <c r="W1984" s="86">
        <v>0</v>
      </c>
      <c r="X1984" s="86">
        <v>0</v>
      </c>
      <c r="Y1984" s="86">
        <v>100000</v>
      </c>
    </row>
    <row r="1985" spans="1:25" s="284" customFormat="1" hidden="1" outlineLevel="3" collapsed="1" x14ac:dyDescent="0.3">
      <c r="A1985" s="85"/>
      <c r="B1985" s="290" t="s">
        <v>2862</v>
      </c>
      <c r="C1985" s="291"/>
      <c r="D1985" s="292"/>
      <c r="E1985" s="292">
        <f t="shared" ref="E1985:Y1985" si="96">SUBTOTAL(9,E1896:E1984)</f>
        <v>0</v>
      </c>
      <c r="F1985" s="292">
        <f t="shared" si="96"/>
        <v>0</v>
      </c>
      <c r="G1985" s="292">
        <f t="shared" si="96"/>
        <v>157172.35801186983</v>
      </c>
      <c r="H1985" s="292">
        <f t="shared" si="96"/>
        <v>0</v>
      </c>
      <c r="I1985" s="292">
        <f t="shared" si="96"/>
        <v>6450000</v>
      </c>
      <c r="J1985" s="292">
        <f t="shared" si="96"/>
        <v>11231230</v>
      </c>
      <c r="K1985" s="292">
        <f t="shared" si="96"/>
        <v>14231699</v>
      </c>
      <c r="L1985" s="292">
        <f t="shared" si="96"/>
        <v>0</v>
      </c>
      <c r="M1985" s="292">
        <f t="shared" si="96"/>
        <v>20542592</v>
      </c>
      <c r="N1985" s="292">
        <f t="shared" si="96"/>
        <v>19227766</v>
      </c>
      <c r="O1985" s="292">
        <f t="shared" si="96"/>
        <v>14816874</v>
      </c>
      <c r="P1985" s="292">
        <f t="shared" si="96"/>
        <v>8150000</v>
      </c>
      <c r="Q1985" s="292">
        <f t="shared" si="96"/>
        <v>23000000</v>
      </c>
      <c r="R1985" s="292">
        <f t="shared" si="96"/>
        <v>26850000</v>
      </c>
      <c r="S1985" s="292">
        <f t="shared" si="96"/>
        <v>6400000</v>
      </c>
      <c r="T1985" s="292">
        <f t="shared" si="96"/>
        <v>73450000</v>
      </c>
      <c r="U1985" s="292">
        <f t="shared" si="96"/>
        <v>0</v>
      </c>
      <c r="V1985" s="292">
        <f t="shared" si="96"/>
        <v>32430851</v>
      </c>
      <c r="W1985" s="292">
        <f t="shared" si="96"/>
        <v>1569120516</v>
      </c>
      <c r="X1985" s="292">
        <f t="shared" si="96"/>
        <v>184650000</v>
      </c>
      <c r="Y1985" s="292">
        <f t="shared" si="96"/>
        <v>2010708700.3580117</v>
      </c>
    </row>
    <row r="1986" spans="1:25" hidden="1" outlineLevel="4" x14ac:dyDescent="0.3">
      <c r="A1986" s="85" t="s">
        <v>262</v>
      </c>
      <c r="B1986" s="85" t="s">
        <v>272</v>
      </c>
      <c r="C1986" t="s">
        <v>2071</v>
      </c>
      <c r="D1986" s="86">
        <v>0</v>
      </c>
      <c r="E1986" s="86">
        <v>0</v>
      </c>
      <c r="F1986" s="86">
        <v>0</v>
      </c>
      <c r="G1986" s="86">
        <v>0</v>
      </c>
      <c r="H1986" s="86">
        <v>0</v>
      </c>
      <c r="I1986" s="86">
        <v>0</v>
      </c>
      <c r="J1986" s="86">
        <v>0</v>
      </c>
      <c r="K1986" s="86">
        <v>0</v>
      </c>
      <c r="L1986" s="86">
        <v>0</v>
      </c>
      <c r="M1986" s="86">
        <v>0</v>
      </c>
      <c r="N1986" s="86">
        <v>0</v>
      </c>
      <c r="O1986" s="86">
        <v>0</v>
      </c>
      <c r="P1986" s="86">
        <v>0</v>
      </c>
      <c r="Q1986" s="86">
        <v>0</v>
      </c>
      <c r="R1986" s="86">
        <v>0</v>
      </c>
      <c r="S1986" s="86">
        <v>0</v>
      </c>
      <c r="T1986" s="86">
        <v>0</v>
      </c>
      <c r="U1986" s="86">
        <v>0</v>
      </c>
      <c r="V1986" s="86">
        <v>0</v>
      </c>
      <c r="W1986" s="86">
        <v>0</v>
      </c>
      <c r="X1986" s="86">
        <v>225000</v>
      </c>
      <c r="Y1986" s="86">
        <v>225000</v>
      </c>
    </row>
    <row r="1987" spans="1:25" hidden="1" outlineLevel="4" x14ac:dyDescent="0.3">
      <c r="A1987" s="85" t="s">
        <v>262</v>
      </c>
      <c r="B1987" s="85" t="s">
        <v>272</v>
      </c>
      <c r="C1987" t="s">
        <v>2072</v>
      </c>
      <c r="D1987" s="86">
        <v>0</v>
      </c>
      <c r="E1987" s="86">
        <v>0</v>
      </c>
      <c r="F1987" s="86">
        <v>0</v>
      </c>
      <c r="G1987" s="86">
        <v>0</v>
      </c>
      <c r="H1987" s="86">
        <v>0</v>
      </c>
      <c r="I1987" s="86">
        <v>0</v>
      </c>
      <c r="J1987" s="86">
        <v>0</v>
      </c>
      <c r="K1987" s="86">
        <v>0</v>
      </c>
      <c r="L1987" s="86">
        <v>0</v>
      </c>
      <c r="M1987" s="86">
        <v>0</v>
      </c>
      <c r="N1987" s="86">
        <v>0</v>
      </c>
      <c r="O1987" s="86">
        <v>0</v>
      </c>
      <c r="P1987" s="86">
        <v>0</v>
      </c>
      <c r="Q1987" s="86">
        <v>0</v>
      </c>
      <c r="R1987" s="86">
        <v>0</v>
      </c>
      <c r="S1987" s="86">
        <v>0</v>
      </c>
      <c r="T1987" s="86">
        <v>0</v>
      </c>
      <c r="U1987" s="86">
        <v>0</v>
      </c>
      <c r="V1987" s="86">
        <v>0</v>
      </c>
      <c r="W1987" s="86">
        <v>0</v>
      </c>
      <c r="X1987" s="86">
        <v>75000</v>
      </c>
      <c r="Y1987" s="86">
        <v>75000</v>
      </c>
    </row>
    <row r="1988" spans="1:25" hidden="1" outlineLevel="4" x14ac:dyDescent="0.3">
      <c r="A1988" s="85" t="s">
        <v>262</v>
      </c>
      <c r="B1988" s="85" t="s">
        <v>272</v>
      </c>
      <c r="C1988" t="s">
        <v>2073</v>
      </c>
      <c r="D1988" s="86">
        <v>0</v>
      </c>
      <c r="E1988" s="86">
        <v>0</v>
      </c>
      <c r="F1988" s="86">
        <v>0</v>
      </c>
      <c r="G1988" s="86">
        <v>0</v>
      </c>
      <c r="H1988" s="86">
        <v>0</v>
      </c>
      <c r="I1988" s="86">
        <v>0</v>
      </c>
      <c r="J1988" s="86">
        <v>0</v>
      </c>
      <c r="K1988" s="86">
        <v>0</v>
      </c>
      <c r="L1988" s="86">
        <v>0</v>
      </c>
      <c r="M1988" s="86">
        <v>0</v>
      </c>
      <c r="N1988" s="86">
        <v>0</v>
      </c>
      <c r="O1988" s="86">
        <v>0</v>
      </c>
      <c r="P1988" s="86">
        <v>0</v>
      </c>
      <c r="Q1988" s="86">
        <v>1000000</v>
      </c>
      <c r="R1988" s="86">
        <v>0</v>
      </c>
      <c r="S1988" s="86">
        <v>0</v>
      </c>
      <c r="T1988" s="86">
        <v>0</v>
      </c>
      <c r="U1988" s="86">
        <v>0</v>
      </c>
      <c r="V1988" s="86">
        <v>0</v>
      </c>
      <c r="W1988" s="86">
        <v>0</v>
      </c>
      <c r="X1988" s="86">
        <v>0</v>
      </c>
      <c r="Y1988" s="86">
        <v>1000000</v>
      </c>
    </row>
    <row r="1989" spans="1:25" hidden="1" outlineLevel="4" x14ac:dyDescent="0.3">
      <c r="A1989" s="85" t="s">
        <v>262</v>
      </c>
      <c r="B1989" s="85" t="s">
        <v>272</v>
      </c>
      <c r="C1989" t="s">
        <v>2074</v>
      </c>
      <c r="D1989" s="86">
        <v>0</v>
      </c>
      <c r="E1989" s="86">
        <v>0</v>
      </c>
      <c r="F1989" s="86">
        <v>0</v>
      </c>
      <c r="G1989" s="86">
        <v>0</v>
      </c>
      <c r="H1989" s="86">
        <v>0</v>
      </c>
      <c r="I1989" s="86">
        <v>0</v>
      </c>
      <c r="J1989" s="86">
        <v>0</v>
      </c>
      <c r="K1989" s="86">
        <v>0</v>
      </c>
      <c r="L1989" s="86">
        <v>0</v>
      </c>
      <c r="M1989" s="86">
        <v>0</v>
      </c>
      <c r="N1989" s="86">
        <v>250000</v>
      </c>
      <c r="O1989" s="86">
        <v>0</v>
      </c>
      <c r="P1989" s="86">
        <v>0</v>
      </c>
      <c r="Q1989" s="86">
        <v>0</v>
      </c>
      <c r="R1989" s="86">
        <v>0</v>
      </c>
      <c r="S1989" s="86">
        <v>0</v>
      </c>
      <c r="T1989" s="86">
        <v>0</v>
      </c>
      <c r="U1989" s="86">
        <v>0</v>
      </c>
      <c r="V1989" s="86">
        <v>0</v>
      </c>
      <c r="W1989" s="86">
        <v>0</v>
      </c>
      <c r="X1989" s="86">
        <v>0</v>
      </c>
      <c r="Y1989" s="86">
        <v>250000</v>
      </c>
    </row>
    <row r="1990" spans="1:25" hidden="1" outlineLevel="4" x14ac:dyDescent="0.3">
      <c r="A1990" s="85" t="s">
        <v>262</v>
      </c>
      <c r="B1990" s="85" t="s">
        <v>272</v>
      </c>
      <c r="C1990" t="s">
        <v>2075</v>
      </c>
      <c r="D1990" s="86">
        <v>0</v>
      </c>
      <c r="E1990" s="86">
        <v>0</v>
      </c>
      <c r="F1990" s="86">
        <v>0</v>
      </c>
      <c r="G1990" s="86">
        <v>0</v>
      </c>
      <c r="H1990" s="86">
        <v>0</v>
      </c>
      <c r="I1990" s="86">
        <v>0</v>
      </c>
      <c r="J1990" s="86">
        <v>0</v>
      </c>
      <c r="K1990" s="86">
        <v>0</v>
      </c>
      <c r="L1990" s="86">
        <v>0</v>
      </c>
      <c r="M1990" s="86">
        <v>0</v>
      </c>
      <c r="N1990" s="86">
        <v>0</v>
      </c>
      <c r="O1990" s="86">
        <v>300000</v>
      </c>
      <c r="P1990" s="86">
        <v>0</v>
      </c>
      <c r="Q1990" s="86">
        <v>0</v>
      </c>
      <c r="R1990" s="86">
        <v>0</v>
      </c>
      <c r="S1990" s="86">
        <v>0</v>
      </c>
      <c r="T1990" s="86">
        <v>0</v>
      </c>
      <c r="U1990" s="86">
        <v>0</v>
      </c>
      <c r="V1990" s="86">
        <v>0</v>
      </c>
      <c r="W1990" s="86">
        <v>0</v>
      </c>
      <c r="X1990" s="86">
        <v>0</v>
      </c>
      <c r="Y1990" s="86">
        <v>300000</v>
      </c>
    </row>
    <row r="1991" spans="1:25" hidden="1" outlineLevel="4" x14ac:dyDescent="0.3">
      <c r="A1991" s="85" t="s">
        <v>262</v>
      </c>
      <c r="B1991" s="85" t="s">
        <v>272</v>
      </c>
      <c r="C1991" t="s">
        <v>2076</v>
      </c>
      <c r="D1991" s="86">
        <v>0</v>
      </c>
      <c r="E1991" s="86">
        <v>0</v>
      </c>
      <c r="F1991" s="86">
        <v>0</v>
      </c>
      <c r="G1991" s="86">
        <v>0</v>
      </c>
      <c r="H1991" s="86">
        <v>0</v>
      </c>
      <c r="I1991" s="86">
        <v>0</v>
      </c>
      <c r="J1991" s="86">
        <v>0</v>
      </c>
      <c r="K1991" s="86">
        <v>0</v>
      </c>
      <c r="L1991" s="86">
        <v>0</v>
      </c>
      <c r="M1991" s="86">
        <v>0</v>
      </c>
      <c r="N1991" s="86">
        <v>0</v>
      </c>
      <c r="O1991" s="86">
        <v>570000</v>
      </c>
      <c r="P1991" s="86">
        <v>0</v>
      </c>
      <c r="Q1991" s="86">
        <v>0</v>
      </c>
      <c r="R1991" s="86">
        <v>0</v>
      </c>
      <c r="S1991" s="86">
        <v>0</v>
      </c>
      <c r="T1991" s="86">
        <v>0</v>
      </c>
      <c r="U1991" s="86">
        <v>0</v>
      </c>
      <c r="V1991" s="86">
        <v>0</v>
      </c>
      <c r="W1991" s="86">
        <v>0</v>
      </c>
      <c r="X1991" s="86">
        <v>0</v>
      </c>
      <c r="Y1991" s="86">
        <v>570000</v>
      </c>
    </row>
    <row r="1992" spans="1:25" hidden="1" outlineLevel="4" x14ac:dyDescent="0.3">
      <c r="A1992" s="85" t="s">
        <v>262</v>
      </c>
      <c r="B1992" s="85" t="s">
        <v>272</v>
      </c>
      <c r="C1992" t="s">
        <v>2077</v>
      </c>
      <c r="D1992" s="86">
        <v>0</v>
      </c>
      <c r="E1992" s="86">
        <v>0</v>
      </c>
      <c r="F1992" s="86">
        <v>0</v>
      </c>
      <c r="G1992" s="86">
        <v>0</v>
      </c>
      <c r="H1992" s="86">
        <v>0</v>
      </c>
      <c r="I1992" s="86">
        <v>0</v>
      </c>
      <c r="J1992" s="86">
        <v>0</v>
      </c>
      <c r="K1992" s="86">
        <v>0</v>
      </c>
      <c r="L1992" s="86">
        <v>0</v>
      </c>
      <c r="M1992" s="86">
        <v>0</v>
      </c>
      <c r="N1992" s="86">
        <v>785050</v>
      </c>
      <c r="O1992" s="86">
        <v>0</v>
      </c>
      <c r="P1992" s="86">
        <v>0</v>
      </c>
      <c r="Q1992" s="86">
        <v>0</v>
      </c>
      <c r="R1992" s="86">
        <v>0</v>
      </c>
      <c r="S1992" s="86">
        <v>0</v>
      </c>
      <c r="T1992" s="86">
        <v>0</v>
      </c>
      <c r="U1992" s="86">
        <v>0</v>
      </c>
      <c r="V1992" s="86">
        <v>0</v>
      </c>
      <c r="W1992" s="86">
        <v>0</v>
      </c>
      <c r="X1992" s="86">
        <v>0</v>
      </c>
      <c r="Y1992" s="86">
        <v>785050</v>
      </c>
    </row>
    <row r="1993" spans="1:25" hidden="1" outlineLevel="4" x14ac:dyDescent="0.3">
      <c r="A1993" s="85" t="s">
        <v>262</v>
      </c>
      <c r="B1993" s="85" t="s">
        <v>272</v>
      </c>
      <c r="C1993" t="s">
        <v>2078</v>
      </c>
      <c r="D1993" s="86">
        <v>0</v>
      </c>
      <c r="E1993" s="86">
        <v>0</v>
      </c>
      <c r="F1993" s="86">
        <v>0</v>
      </c>
      <c r="G1993" s="86">
        <v>0</v>
      </c>
      <c r="H1993" s="86">
        <v>0</v>
      </c>
      <c r="I1993" s="86">
        <v>0</v>
      </c>
      <c r="J1993" s="86">
        <v>0</v>
      </c>
      <c r="K1993" s="86">
        <v>0</v>
      </c>
      <c r="L1993" s="86">
        <v>0</v>
      </c>
      <c r="M1993" s="86">
        <v>0</v>
      </c>
      <c r="N1993" s="86">
        <v>0</v>
      </c>
      <c r="O1993" s="86">
        <v>0</v>
      </c>
      <c r="P1993" s="86">
        <v>0</v>
      </c>
      <c r="Q1993" s="86">
        <v>1000000</v>
      </c>
      <c r="R1993" s="86">
        <v>0</v>
      </c>
      <c r="S1993" s="86">
        <v>0</v>
      </c>
      <c r="T1993" s="86">
        <v>0</v>
      </c>
      <c r="U1993" s="86">
        <v>0</v>
      </c>
      <c r="V1993" s="86">
        <v>0</v>
      </c>
      <c r="W1993" s="86">
        <v>0</v>
      </c>
      <c r="X1993" s="86">
        <v>0</v>
      </c>
      <c r="Y1993" s="86">
        <v>1000000</v>
      </c>
    </row>
    <row r="1994" spans="1:25" hidden="1" outlineLevel="4" x14ac:dyDescent="0.3">
      <c r="A1994" s="85" t="s">
        <v>262</v>
      </c>
      <c r="B1994" s="85" t="s">
        <v>272</v>
      </c>
      <c r="C1994" t="s">
        <v>2079</v>
      </c>
      <c r="D1994" s="86">
        <v>0</v>
      </c>
      <c r="E1994" s="86">
        <v>0</v>
      </c>
      <c r="F1994" s="86">
        <v>0</v>
      </c>
      <c r="G1994" s="86">
        <v>0</v>
      </c>
      <c r="H1994" s="86">
        <v>0</v>
      </c>
      <c r="I1994" s="86">
        <v>0</v>
      </c>
      <c r="J1994" s="86">
        <v>0</v>
      </c>
      <c r="K1994" s="86">
        <v>475000</v>
      </c>
      <c r="L1994" s="86">
        <v>0</v>
      </c>
      <c r="M1994" s="86">
        <v>0</v>
      </c>
      <c r="N1994" s="86">
        <v>0</v>
      </c>
      <c r="O1994" s="86">
        <v>0</v>
      </c>
      <c r="P1994" s="86">
        <v>0</v>
      </c>
      <c r="Q1994" s="86">
        <v>0</v>
      </c>
      <c r="R1994" s="86">
        <v>0</v>
      </c>
      <c r="S1994" s="86">
        <v>0</v>
      </c>
      <c r="T1994" s="86">
        <v>0</v>
      </c>
      <c r="U1994" s="86">
        <v>0</v>
      </c>
      <c r="V1994" s="86">
        <v>0</v>
      </c>
      <c r="W1994" s="86">
        <v>0</v>
      </c>
      <c r="X1994" s="86">
        <v>0</v>
      </c>
      <c r="Y1994" s="86">
        <v>475000</v>
      </c>
    </row>
    <row r="1995" spans="1:25" hidden="1" outlineLevel="4" x14ac:dyDescent="0.3">
      <c r="A1995" s="85" t="s">
        <v>262</v>
      </c>
      <c r="B1995" s="85" t="s">
        <v>272</v>
      </c>
      <c r="C1995" t="s">
        <v>2080</v>
      </c>
      <c r="D1995" s="86">
        <v>0</v>
      </c>
      <c r="E1995" s="86">
        <v>0</v>
      </c>
      <c r="F1995" s="86">
        <v>0</v>
      </c>
      <c r="G1995" s="86">
        <v>0</v>
      </c>
      <c r="H1995" s="86">
        <v>0</v>
      </c>
      <c r="I1995" s="86">
        <v>0</v>
      </c>
      <c r="J1995" s="86">
        <v>0</v>
      </c>
      <c r="K1995" s="86">
        <v>0</v>
      </c>
      <c r="L1995" s="86">
        <v>0</v>
      </c>
      <c r="M1995" s="86">
        <v>0</v>
      </c>
      <c r="N1995" s="86">
        <v>0</v>
      </c>
      <c r="O1995" s="86">
        <v>0</v>
      </c>
      <c r="P1995" s="86">
        <v>0</v>
      </c>
      <c r="Q1995" s="86">
        <v>0</v>
      </c>
      <c r="R1995" s="86">
        <v>0</v>
      </c>
      <c r="S1995" s="86">
        <v>0</v>
      </c>
      <c r="T1995" s="86">
        <v>0</v>
      </c>
      <c r="U1995" s="86">
        <v>0</v>
      </c>
      <c r="V1995" s="86">
        <v>0</v>
      </c>
      <c r="W1995" s="86">
        <v>0</v>
      </c>
      <c r="X1995" s="86">
        <v>1000000</v>
      </c>
      <c r="Y1995" s="86">
        <v>1000000</v>
      </c>
    </row>
    <row r="1996" spans="1:25" hidden="1" outlineLevel="4" x14ac:dyDescent="0.3">
      <c r="A1996" s="85" t="s">
        <v>262</v>
      </c>
      <c r="B1996" s="85" t="s">
        <v>272</v>
      </c>
      <c r="C1996" t="s">
        <v>2081</v>
      </c>
      <c r="D1996" s="86">
        <v>0</v>
      </c>
      <c r="E1996" s="86">
        <v>0</v>
      </c>
      <c r="F1996" s="86">
        <v>0</v>
      </c>
      <c r="G1996" s="86">
        <v>0</v>
      </c>
      <c r="H1996" s="86">
        <v>0</v>
      </c>
      <c r="I1996" s="86">
        <v>0</v>
      </c>
      <c r="J1996" s="86">
        <v>0</v>
      </c>
      <c r="K1996" s="86">
        <v>0</v>
      </c>
      <c r="L1996" s="86">
        <v>0</v>
      </c>
      <c r="M1996" s="86">
        <v>0</v>
      </c>
      <c r="N1996" s="86">
        <v>0</v>
      </c>
      <c r="O1996" s="86">
        <v>0</v>
      </c>
      <c r="P1996" s="86">
        <v>0</v>
      </c>
      <c r="Q1996" s="86">
        <v>0</v>
      </c>
      <c r="R1996" s="86">
        <v>0</v>
      </c>
      <c r="S1996" s="86">
        <v>0</v>
      </c>
      <c r="T1996" s="86">
        <v>0</v>
      </c>
      <c r="U1996" s="86">
        <v>0</v>
      </c>
      <c r="V1996" s="86">
        <v>500000</v>
      </c>
      <c r="W1996" s="86">
        <v>0</v>
      </c>
      <c r="X1996" s="86">
        <v>0</v>
      </c>
      <c r="Y1996" s="86">
        <v>500000</v>
      </c>
    </row>
    <row r="1997" spans="1:25" hidden="1" outlineLevel="4" x14ac:dyDescent="0.3">
      <c r="A1997" s="85" t="s">
        <v>262</v>
      </c>
      <c r="B1997" s="85" t="s">
        <v>272</v>
      </c>
      <c r="C1997" t="s">
        <v>2082</v>
      </c>
      <c r="D1997" s="86">
        <v>0</v>
      </c>
      <c r="E1997" s="86">
        <v>0</v>
      </c>
      <c r="F1997" s="86">
        <v>0</v>
      </c>
      <c r="G1997" s="86">
        <v>0</v>
      </c>
      <c r="H1997" s="86">
        <v>0</v>
      </c>
      <c r="I1997" s="86">
        <v>0</v>
      </c>
      <c r="J1997" s="86">
        <v>0</v>
      </c>
      <c r="K1997" s="86">
        <v>0</v>
      </c>
      <c r="L1997" s="86">
        <v>0</v>
      </c>
      <c r="M1997" s="86">
        <v>0</v>
      </c>
      <c r="N1997" s="86">
        <v>0</v>
      </c>
      <c r="O1997" s="86">
        <v>0</v>
      </c>
      <c r="P1997" s="86">
        <v>0</v>
      </c>
      <c r="Q1997" s="86">
        <v>0</v>
      </c>
      <c r="R1997" s="86">
        <v>0</v>
      </c>
      <c r="S1997" s="86">
        <v>0</v>
      </c>
      <c r="T1997" s="86">
        <v>0</v>
      </c>
      <c r="U1997" s="86">
        <v>0</v>
      </c>
      <c r="V1997" s="86">
        <v>0</v>
      </c>
      <c r="W1997" s="86">
        <v>1000000</v>
      </c>
      <c r="X1997" s="86">
        <v>0</v>
      </c>
      <c r="Y1997" s="86">
        <v>1000000</v>
      </c>
    </row>
    <row r="1998" spans="1:25" hidden="1" outlineLevel="4" x14ac:dyDescent="0.3">
      <c r="A1998" s="85" t="s">
        <v>262</v>
      </c>
      <c r="B1998" s="85" t="s">
        <v>272</v>
      </c>
      <c r="C1998" t="s">
        <v>2083</v>
      </c>
      <c r="D1998" s="86">
        <v>0</v>
      </c>
      <c r="E1998" s="86">
        <v>0</v>
      </c>
      <c r="F1998" s="86">
        <v>0</v>
      </c>
      <c r="G1998" s="86">
        <v>0</v>
      </c>
      <c r="H1998" s="86">
        <v>0</v>
      </c>
      <c r="I1998" s="86">
        <v>0</v>
      </c>
      <c r="J1998" s="86">
        <v>0</v>
      </c>
      <c r="K1998" s="86">
        <v>0</v>
      </c>
      <c r="L1998" s="86">
        <v>0</v>
      </c>
      <c r="M1998" s="86">
        <v>0</v>
      </c>
      <c r="N1998" s="86">
        <v>0</v>
      </c>
      <c r="O1998" s="86">
        <v>0</v>
      </c>
      <c r="P1998" s="86">
        <v>0</v>
      </c>
      <c r="Q1998" s="86">
        <v>0</v>
      </c>
      <c r="R1998" s="86">
        <v>0</v>
      </c>
      <c r="S1998" s="86">
        <v>0</v>
      </c>
      <c r="T1998" s="86">
        <v>0</v>
      </c>
      <c r="U1998" s="86">
        <v>0</v>
      </c>
      <c r="V1998" s="86">
        <v>0</v>
      </c>
      <c r="W1998" s="86">
        <v>2700000</v>
      </c>
      <c r="X1998" s="86">
        <v>0</v>
      </c>
      <c r="Y1998" s="86">
        <v>2700000</v>
      </c>
    </row>
    <row r="1999" spans="1:25" hidden="1" outlineLevel="4" x14ac:dyDescent="0.3">
      <c r="A1999" s="85" t="s">
        <v>262</v>
      </c>
      <c r="B1999" s="85" t="s">
        <v>272</v>
      </c>
      <c r="C1999" t="s">
        <v>2084</v>
      </c>
      <c r="D1999" s="86">
        <v>0</v>
      </c>
      <c r="E1999" s="86">
        <v>0</v>
      </c>
      <c r="F1999" s="86">
        <v>0</v>
      </c>
      <c r="G1999" s="86">
        <v>0</v>
      </c>
      <c r="H1999" s="86">
        <v>0</v>
      </c>
      <c r="I1999" s="86">
        <v>0</v>
      </c>
      <c r="J1999" s="86">
        <v>0</v>
      </c>
      <c r="K1999" s="86">
        <v>0</v>
      </c>
      <c r="L1999" s="86">
        <v>0</v>
      </c>
      <c r="M1999" s="86">
        <v>0</v>
      </c>
      <c r="N1999" s="86">
        <v>0</v>
      </c>
      <c r="O1999" s="86">
        <v>0</v>
      </c>
      <c r="P1999" s="86">
        <v>0</v>
      </c>
      <c r="Q1999" s="86">
        <v>0</v>
      </c>
      <c r="R1999" s="86">
        <v>0</v>
      </c>
      <c r="S1999" s="86">
        <v>0</v>
      </c>
      <c r="T1999" s="86">
        <v>0</v>
      </c>
      <c r="U1999" s="86">
        <v>0</v>
      </c>
      <c r="V1999" s="86">
        <v>0</v>
      </c>
      <c r="W1999" s="86">
        <v>0</v>
      </c>
      <c r="X1999" s="86">
        <v>10830850</v>
      </c>
      <c r="Y1999" s="86">
        <v>10830850</v>
      </c>
    </row>
    <row r="2000" spans="1:25" hidden="1" outlineLevel="4" x14ac:dyDescent="0.3">
      <c r="A2000" s="85" t="s">
        <v>262</v>
      </c>
      <c r="B2000" s="85" t="s">
        <v>272</v>
      </c>
      <c r="C2000" t="s">
        <v>2085</v>
      </c>
      <c r="D2000" s="86">
        <v>0</v>
      </c>
      <c r="E2000" s="86">
        <v>0</v>
      </c>
      <c r="F2000" s="86">
        <v>0</v>
      </c>
      <c r="G2000" s="86">
        <v>0</v>
      </c>
      <c r="H2000" s="86">
        <v>0</v>
      </c>
      <c r="I2000" s="86">
        <v>0</v>
      </c>
      <c r="J2000" s="86">
        <v>0</v>
      </c>
      <c r="K2000" s="86">
        <v>0</v>
      </c>
      <c r="L2000" s="86">
        <v>0</v>
      </c>
      <c r="M2000" s="86">
        <v>0</v>
      </c>
      <c r="N2000" s="86">
        <v>0</v>
      </c>
      <c r="O2000" s="86">
        <v>175000</v>
      </c>
      <c r="P2000" s="86">
        <v>0</v>
      </c>
      <c r="Q2000" s="86">
        <v>0</v>
      </c>
      <c r="R2000" s="86">
        <v>0</v>
      </c>
      <c r="S2000" s="86">
        <v>0</v>
      </c>
      <c r="T2000" s="86">
        <v>0</v>
      </c>
      <c r="U2000" s="86">
        <v>0</v>
      </c>
      <c r="V2000" s="86">
        <v>0</v>
      </c>
      <c r="W2000" s="86">
        <v>0</v>
      </c>
      <c r="X2000" s="86">
        <v>0</v>
      </c>
      <c r="Y2000" s="86">
        <v>175000</v>
      </c>
    </row>
    <row r="2001" spans="1:25" hidden="1" outlineLevel="4" x14ac:dyDescent="0.3">
      <c r="A2001" s="85" t="s">
        <v>262</v>
      </c>
      <c r="B2001" s="85" t="s">
        <v>272</v>
      </c>
      <c r="C2001" t="s">
        <v>2086</v>
      </c>
      <c r="D2001" s="86">
        <v>0</v>
      </c>
      <c r="E2001" s="86">
        <v>0</v>
      </c>
      <c r="F2001" s="86">
        <v>0</v>
      </c>
      <c r="G2001" s="86">
        <v>0</v>
      </c>
      <c r="H2001" s="86">
        <v>0</v>
      </c>
      <c r="I2001" s="86">
        <v>0</v>
      </c>
      <c r="J2001" s="86">
        <v>0</v>
      </c>
      <c r="K2001" s="86">
        <v>0</v>
      </c>
      <c r="L2001" s="86">
        <v>0</v>
      </c>
      <c r="M2001" s="86">
        <v>0</v>
      </c>
      <c r="N2001" s="86">
        <v>0</v>
      </c>
      <c r="O2001" s="86">
        <v>0</v>
      </c>
      <c r="P2001" s="86">
        <v>0</v>
      </c>
      <c r="Q2001" s="86">
        <v>0</v>
      </c>
      <c r="R2001" s="86">
        <v>0</v>
      </c>
      <c r="S2001" s="86">
        <v>0</v>
      </c>
      <c r="T2001" s="86">
        <v>2000000</v>
      </c>
      <c r="U2001" s="86">
        <v>0</v>
      </c>
      <c r="V2001" s="86">
        <v>0</v>
      </c>
      <c r="W2001" s="86">
        <v>0</v>
      </c>
      <c r="X2001" s="86">
        <v>0</v>
      </c>
      <c r="Y2001" s="86">
        <v>2000000</v>
      </c>
    </row>
    <row r="2002" spans="1:25" hidden="1" outlineLevel="4" x14ac:dyDescent="0.3">
      <c r="A2002" s="85" t="s">
        <v>262</v>
      </c>
      <c r="B2002" s="85" t="s">
        <v>272</v>
      </c>
      <c r="C2002" t="s">
        <v>2087</v>
      </c>
      <c r="D2002" s="86">
        <v>0</v>
      </c>
      <c r="E2002" s="86">
        <v>0</v>
      </c>
      <c r="F2002" s="86">
        <v>0</v>
      </c>
      <c r="G2002" s="86">
        <v>0</v>
      </c>
      <c r="H2002" s="86">
        <v>0</v>
      </c>
      <c r="I2002" s="86">
        <v>0</v>
      </c>
      <c r="J2002" s="86">
        <v>0</v>
      </c>
      <c r="K2002" s="86">
        <v>0</v>
      </c>
      <c r="L2002" s="86">
        <v>0</v>
      </c>
      <c r="M2002" s="86">
        <v>0</v>
      </c>
      <c r="N2002" s="86">
        <v>0</v>
      </c>
      <c r="O2002" s="86">
        <v>0</v>
      </c>
      <c r="P2002" s="86">
        <v>0</v>
      </c>
      <c r="Q2002" s="86">
        <v>0</v>
      </c>
      <c r="R2002" s="86">
        <v>0</v>
      </c>
      <c r="S2002" s="86">
        <v>0</v>
      </c>
      <c r="T2002" s="86">
        <v>0</v>
      </c>
      <c r="U2002" s="86">
        <v>0</v>
      </c>
      <c r="V2002" s="86">
        <v>23250000</v>
      </c>
      <c r="W2002" s="86">
        <v>0</v>
      </c>
      <c r="X2002" s="86">
        <v>0</v>
      </c>
      <c r="Y2002" s="86">
        <v>23250000</v>
      </c>
    </row>
    <row r="2003" spans="1:25" hidden="1" outlineLevel="4" x14ac:dyDescent="0.3">
      <c r="A2003" s="85" t="s">
        <v>262</v>
      </c>
      <c r="B2003" s="85" t="s">
        <v>272</v>
      </c>
      <c r="C2003" t="s">
        <v>2088</v>
      </c>
      <c r="D2003" s="86">
        <v>0</v>
      </c>
      <c r="E2003" s="86">
        <v>0</v>
      </c>
      <c r="F2003" s="86">
        <v>0</v>
      </c>
      <c r="G2003" s="86">
        <v>0</v>
      </c>
      <c r="H2003" s="86">
        <v>0</v>
      </c>
      <c r="I2003" s="86">
        <v>0</v>
      </c>
      <c r="J2003" s="86">
        <v>0</v>
      </c>
      <c r="K2003" s="86">
        <v>0</v>
      </c>
      <c r="L2003" s="86">
        <v>0</v>
      </c>
      <c r="M2003" s="86">
        <v>0</v>
      </c>
      <c r="N2003" s="86">
        <v>0</v>
      </c>
      <c r="O2003" s="86">
        <v>0</v>
      </c>
      <c r="P2003" s="86">
        <v>0</v>
      </c>
      <c r="Q2003" s="86">
        <v>1515132</v>
      </c>
      <c r="R2003" s="86">
        <v>0</v>
      </c>
      <c r="S2003" s="86">
        <v>0</v>
      </c>
      <c r="T2003" s="86">
        <v>0</v>
      </c>
      <c r="U2003" s="86">
        <v>0</v>
      </c>
      <c r="V2003" s="86">
        <v>0</v>
      </c>
      <c r="W2003" s="86">
        <v>0</v>
      </c>
      <c r="X2003" s="86">
        <v>0</v>
      </c>
      <c r="Y2003" s="86">
        <v>1515132</v>
      </c>
    </row>
    <row r="2004" spans="1:25" hidden="1" outlineLevel="4" x14ac:dyDescent="0.3">
      <c r="A2004" s="85" t="s">
        <v>262</v>
      </c>
      <c r="B2004" s="85" t="s">
        <v>272</v>
      </c>
      <c r="C2004" t="s">
        <v>2089</v>
      </c>
      <c r="D2004" s="86">
        <v>0</v>
      </c>
      <c r="E2004" s="86">
        <v>0</v>
      </c>
      <c r="F2004" s="86">
        <v>0</v>
      </c>
      <c r="G2004" s="86">
        <v>0</v>
      </c>
      <c r="H2004" s="86">
        <v>0</v>
      </c>
      <c r="I2004" s="86">
        <v>0</v>
      </c>
      <c r="J2004" s="86">
        <v>0</v>
      </c>
      <c r="K2004" s="86">
        <v>2165000</v>
      </c>
      <c r="L2004" s="86">
        <v>0</v>
      </c>
      <c r="M2004" s="86">
        <v>0</v>
      </c>
      <c r="N2004" s="86">
        <v>0</v>
      </c>
      <c r="O2004" s="86">
        <v>0</v>
      </c>
      <c r="P2004" s="86">
        <v>0</v>
      </c>
      <c r="Q2004" s="86">
        <v>0</v>
      </c>
      <c r="R2004" s="86">
        <v>0</v>
      </c>
      <c r="S2004" s="86">
        <v>0</v>
      </c>
      <c r="T2004" s="86">
        <v>0</v>
      </c>
      <c r="U2004" s="86">
        <v>0</v>
      </c>
      <c r="V2004" s="86">
        <v>0</v>
      </c>
      <c r="W2004" s="86">
        <v>0</v>
      </c>
      <c r="X2004" s="86">
        <v>0</v>
      </c>
      <c r="Y2004" s="86">
        <v>2165000</v>
      </c>
    </row>
    <row r="2005" spans="1:25" hidden="1" outlineLevel="4" x14ac:dyDescent="0.3">
      <c r="A2005" s="85" t="s">
        <v>262</v>
      </c>
      <c r="B2005" s="85" t="s">
        <v>272</v>
      </c>
      <c r="C2005" t="s">
        <v>2090</v>
      </c>
      <c r="D2005" s="86">
        <v>0</v>
      </c>
      <c r="E2005" s="86">
        <v>0</v>
      </c>
      <c r="F2005" s="86">
        <v>0</v>
      </c>
      <c r="G2005" s="86">
        <v>0</v>
      </c>
      <c r="H2005" s="86">
        <v>0</v>
      </c>
      <c r="I2005" s="86">
        <v>0</v>
      </c>
      <c r="J2005" s="86">
        <v>0</v>
      </c>
      <c r="K2005" s="86">
        <v>0</v>
      </c>
      <c r="L2005" s="86">
        <v>0</v>
      </c>
      <c r="M2005" s="86">
        <v>0</v>
      </c>
      <c r="N2005" s="86">
        <v>0</v>
      </c>
      <c r="O2005" s="86">
        <v>0</v>
      </c>
      <c r="P2005" s="86">
        <v>0</v>
      </c>
      <c r="Q2005" s="86">
        <v>0</v>
      </c>
      <c r="R2005" s="86">
        <v>0</v>
      </c>
      <c r="S2005" s="86">
        <v>0</v>
      </c>
      <c r="T2005" s="86">
        <v>0</v>
      </c>
      <c r="U2005" s="86">
        <v>0</v>
      </c>
      <c r="V2005" s="86">
        <v>300000</v>
      </c>
      <c r="W2005" s="86">
        <v>0</v>
      </c>
      <c r="X2005" s="86">
        <v>0</v>
      </c>
      <c r="Y2005" s="86">
        <v>300000</v>
      </c>
    </row>
    <row r="2006" spans="1:25" hidden="1" outlineLevel="4" x14ac:dyDescent="0.3">
      <c r="A2006" s="85" t="s">
        <v>262</v>
      </c>
      <c r="B2006" s="85" t="s">
        <v>272</v>
      </c>
      <c r="C2006" t="s">
        <v>2091</v>
      </c>
      <c r="D2006" s="86">
        <v>0</v>
      </c>
      <c r="E2006" s="86">
        <v>0</v>
      </c>
      <c r="F2006" s="86">
        <v>0</v>
      </c>
      <c r="G2006" s="86">
        <v>0</v>
      </c>
      <c r="H2006" s="86">
        <v>0</v>
      </c>
      <c r="I2006" s="86">
        <v>0</v>
      </c>
      <c r="J2006" s="86">
        <v>0</v>
      </c>
      <c r="K2006" s="86">
        <v>0</v>
      </c>
      <c r="L2006" s="86">
        <v>0</v>
      </c>
      <c r="M2006" s="86">
        <v>0</v>
      </c>
      <c r="N2006" s="86">
        <v>250000</v>
      </c>
      <c r="O2006" s="86">
        <v>0</v>
      </c>
      <c r="P2006" s="86">
        <v>0</v>
      </c>
      <c r="Q2006" s="86">
        <v>0</v>
      </c>
      <c r="R2006" s="86">
        <v>0</v>
      </c>
      <c r="S2006" s="86">
        <v>0</v>
      </c>
      <c r="T2006" s="86">
        <v>0</v>
      </c>
      <c r="U2006" s="86">
        <v>0</v>
      </c>
      <c r="V2006" s="86">
        <v>0</v>
      </c>
      <c r="W2006" s="86">
        <v>0</v>
      </c>
      <c r="X2006" s="86">
        <v>0</v>
      </c>
      <c r="Y2006" s="86">
        <v>250000</v>
      </c>
    </row>
    <row r="2007" spans="1:25" hidden="1" outlineLevel="4" x14ac:dyDescent="0.3">
      <c r="A2007" s="85" t="s">
        <v>262</v>
      </c>
      <c r="B2007" s="85" t="s">
        <v>272</v>
      </c>
      <c r="C2007" t="s">
        <v>2092</v>
      </c>
      <c r="D2007" s="86">
        <v>0</v>
      </c>
      <c r="E2007" s="86">
        <v>0</v>
      </c>
      <c r="F2007" s="86">
        <v>0</v>
      </c>
      <c r="G2007" s="86">
        <v>0</v>
      </c>
      <c r="H2007" s="86">
        <v>0</v>
      </c>
      <c r="I2007" s="86">
        <v>0</v>
      </c>
      <c r="J2007" s="86">
        <v>0</v>
      </c>
      <c r="K2007" s="86">
        <v>0</v>
      </c>
      <c r="L2007" s="86">
        <v>0</v>
      </c>
      <c r="M2007" s="86">
        <v>0</v>
      </c>
      <c r="N2007" s="86">
        <v>0</v>
      </c>
      <c r="O2007" s="86">
        <v>0</v>
      </c>
      <c r="P2007" s="86">
        <v>0</v>
      </c>
      <c r="Q2007" s="86">
        <v>0</v>
      </c>
      <c r="R2007" s="86">
        <v>0</v>
      </c>
      <c r="S2007" s="86">
        <v>0</v>
      </c>
      <c r="T2007" s="86">
        <v>0</v>
      </c>
      <c r="U2007" s="86">
        <v>0</v>
      </c>
      <c r="V2007" s="86">
        <v>0</v>
      </c>
      <c r="W2007" s="86">
        <v>0</v>
      </c>
      <c r="X2007" s="86">
        <v>20000000</v>
      </c>
      <c r="Y2007" s="86">
        <v>20000000</v>
      </c>
    </row>
    <row r="2008" spans="1:25" hidden="1" outlineLevel="4" x14ac:dyDescent="0.3">
      <c r="A2008" s="85" t="s">
        <v>262</v>
      </c>
      <c r="B2008" s="85" t="s">
        <v>272</v>
      </c>
      <c r="C2008" t="s">
        <v>2093</v>
      </c>
      <c r="D2008" s="86">
        <v>0</v>
      </c>
      <c r="E2008" s="86">
        <v>0</v>
      </c>
      <c r="F2008" s="86">
        <v>0</v>
      </c>
      <c r="G2008" s="86">
        <v>0</v>
      </c>
      <c r="H2008" s="86">
        <v>0</v>
      </c>
      <c r="I2008" s="86">
        <v>0</v>
      </c>
      <c r="J2008" s="86">
        <v>0</v>
      </c>
      <c r="K2008" s="86">
        <v>0</v>
      </c>
      <c r="L2008" s="86">
        <v>0</v>
      </c>
      <c r="M2008" s="86">
        <v>0</v>
      </c>
      <c r="N2008" s="86">
        <v>0</v>
      </c>
      <c r="O2008" s="86">
        <v>0</v>
      </c>
      <c r="P2008" s="86">
        <v>0</v>
      </c>
      <c r="Q2008" s="86">
        <v>210000</v>
      </c>
      <c r="R2008" s="86">
        <v>0</v>
      </c>
      <c r="S2008" s="86">
        <v>0</v>
      </c>
      <c r="T2008" s="86">
        <v>0</v>
      </c>
      <c r="U2008" s="86">
        <v>0</v>
      </c>
      <c r="V2008" s="86">
        <v>0</v>
      </c>
      <c r="W2008" s="86">
        <v>0</v>
      </c>
      <c r="X2008" s="86">
        <v>0</v>
      </c>
      <c r="Y2008" s="86">
        <v>210000</v>
      </c>
    </row>
    <row r="2009" spans="1:25" hidden="1" outlineLevel="4" x14ac:dyDescent="0.3">
      <c r="A2009" s="85" t="s">
        <v>262</v>
      </c>
      <c r="B2009" s="85" t="s">
        <v>272</v>
      </c>
      <c r="C2009" t="s">
        <v>2094</v>
      </c>
      <c r="D2009" s="86">
        <v>0</v>
      </c>
      <c r="E2009" s="86">
        <v>0</v>
      </c>
      <c r="F2009" s="86">
        <v>0</v>
      </c>
      <c r="G2009" s="86">
        <v>0</v>
      </c>
      <c r="H2009" s="86">
        <v>0</v>
      </c>
      <c r="I2009" s="86">
        <v>0</v>
      </c>
      <c r="J2009" s="86">
        <v>0</v>
      </c>
      <c r="K2009" s="86">
        <v>0</v>
      </c>
      <c r="L2009" s="86">
        <v>0</v>
      </c>
      <c r="M2009" s="86">
        <v>0</v>
      </c>
      <c r="N2009" s="86">
        <v>0</v>
      </c>
      <c r="O2009" s="86">
        <v>0</v>
      </c>
      <c r="P2009" s="86">
        <v>500000</v>
      </c>
      <c r="Q2009" s="86">
        <v>0</v>
      </c>
      <c r="R2009" s="86">
        <v>0</v>
      </c>
      <c r="S2009" s="86">
        <v>0</v>
      </c>
      <c r="T2009" s="86">
        <v>0</v>
      </c>
      <c r="U2009" s="86">
        <v>0</v>
      </c>
      <c r="V2009" s="86">
        <v>0</v>
      </c>
      <c r="W2009" s="86">
        <v>0</v>
      </c>
      <c r="X2009" s="86">
        <v>0</v>
      </c>
      <c r="Y2009" s="86">
        <v>500000</v>
      </c>
    </row>
    <row r="2010" spans="1:25" hidden="1" outlineLevel="4" x14ac:dyDescent="0.3">
      <c r="A2010" s="85" t="s">
        <v>262</v>
      </c>
      <c r="B2010" s="85" t="s">
        <v>272</v>
      </c>
      <c r="C2010" t="s">
        <v>2095</v>
      </c>
      <c r="D2010" s="86">
        <v>0</v>
      </c>
      <c r="E2010" s="86">
        <v>0</v>
      </c>
      <c r="F2010" s="86">
        <v>0</v>
      </c>
      <c r="G2010" s="86">
        <v>0</v>
      </c>
      <c r="H2010" s="86">
        <v>0</v>
      </c>
      <c r="I2010" s="86">
        <v>0</v>
      </c>
      <c r="J2010" s="86">
        <v>0</v>
      </c>
      <c r="K2010" s="86">
        <v>2200000</v>
      </c>
      <c r="L2010" s="86">
        <v>0</v>
      </c>
      <c r="M2010" s="86">
        <v>0</v>
      </c>
      <c r="N2010" s="86">
        <v>0</v>
      </c>
      <c r="O2010" s="86">
        <v>0</v>
      </c>
      <c r="P2010" s="86">
        <v>0</v>
      </c>
      <c r="Q2010" s="86">
        <v>0</v>
      </c>
      <c r="R2010" s="86">
        <v>0</v>
      </c>
      <c r="S2010" s="86">
        <v>0</v>
      </c>
      <c r="T2010" s="86">
        <v>0</v>
      </c>
      <c r="U2010" s="86">
        <v>0</v>
      </c>
      <c r="V2010" s="86">
        <v>0</v>
      </c>
      <c r="W2010" s="86">
        <v>0</v>
      </c>
      <c r="X2010" s="86">
        <v>0</v>
      </c>
      <c r="Y2010" s="86">
        <v>2200000</v>
      </c>
    </row>
    <row r="2011" spans="1:25" hidden="1" outlineLevel="4" x14ac:dyDescent="0.3">
      <c r="A2011" s="85" t="s">
        <v>262</v>
      </c>
      <c r="B2011" s="85" t="s">
        <v>272</v>
      </c>
      <c r="C2011" t="s">
        <v>2096</v>
      </c>
      <c r="D2011" s="86">
        <v>0</v>
      </c>
      <c r="E2011" s="86">
        <v>0</v>
      </c>
      <c r="F2011" s="86">
        <v>0</v>
      </c>
      <c r="G2011" s="86">
        <v>0</v>
      </c>
      <c r="H2011" s="86">
        <v>0</v>
      </c>
      <c r="I2011" s="86">
        <v>0</v>
      </c>
      <c r="J2011" s="86">
        <v>0</v>
      </c>
      <c r="K2011" s="86">
        <v>0</v>
      </c>
      <c r="L2011" s="86">
        <v>0</v>
      </c>
      <c r="M2011" s="86">
        <v>0</v>
      </c>
      <c r="N2011" s="86">
        <v>0</v>
      </c>
      <c r="O2011" s="86">
        <v>0</v>
      </c>
      <c r="P2011" s="86">
        <v>0</v>
      </c>
      <c r="Q2011" s="86">
        <v>0</v>
      </c>
      <c r="R2011" s="86">
        <v>0</v>
      </c>
      <c r="S2011" s="86">
        <v>0</v>
      </c>
      <c r="T2011" s="86">
        <v>750000</v>
      </c>
      <c r="U2011" s="86">
        <v>0</v>
      </c>
      <c r="V2011" s="86">
        <v>0</v>
      </c>
      <c r="W2011" s="86">
        <v>0</v>
      </c>
      <c r="X2011" s="86">
        <v>0</v>
      </c>
      <c r="Y2011" s="86">
        <v>750000</v>
      </c>
    </row>
    <row r="2012" spans="1:25" hidden="1" outlineLevel="4" x14ac:dyDescent="0.3">
      <c r="A2012" s="85" t="s">
        <v>262</v>
      </c>
      <c r="B2012" s="85" t="s">
        <v>272</v>
      </c>
      <c r="C2012" t="s">
        <v>1392</v>
      </c>
      <c r="D2012" s="86">
        <v>0</v>
      </c>
      <c r="E2012" s="86">
        <v>0</v>
      </c>
      <c r="F2012" s="86">
        <v>0</v>
      </c>
      <c r="G2012" s="86">
        <v>0</v>
      </c>
      <c r="H2012" s="86">
        <v>0</v>
      </c>
      <c r="I2012" s="86">
        <v>0</v>
      </c>
      <c r="J2012" s="86">
        <v>0</v>
      </c>
      <c r="K2012" s="86">
        <v>2500000</v>
      </c>
      <c r="L2012" s="86">
        <v>0</v>
      </c>
      <c r="M2012" s="86">
        <v>0</v>
      </c>
      <c r="N2012" s="86">
        <v>1725000</v>
      </c>
      <c r="O2012" s="86">
        <v>0</v>
      </c>
      <c r="P2012" s="86">
        <v>0</v>
      </c>
      <c r="Q2012" s="86">
        <v>0</v>
      </c>
      <c r="R2012" s="86">
        <v>0</v>
      </c>
      <c r="S2012" s="86">
        <v>0</v>
      </c>
      <c r="T2012" s="86">
        <v>0</v>
      </c>
      <c r="U2012" s="86">
        <v>0</v>
      </c>
      <c r="V2012" s="86">
        <v>0</v>
      </c>
      <c r="W2012" s="86">
        <v>0</v>
      </c>
      <c r="X2012" s="86">
        <v>0</v>
      </c>
      <c r="Y2012" s="86">
        <v>4225000</v>
      </c>
    </row>
    <row r="2013" spans="1:25" hidden="1" outlineLevel="4" x14ac:dyDescent="0.3">
      <c r="A2013" s="85" t="s">
        <v>262</v>
      </c>
      <c r="B2013" s="85" t="s">
        <v>272</v>
      </c>
      <c r="C2013" t="s">
        <v>2097</v>
      </c>
      <c r="D2013" s="86">
        <v>0</v>
      </c>
      <c r="E2013" s="86">
        <v>0</v>
      </c>
      <c r="F2013" s="86">
        <v>0</v>
      </c>
      <c r="G2013" s="86">
        <v>0</v>
      </c>
      <c r="H2013" s="86">
        <v>0</v>
      </c>
      <c r="I2013" s="86">
        <v>0</v>
      </c>
      <c r="J2013" s="86">
        <v>0</v>
      </c>
      <c r="K2013" s="86">
        <v>0</v>
      </c>
      <c r="L2013" s="86">
        <v>0</v>
      </c>
      <c r="M2013" s="86">
        <v>0</v>
      </c>
      <c r="N2013" s="86">
        <v>0</v>
      </c>
      <c r="O2013" s="86">
        <v>0</v>
      </c>
      <c r="P2013" s="86">
        <v>0</v>
      </c>
      <c r="Q2013" s="86">
        <v>0</v>
      </c>
      <c r="R2013" s="86">
        <v>0</v>
      </c>
      <c r="S2013" s="86">
        <v>0</v>
      </c>
      <c r="T2013" s="86">
        <v>0</v>
      </c>
      <c r="U2013" s="86">
        <v>0</v>
      </c>
      <c r="V2013" s="86">
        <v>0</v>
      </c>
      <c r="W2013" s="86">
        <v>15100000</v>
      </c>
      <c r="X2013" s="86">
        <v>0</v>
      </c>
      <c r="Y2013" s="86">
        <v>15100000</v>
      </c>
    </row>
    <row r="2014" spans="1:25" hidden="1" outlineLevel="4" x14ac:dyDescent="0.3">
      <c r="A2014" s="85" t="s">
        <v>262</v>
      </c>
      <c r="B2014" s="85" t="s">
        <v>272</v>
      </c>
      <c r="C2014" t="s">
        <v>2098</v>
      </c>
      <c r="D2014" s="86">
        <v>0</v>
      </c>
      <c r="E2014" s="86">
        <v>0</v>
      </c>
      <c r="F2014" s="86">
        <v>0</v>
      </c>
      <c r="G2014" s="86">
        <v>0</v>
      </c>
      <c r="H2014" s="86">
        <v>0</v>
      </c>
      <c r="I2014" s="86">
        <v>0</v>
      </c>
      <c r="J2014" s="86">
        <v>600000</v>
      </c>
      <c r="K2014" s="86">
        <v>0</v>
      </c>
      <c r="L2014" s="86">
        <v>0</v>
      </c>
      <c r="M2014" s="86">
        <v>0</v>
      </c>
      <c r="N2014" s="86">
        <v>0</v>
      </c>
      <c r="O2014" s="86">
        <v>0</v>
      </c>
      <c r="P2014" s="86">
        <v>0</v>
      </c>
      <c r="Q2014" s="86">
        <v>0</v>
      </c>
      <c r="R2014" s="86">
        <v>0</v>
      </c>
      <c r="S2014" s="86">
        <v>0</v>
      </c>
      <c r="T2014" s="86">
        <v>0</v>
      </c>
      <c r="U2014" s="86">
        <v>0</v>
      </c>
      <c r="V2014" s="86">
        <v>0</v>
      </c>
      <c r="W2014" s="86">
        <v>0</v>
      </c>
      <c r="X2014" s="86">
        <v>0</v>
      </c>
      <c r="Y2014" s="86">
        <v>600000</v>
      </c>
    </row>
    <row r="2015" spans="1:25" hidden="1" outlineLevel="4" x14ac:dyDescent="0.3">
      <c r="A2015" s="85" t="s">
        <v>262</v>
      </c>
      <c r="B2015" s="85" t="s">
        <v>272</v>
      </c>
      <c r="C2015" t="s">
        <v>2099</v>
      </c>
      <c r="D2015" s="86">
        <v>0</v>
      </c>
      <c r="E2015" s="86">
        <v>0</v>
      </c>
      <c r="F2015" s="86">
        <v>0</v>
      </c>
      <c r="G2015" s="86">
        <v>0</v>
      </c>
      <c r="H2015" s="86">
        <v>0</v>
      </c>
      <c r="I2015" s="86">
        <v>0</v>
      </c>
      <c r="J2015" s="86">
        <v>0</v>
      </c>
      <c r="K2015" s="86">
        <v>0</v>
      </c>
      <c r="L2015" s="86">
        <v>0</v>
      </c>
      <c r="M2015" s="86">
        <v>0</v>
      </c>
      <c r="N2015" s="86">
        <v>50000</v>
      </c>
      <c r="O2015" s="86">
        <v>0</v>
      </c>
      <c r="P2015" s="86">
        <v>0</v>
      </c>
      <c r="Q2015" s="86">
        <v>0</v>
      </c>
      <c r="R2015" s="86">
        <v>0</v>
      </c>
      <c r="S2015" s="86">
        <v>0</v>
      </c>
      <c r="T2015" s="86">
        <v>0</v>
      </c>
      <c r="U2015" s="86">
        <v>0</v>
      </c>
      <c r="V2015" s="86">
        <v>0</v>
      </c>
      <c r="W2015" s="86">
        <v>0</v>
      </c>
      <c r="X2015" s="86">
        <v>0</v>
      </c>
      <c r="Y2015" s="86">
        <v>50000</v>
      </c>
    </row>
    <row r="2016" spans="1:25" hidden="1" outlineLevel="4" x14ac:dyDescent="0.3">
      <c r="A2016" s="85" t="s">
        <v>262</v>
      </c>
      <c r="B2016" s="85" t="s">
        <v>272</v>
      </c>
      <c r="C2016" t="s">
        <v>2100</v>
      </c>
      <c r="D2016" s="86">
        <v>0</v>
      </c>
      <c r="E2016" s="86">
        <v>0</v>
      </c>
      <c r="F2016" s="86">
        <v>0</v>
      </c>
      <c r="G2016" s="86">
        <v>0</v>
      </c>
      <c r="H2016" s="86">
        <v>0</v>
      </c>
      <c r="I2016" s="86">
        <v>0</v>
      </c>
      <c r="J2016" s="86">
        <v>0</v>
      </c>
      <c r="K2016" s="86">
        <v>0</v>
      </c>
      <c r="L2016" s="86">
        <v>0</v>
      </c>
      <c r="M2016" s="86">
        <v>0</v>
      </c>
      <c r="N2016" s="86">
        <v>0</v>
      </c>
      <c r="O2016" s="86">
        <v>0</v>
      </c>
      <c r="P2016" s="86">
        <v>0</v>
      </c>
      <c r="Q2016" s="86">
        <v>0</v>
      </c>
      <c r="R2016" s="86">
        <v>0</v>
      </c>
      <c r="S2016" s="86">
        <v>0</v>
      </c>
      <c r="T2016" s="86">
        <v>0</v>
      </c>
      <c r="U2016" s="86">
        <v>0</v>
      </c>
      <c r="V2016" s="86">
        <v>0</v>
      </c>
      <c r="W2016" s="86">
        <v>0</v>
      </c>
      <c r="X2016" s="86">
        <v>250000</v>
      </c>
      <c r="Y2016" s="86">
        <v>250000</v>
      </c>
    </row>
    <row r="2017" spans="1:25" hidden="1" outlineLevel="4" x14ac:dyDescent="0.3">
      <c r="A2017" s="85" t="s">
        <v>262</v>
      </c>
      <c r="B2017" s="85" t="s">
        <v>272</v>
      </c>
      <c r="C2017" t="s">
        <v>2101</v>
      </c>
      <c r="D2017" s="86">
        <v>0</v>
      </c>
      <c r="E2017" s="86">
        <v>0</v>
      </c>
      <c r="F2017" s="86">
        <v>0</v>
      </c>
      <c r="G2017" s="86">
        <v>0</v>
      </c>
      <c r="H2017" s="86">
        <v>0</v>
      </c>
      <c r="I2017" s="86">
        <v>0</v>
      </c>
      <c r="J2017" s="86">
        <v>0</v>
      </c>
      <c r="K2017" s="86">
        <v>75000</v>
      </c>
      <c r="L2017" s="86">
        <v>0</v>
      </c>
      <c r="M2017" s="86">
        <v>0</v>
      </c>
      <c r="N2017" s="86">
        <v>0</v>
      </c>
      <c r="O2017" s="86">
        <v>0</v>
      </c>
      <c r="P2017" s="86">
        <v>0</v>
      </c>
      <c r="Q2017" s="86">
        <v>0</v>
      </c>
      <c r="R2017" s="86">
        <v>0</v>
      </c>
      <c r="S2017" s="86">
        <v>0</v>
      </c>
      <c r="T2017" s="86">
        <v>0</v>
      </c>
      <c r="U2017" s="86">
        <v>0</v>
      </c>
      <c r="V2017" s="86">
        <v>0</v>
      </c>
      <c r="W2017" s="86">
        <v>0</v>
      </c>
      <c r="X2017" s="86">
        <v>0</v>
      </c>
      <c r="Y2017" s="86">
        <v>75000</v>
      </c>
    </row>
    <row r="2018" spans="1:25" hidden="1" outlineLevel="4" x14ac:dyDescent="0.3">
      <c r="A2018" s="85" t="s">
        <v>262</v>
      </c>
      <c r="B2018" s="85" t="s">
        <v>272</v>
      </c>
      <c r="C2018" t="s">
        <v>2102</v>
      </c>
      <c r="D2018" s="86">
        <v>0</v>
      </c>
      <c r="E2018" s="86">
        <v>0</v>
      </c>
      <c r="F2018" s="86">
        <v>0</v>
      </c>
      <c r="G2018" s="86">
        <v>0</v>
      </c>
      <c r="H2018" s="86">
        <v>0</v>
      </c>
      <c r="I2018" s="86">
        <v>0</v>
      </c>
      <c r="J2018" s="86">
        <v>0</v>
      </c>
      <c r="K2018" s="86">
        <v>0</v>
      </c>
      <c r="L2018" s="86">
        <v>0</v>
      </c>
      <c r="M2018" s="86">
        <v>0</v>
      </c>
      <c r="N2018" s="86">
        <v>0</v>
      </c>
      <c r="O2018" s="86">
        <v>150000</v>
      </c>
      <c r="P2018" s="86">
        <v>0</v>
      </c>
      <c r="Q2018" s="86">
        <v>0</v>
      </c>
      <c r="R2018" s="86">
        <v>0</v>
      </c>
      <c r="S2018" s="86">
        <v>0</v>
      </c>
      <c r="T2018" s="86">
        <v>0</v>
      </c>
      <c r="U2018" s="86">
        <v>0</v>
      </c>
      <c r="V2018" s="86">
        <v>0</v>
      </c>
      <c r="W2018" s="86">
        <v>0</v>
      </c>
      <c r="X2018" s="86">
        <v>0</v>
      </c>
      <c r="Y2018" s="86">
        <v>150000</v>
      </c>
    </row>
    <row r="2019" spans="1:25" hidden="1" outlineLevel="4" x14ac:dyDescent="0.3">
      <c r="A2019" s="85" t="s">
        <v>262</v>
      </c>
      <c r="B2019" s="85" t="s">
        <v>272</v>
      </c>
      <c r="C2019" t="s">
        <v>2103</v>
      </c>
      <c r="D2019" s="86">
        <v>0</v>
      </c>
      <c r="E2019" s="86">
        <v>0</v>
      </c>
      <c r="F2019" s="86">
        <v>0</v>
      </c>
      <c r="G2019" s="86">
        <v>0</v>
      </c>
      <c r="H2019" s="86">
        <v>0</v>
      </c>
      <c r="I2019" s="86">
        <v>0</v>
      </c>
      <c r="J2019" s="86">
        <v>0</v>
      </c>
      <c r="K2019" s="86">
        <v>0</v>
      </c>
      <c r="L2019" s="86">
        <v>0</v>
      </c>
      <c r="M2019" s="86">
        <v>0</v>
      </c>
      <c r="N2019" s="86">
        <v>0</v>
      </c>
      <c r="O2019" s="86">
        <v>0</v>
      </c>
      <c r="P2019" s="86">
        <v>0</v>
      </c>
      <c r="Q2019" s="86">
        <v>0</v>
      </c>
      <c r="R2019" s="86">
        <v>0</v>
      </c>
      <c r="S2019" s="86">
        <v>0</v>
      </c>
      <c r="T2019" s="86">
        <v>0</v>
      </c>
      <c r="U2019" s="86">
        <v>0</v>
      </c>
      <c r="V2019" s="86">
        <v>0</v>
      </c>
      <c r="W2019" s="86">
        <v>4000000</v>
      </c>
      <c r="X2019" s="86">
        <v>0</v>
      </c>
      <c r="Y2019" s="86">
        <v>4000000</v>
      </c>
    </row>
    <row r="2020" spans="1:25" hidden="1" outlineLevel="4" x14ac:dyDescent="0.3">
      <c r="A2020" s="85" t="s">
        <v>262</v>
      </c>
      <c r="B2020" s="85" t="s">
        <v>272</v>
      </c>
      <c r="C2020" t="s">
        <v>2104</v>
      </c>
      <c r="D2020" s="86">
        <v>0</v>
      </c>
      <c r="E2020" s="86">
        <v>0</v>
      </c>
      <c r="F2020" s="86">
        <v>0</v>
      </c>
      <c r="G2020" s="86">
        <v>0</v>
      </c>
      <c r="H2020" s="86">
        <v>0</v>
      </c>
      <c r="I2020" s="86">
        <v>0</v>
      </c>
      <c r="J2020" s="86">
        <v>0</v>
      </c>
      <c r="K2020" s="86">
        <v>235000</v>
      </c>
      <c r="L2020" s="86">
        <v>0</v>
      </c>
      <c r="M2020" s="86">
        <v>0</v>
      </c>
      <c r="N2020" s="86">
        <v>0</v>
      </c>
      <c r="O2020" s="86">
        <v>0</v>
      </c>
      <c r="P2020" s="86">
        <v>0</v>
      </c>
      <c r="Q2020" s="86">
        <v>0</v>
      </c>
      <c r="R2020" s="86">
        <v>0</v>
      </c>
      <c r="S2020" s="86">
        <v>0</v>
      </c>
      <c r="T2020" s="86">
        <v>0</v>
      </c>
      <c r="U2020" s="86">
        <v>0</v>
      </c>
      <c r="V2020" s="86">
        <v>0</v>
      </c>
      <c r="W2020" s="86">
        <v>0</v>
      </c>
      <c r="X2020" s="86">
        <v>0</v>
      </c>
      <c r="Y2020" s="86">
        <v>235000</v>
      </c>
    </row>
    <row r="2021" spans="1:25" hidden="1" outlineLevel="4" x14ac:dyDescent="0.3">
      <c r="A2021" s="85" t="s">
        <v>262</v>
      </c>
      <c r="B2021" s="85" t="s">
        <v>272</v>
      </c>
      <c r="C2021" t="s">
        <v>2105</v>
      </c>
      <c r="D2021" s="86">
        <v>0</v>
      </c>
      <c r="E2021" s="86">
        <v>0</v>
      </c>
      <c r="F2021" s="86">
        <v>0</v>
      </c>
      <c r="G2021" s="86">
        <v>0</v>
      </c>
      <c r="H2021" s="86">
        <v>0</v>
      </c>
      <c r="I2021" s="86">
        <v>0</v>
      </c>
      <c r="J2021" s="86">
        <v>0</v>
      </c>
      <c r="K2021" s="86">
        <v>0</v>
      </c>
      <c r="L2021" s="86">
        <v>0</v>
      </c>
      <c r="M2021" s="86">
        <v>0</v>
      </c>
      <c r="N2021" s="86">
        <v>0</v>
      </c>
      <c r="O2021" s="86">
        <v>0</v>
      </c>
      <c r="P2021" s="86">
        <v>0</v>
      </c>
      <c r="Q2021" s="86">
        <v>0</v>
      </c>
      <c r="R2021" s="86">
        <v>0</v>
      </c>
      <c r="S2021" s="86">
        <v>0</v>
      </c>
      <c r="T2021" s="86">
        <v>0</v>
      </c>
      <c r="U2021" s="86">
        <v>0</v>
      </c>
      <c r="V2021" s="86">
        <v>0</v>
      </c>
      <c r="W2021" s="86">
        <v>40000000</v>
      </c>
      <c r="X2021" s="86">
        <v>0</v>
      </c>
      <c r="Y2021" s="86">
        <v>40000000</v>
      </c>
    </row>
    <row r="2022" spans="1:25" hidden="1" outlineLevel="4" x14ac:dyDescent="0.3">
      <c r="A2022" s="85" t="s">
        <v>262</v>
      </c>
      <c r="B2022" s="85" t="s">
        <v>272</v>
      </c>
      <c r="C2022" t="s">
        <v>2106</v>
      </c>
      <c r="D2022" s="86">
        <v>0</v>
      </c>
      <c r="E2022" s="86">
        <v>0</v>
      </c>
      <c r="F2022" s="86">
        <v>0</v>
      </c>
      <c r="G2022" s="86">
        <v>0</v>
      </c>
      <c r="H2022" s="86">
        <v>0</v>
      </c>
      <c r="I2022" s="86">
        <v>0</v>
      </c>
      <c r="J2022" s="86">
        <v>505000</v>
      </c>
      <c r="K2022" s="86">
        <v>730400</v>
      </c>
      <c r="L2022" s="86">
        <v>0</v>
      </c>
      <c r="M2022" s="86">
        <v>0</v>
      </c>
      <c r="N2022" s="86">
        <v>0</v>
      </c>
      <c r="O2022" s="86">
        <v>0</v>
      </c>
      <c r="P2022" s="86">
        <v>0</v>
      </c>
      <c r="Q2022" s="86">
        <v>0</v>
      </c>
      <c r="R2022" s="86">
        <v>0</v>
      </c>
      <c r="S2022" s="86">
        <v>0</v>
      </c>
      <c r="T2022" s="86">
        <v>0</v>
      </c>
      <c r="U2022" s="86">
        <v>0</v>
      </c>
      <c r="V2022" s="86">
        <v>0</v>
      </c>
      <c r="W2022" s="86">
        <v>0</v>
      </c>
      <c r="X2022" s="86">
        <v>0</v>
      </c>
      <c r="Y2022" s="86">
        <v>1235400</v>
      </c>
    </row>
    <row r="2023" spans="1:25" hidden="1" outlineLevel="4" x14ac:dyDescent="0.3">
      <c r="A2023" s="85" t="s">
        <v>262</v>
      </c>
      <c r="B2023" s="85" t="s">
        <v>272</v>
      </c>
      <c r="C2023" t="s">
        <v>2107</v>
      </c>
      <c r="D2023" s="86">
        <v>0</v>
      </c>
      <c r="E2023" s="86">
        <v>0</v>
      </c>
      <c r="F2023" s="86">
        <v>0</v>
      </c>
      <c r="G2023" s="86">
        <v>0</v>
      </c>
      <c r="H2023" s="86">
        <v>0</v>
      </c>
      <c r="I2023" s="86">
        <v>0</v>
      </c>
      <c r="J2023" s="86">
        <v>0</v>
      </c>
      <c r="K2023" s="86">
        <v>0</v>
      </c>
      <c r="L2023" s="86">
        <v>0</v>
      </c>
      <c r="M2023" s="86">
        <v>0</v>
      </c>
      <c r="N2023" s="86">
        <v>0</v>
      </c>
      <c r="O2023" s="86">
        <v>0</v>
      </c>
      <c r="P2023" s="86">
        <v>0</v>
      </c>
      <c r="Q2023" s="86">
        <v>0</v>
      </c>
      <c r="R2023" s="86">
        <v>0</v>
      </c>
      <c r="S2023" s="86">
        <v>0</v>
      </c>
      <c r="T2023" s="86">
        <v>0</v>
      </c>
      <c r="U2023" s="86">
        <v>0</v>
      </c>
      <c r="V2023" s="86">
        <v>0</v>
      </c>
      <c r="W2023" s="86">
        <v>676500</v>
      </c>
      <c r="X2023" s="86">
        <v>0</v>
      </c>
      <c r="Y2023" s="86">
        <v>676500</v>
      </c>
    </row>
    <row r="2024" spans="1:25" hidden="1" outlineLevel="4" x14ac:dyDescent="0.3">
      <c r="A2024" s="85" t="s">
        <v>262</v>
      </c>
      <c r="B2024" s="85" t="s">
        <v>272</v>
      </c>
      <c r="C2024" t="s">
        <v>2108</v>
      </c>
      <c r="D2024" s="86">
        <v>0</v>
      </c>
      <c r="E2024" s="86">
        <v>0</v>
      </c>
      <c r="F2024" s="86">
        <v>0</v>
      </c>
      <c r="G2024" s="86">
        <v>0</v>
      </c>
      <c r="H2024" s="86">
        <v>0</v>
      </c>
      <c r="I2024" s="86">
        <v>0</v>
      </c>
      <c r="J2024" s="86">
        <v>0</v>
      </c>
      <c r="K2024" s="86">
        <v>0</v>
      </c>
      <c r="L2024" s="86">
        <v>0</v>
      </c>
      <c r="M2024" s="86">
        <v>0</v>
      </c>
      <c r="N2024" s="86">
        <v>0</v>
      </c>
      <c r="O2024" s="86">
        <v>0</v>
      </c>
      <c r="P2024" s="86">
        <v>0</v>
      </c>
      <c r="Q2024" s="86">
        <v>800000</v>
      </c>
      <c r="R2024" s="86">
        <v>0</v>
      </c>
      <c r="S2024" s="86">
        <v>0</v>
      </c>
      <c r="T2024" s="86">
        <v>0</v>
      </c>
      <c r="U2024" s="86">
        <v>0</v>
      </c>
      <c r="V2024" s="86">
        <v>0</v>
      </c>
      <c r="W2024" s="86">
        <v>0</v>
      </c>
      <c r="X2024" s="86">
        <v>0</v>
      </c>
      <c r="Y2024" s="86">
        <v>800000</v>
      </c>
    </row>
    <row r="2025" spans="1:25" hidden="1" outlineLevel="4" x14ac:dyDescent="0.3">
      <c r="A2025" s="85" t="s">
        <v>262</v>
      </c>
      <c r="B2025" s="85" t="s">
        <v>272</v>
      </c>
      <c r="C2025" t="s">
        <v>1648</v>
      </c>
      <c r="D2025" s="86">
        <v>0</v>
      </c>
      <c r="E2025" s="86">
        <v>0</v>
      </c>
      <c r="F2025" s="86">
        <v>0</v>
      </c>
      <c r="G2025" s="86">
        <v>0</v>
      </c>
      <c r="H2025" s="86">
        <v>0</v>
      </c>
      <c r="I2025" s="86">
        <v>0</v>
      </c>
      <c r="J2025" s="86">
        <v>0</v>
      </c>
      <c r="K2025" s="86">
        <v>500000</v>
      </c>
      <c r="L2025" s="86">
        <v>0</v>
      </c>
      <c r="M2025" s="86">
        <v>0</v>
      </c>
      <c r="N2025" s="86">
        <v>0</v>
      </c>
      <c r="O2025" s="86">
        <v>0</v>
      </c>
      <c r="P2025" s="86">
        <v>0</v>
      </c>
      <c r="Q2025" s="86">
        <v>0</v>
      </c>
      <c r="R2025" s="86">
        <v>0</v>
      </c>
      <c r="S2025" s="86">
        <v>0</v>
      </c>
      <c r="T2025" s="86">
        <v>0</v>
      </c>
      <c r="U2025" s="86">
        <v>0</v>
      </c>
      <c r="V2025" s="86">
        <v>0</v>
      </c>
      <c r="W2025" s="86">
        <v>0</v>
      </c>
      <c r="X2025" s="86">
        <v>0</v>
      </c>
      <c r="Y2025" s="86">
        <v>500000</v>
      </c>
    </row>
    <row r="2026" spans="1:25" hidden="1" outlineLevel="4" x14ac:dyDescent="0.3">
      <c r="A2026" s="85" t="s">
        <v>262</v>
      </c>
      <c r="B2026" s="85" t="s">
        <v>272</v>
      </c>
      <c r="C2026" t="s">
        <v>1565</v>
      </c>
      <c r="D2026" s="86">
        <v>0</v>
      </c>
      <c r="E2026" s="86">
        <v>0</v>
      </c>
      <c r="F2026" s="86">
        <v>0</v>
      </c>
      <c r="G2026" s="86">
        <v>0</v>
      </c>
      <c r="H2026" s="86">
        <v>0</v>
      </c>
      <c r="I2026" s="86">
        <v>0</v>
      </c>
      <c r="J2026" s="86">
        <v>0</v>
      </c>
      <c r="K2026" s="86">
        <v>0</v>
      </c>
      <c r="L2026" s="86">
        <v>0</v>
      </c>
      <c r="M2026" s="86">
        <v>0</v>
      </c>
      <c r="N2026" s="86">
        <v>0</v>
      </c>
      <c r="O2026" s="86">
        <v>450000</v>
      </c>
      <c r="P2026" s="86">
        <v>0</v>
      </c>
      <c r="Q2026" s="86">
        <v>0</v>
      </c>
      <c r="R2026" s="86">
        <v>0</v>
      </c>
      <c r="S2026" s="86">
        <v>0</v>
      </c>
      <c r="T2026" s="86">
        <v>0</v>
      </c>
      <c r="U2026" s="86">
        <v>0</v>
      </c>
      <c r="V2026" s="86">
        <v>0</v>
      </c>
      <c r="W2026" s="86">
        <v>0</v>
      </c>
      <c r="X2026" s="86">
        <v>0</v>
      </c>
      <c r="Y2026" s="86">
        <v>450000</v>
      </c>
    </row>
    <row r="2027" spans="1:25" hidden="1" outlineLevel="4" x14ac:dyDescent="0.3">
      <c r="A2027" s="85" t="s">
        <v>262</v>
      </c>
      <c r="B2027" s="85" t="s">
        <v>272</v>
      </c>
      <c r="C2027" t="s">
        <v>2109</v>
      </c>
      <c r="D2027" s="86">
        <v>0</v>
      </c>
      <c r="E2027" s="86">
        <v>0</v>
      </c>
      <c r="F2027" s="86">
        <v>0</v>
      </c>
      <c r="G2027" s="86">
        <v>0</v>
      </c>
      <c r="H2027" s="86">
        <v>0</v>
      </c>
      <c r="I2027" s="86">
        <v>0</v>
      </c>
      <c r="J2027" s="86">
        <v>0</v>
      </c>
      <c r="K2027" s="86">
        <v>0</v>
      </c>
      <c r="L2027" s="86">
        <v>0</v>
      </c>
      <c r="M2027" s="86">
        <v>0</v>
      </c>
      <c r="N2027" s="86">
        <v>0</v>
      </c>
      <c r="O2027" s="86">
        <v>2700000</v>
      </c>
      <c r="P2027" s="86">
        <v>0</v>
      </c>
      <c r="Q2027" s="86">
        <v>0</v>
      </c>
      <c r="R2027" s="86">
        <v>0</v>
      </c>
      <c r="S2027" s="86">
        <v>0</v>
      </c>
      <c r="T2027" s="86">
        <v>0</v>
      </c>
      <c r="U2027" s="86">
        <v>0</v>
      </c>
      <c r="V2027" s="86">
        <v>0</v>
      </c>
      <c r="W2027" s="86">
        <v>0</v>
      </c>
      <c r="X2027" s="86">
        <v>0</v>
      </c>
      <c r="Y2027" s="86">
        <v>2700000</v>
      </c>
    </row>
    <row r="2028" spans="1:25" hidden="1" outlineLevel="4" x14ac:dyDescent="0.3">
      <c r="A2028" s="85" t="s">
        <v>262</v>
      </c>
      <c r="B2028" s="85" t="s">
        <v>272</v>
      </c>
      <c r="C2028" t="s">
        <v>2110</v>
      </c>
      <c r="D2028" s="86">
        <v>0</v>
      </c>
      <c r="E2028" s="86">
        <v>0</v>
      </c>
      <c r="F2028" s="86">
        <v>0</v>
      </c>
      <c r="G2028" s="86">
        <v>0</v>
      </c>
      <c r="H2028" s="86">
        <v>0</v>
      </c>
      <c r="I2028" s="86">
        <v>0</v>
      </c>
      <c r="J2028" s="86">
        <v>0</v>
      </c>
      <c r="K2028" s="86">
        <v>0</v>
      </c>
      <c r="L2028" s="86">
        <v>0</v>
      </c>
      <c r="M2028" s="86">
        <v>0</v>
      </c>
      <c r="N2028" s="86">
        <v>0</v>
      </c>
      <c r="O2028" s="86">
        <v>0</v>
      </c>
      <c r="P2028" s="86">
        <v>0</v>
      </c>
      <c r="Q2028" s="86">
        <v>0</v>
      </c>
      <c r="R2028" s="86">
        <v>0</v>
      </c>
      <c r="S2028" s="86">
        <v>0</v>
      </c>
      <c r="T2028" s="86">
        <v>0</v>
      </c>
      <c r="U2028" s="86">
        <v>0</v>
      </c>
      <c r="V2028" s="86">
        <v>0</v>
      </c>
      <c r="W2028" s="86">
        <v>0</v>
      </c>
      <c r="X2028" s="86">
        <v>1000000</v>
      </c>
      <c r="Y2028" s="86">
        <v>1000000</v>
      </c>
    </row>
    <row r="2029" spans="1:25" hidden="1" outlineLevel="4" x14ac:dyDescent="0.3">
      <c r="A2029" s="85" t="s">
        <v>262</v>
      </c>
      <c r="B2029" s="85" t="s">
        <v>272</v>
      </c>
      <c r="C2029" t="s">
        <v>2111</v>
      </c>
      <c r="D2029" s="86">
        <v>0</v>
      </c>
      <c r="E2029" s="86">
        <v>0</v>
      </c>
      <c r="F2029" s="86">
        <v>0</v>
      </c>
      <c r="G2029" s="86">
        <v>0</v>
      </c>
      <c r="H2029" s="86">
        <v>0</v>
      </c>
      <c r="I2029" s="86">
        <v>0</v>
      </c>
      <c r="J2029" s="86">
        <v>0</v>
      </c>
      <c r="K2029" s="86">
        <v>120129</v>
      </c>
      <c r="L2029" s="86">
        <v>0</v>
      </c>
      <c r="M2029" s="86">
        <v>0</v>
      </c>
      <c r="N2029" s="86">
        <v>0</v>
      </c>
      <c r="O2029" s="86">
        <v>0</v>
      </c>
      <c r="P2029" s="86">
        <v>0</v>
      </c>
      <c r="Q2029" s="86">
        <v>0</v>
      </c>
      <c r="R2029" s="86">
        <v>0</v>
      </c>
      <c r="S2029" s="86">
        <v>0</v>
      </c>
      <c r="T2029" s="86">
        <v>0</v>
      </c>
      <c r="U2029" s="86">
        <v>0</v>
      </c>
      <c r="V2029" s="86">
        <v>0</v>
      </c>
      <c r="W2029" s="86">
        <v>0</v>
      </c>
      <c r="X2029" s="86">
        <v>0</v>
      </c>
      <c r="Y2029" s="86">
        <v>120129</v>
      </c>
    </row>
    <row r="2030" spans="1:25" hidden="1" outlineLevel="4" x14ac:dyDescent="0.3">
      <c r="A2030" s="85" t="s">
        <v>262</v>
      </c>
      <c r="B2030" s="85" t="s">
        <v>272</v>
      </c>
      <c r="C2030" t="s">
        <v>2112</v>
      </c>
      <c r="D2030" s="86">
        <v>0</v>
      </c>
      <c r="E2030" s="86">
        <v>0</v>
      </c>
      <c r="F2030" s="86">
        <v>0</v>
      </c>
      <c r="G2030" s="86">
        <v>0</v>
      </c>
      <c r="H2030" s="86">
        <v>0</v>
      </c>
      <c r="I2030" s="86">
        <v>0</v>
      </c>
      <c r="J2030" s="86">
        <v>0</v>
      </c>
      <c r="K2030" s="86">
        <v>5000000</v>
      </c>
      <c r="L2030" s="86">
        <v>0</v>
      </c>
      <c r="M2030" s="86">
        <v>0</v>
      </c>
      <c r="N2030" s="86">
        <v>0</v>
      </c>
      <c r="O2030" s="86">
        <v>0</v>
      </c>
      <c r="P2030" s="86">
        <v>0</v>
      </c>
      <c r="Q2030" s="86">
        <v>0</v>
      </c>
      <c r="R2030" s="86">
        <v>0</v>
      </c>
      <c r="S2030" s="86">
        <v>0</v>
      </c>
      <c r="T2030" s="86">
        <v>0</v>
      </c>
      <c r="U2030" s="86">
        <v>0</v>
      </c>
      <c r="V2030" s="86">
        <v>0</v>
      </c>
      <c r="W2030" s="86">
        <v>0</v>
      </c>
      <c r="X2030" s="86">
        <v>0</v>
      </c>
      <c r="Y2030" s="86">
        <v>5000000</v>
      </c>
    </row>
    <row r="2031" spans="1:25" hidden="1" outlineLevel="4" x14ac:dyDescent="0.3">
      <c r="A2031" s="85" t="s">
        <v>262</v>
      </c>
      <c r="B2031" s="85" t="s">
        <v>272</v>
      </c>
      <c r="C2031" t="s">
        <v>2113</v>
      </c>
      <c r="D2031" s="86">
        <v>0</v>
      </c>
      <c r="E2031" s="86">
        <v>0</v>
      </c>
      <c r="F2031" s="86">
        <v>0</v>
      </c>
      <c r="G2031" s="86">
        <v>0</v>
      </c>
      <c r="H2031" s="86">
        <v>0</v>
      </c>
      <c r="I2031" s="86">
        <v>0</v>
      </c>
      <c r="J2031" s="86">
        <v>0</v>
      </c>
      <c r="K2031" s="86">
        <v>0</v>
      </c>
      <c r="L2031" s="86">
        <v>0</v>
      </c>
      <c r="M2031" s="86">
        <v>0</v>
      </c>
      <c r="N2031" s="86">
        <v>0</v>
      </c>
      <c r="O2031" s="86">
        <v>0</v>
      </c>
      <c r="P2031" s="86">
        <v>0</v>
      </c>
      <c r="Q2031" s="86">
        <v>0</v>
      </c>
      <c r="R2031" s="86">
        <v>0</v>
      </c>
      <c r="S2031" s="86">
        <v>0</v>
      </c>
      <c r="T2031" s="86">
        <v>0</v>
      </c>
      <c r="U2031" s="86">
        <v>0</v>
      </c>
      <c r="V2031" s="86">
        <v>0</v>
      </c>
      <c r="W2031" s="86">
        <v>0</v>
      </c>
      <c r="X2031" s="86">
        <v>10000000</v>
      </c>
      <c r="Y2031" s="86">
        <v>10000000</v>
      </c>
    </row>
    <row r="2032" spans="1:25" hidden="1" outlineLevel="4" x14ac:dyDescent="0.3">
      <c r="A2032" s="85" t="s">
        <v>262</v>
      </c>
      <c r="B2032" s="85" t="s">
        <v>272</v>
      </c>
      <c r="C2032" t="s">
        <v>2114</v>
      </c>
      <c r="D2032" s="86">
        <v>0</v>
      </c>
      <c r="E2032" s="86">
        <v>0</v>
      </c>
      <c r="F2032" s="86">
        <v>0</v>
      </c>
      <c r="G2032" s="86">
        <v>0</v>
      </c>
      <c r="H2032" s="86">
        <v>0</v>
      </c>
      <c r="I2032" s="86">
        <v>0</v>
      </c>
      <c r="J2032" s="86">
        <v>0</v>
      </c>
      <c r="K2032" s="86">
        <v>0</v>
      </c>
      <c r="L2032" s="86">
        <v>0</v>
      </c>
      <c r="M2032" s="86">
        <v>0</v>
      </c>
      <c r="N2032" s="86">
        <v>0</v>
      </c>
      <c r="O2032" s="86">
        <v>0</v>
      </c>
      <c r="P2032" s="86">
        <v>0</v>
      </c>
      <c r="Q2032" s="86">
        <v>0</v>
      </c>
      <c r="R2032" s="86">
        <v>0</v>
      </c>
      <c r="S2032" s="86">
        <v>0</v>
      </c>
      <c r="T2032" s="86">
        <v>0</v>
      </c>
      <c r="U2032" s="86">
        <v>0</v>
      </c>
      <c r="V2032" s="86">
        <v>585500</v>
      </c>
      <c r="W2032" s="86">
        <v>0</v>
      </c>
      <c r="X2032" s="86">
        <v>0</v>
      </c>
      <c r="Y2032" s="86">
        <v>585500</v>
      </c>
    </row>
    <row r="2033" spans="1:25" hidden="1" outlineLevel="4" x14ac:dyDescent="0.3">
      <c r="A2033" s="85" t="s">
        <v>262</v>
      </c>
      <c r="B2033" s="85" t="s">
        <v>272</v>
      </c>
      <c r="C2033" t="s">
        <v>2115</v>
      </c>
      <c r="D2033" s="86">
        <v>0</v>
      </c>
      <c r="E2033" s="86">
        <v>0</v>
      </c>
      <c r="F2033" s="86">
        <v>0</v>
      </c>
      <c r="G2033" s="86">
        <v>0</v>
      </c>
      <c r="H2033" s="86">
        <v>0</v>
      </c>
      <c r="I2033" s="86">
        <v>0</v>
      </c>
      <c r="J2033" s="86">
        <v>0</v>
      </c>
      <c r="K2033" s="86">
        <v>0</v>
      </c>
      <c r="L2033" s="86">
        <v>0</v>
      </c>
      <c r="M2033" s="86">
        <v>0</v>
      </c>
      <c r="N2033" s="86">
        <v>0</v>
      </c>
      <c r="O2033" s="86">
        <v>0</v>
      </c>
      <c r="P2033" s="86">
        <v>0</v>
      </c>
      <c r="Q2033" s="86">
        <v>0</v>
      </c>
      <c r="R2033" s="86">
        <v>0</v>
      </c>
      <c r="S2033" s="86">
        <v>0</v>
      </c>
      <c r="T2033" s="86">
        <v>0</v>
      </c>
      <c r="U2033" s="86">
        <v>0</v>
      </c>
      <c r="V2033" s="86">
        <v>0</v>
      </c>
      <c r="W2033" s="86">
        <v>0</v>
      </c>
      <c r="X2033" s="86">
        <v>2200000</v>
      </c>
      <c r="Y2033" s="86">
        <v>2200000</v>
      </c>
    </row>
    <row r="2034" spans="1:25" hidden="1" outlineLevel="4" x14ac:dyDescent="0.3">
      <c r="A2034" s="85" t="s">
        <v>262</v>
      </c>
      <c r="B2034" s="85" t="s">
        <v>272</v>
      </c>
      <c r="C2034" t="s">
        <v>2116</v>
      </c>
      <c r="D2034" s="86">
        <v>0</v>
      </c>
      <c r="E2034" s="86">
        <v>0</v>
      </c>
      <c r="F2034" s="86">
        <v>0</v>
      </c>
      <c r="G2034" s="86">
        <v>0</v>
      </c>
      <c r="H2034" s="86">
        <v>0</v>
      </c>
      <c r="I2034" s="86">
        <v>0</v>
      </c>
      <c r="J2034" s="86">
        <v>0</v>
      </c>
      <c r="K2034" s="86">
        <v>0</v>
      </c>
      <c r="L2034" s="86">
        <v>0</v>
      </c>
      <c r="M2034" s="86">
        <v>0</v>
      </c>
      <c r="N2034" s="86">
        <v>0</v>
      </c>
      <c r="O2034" s="86">
        <v>0</v>
      </c>
      <c r="P2034" s="86">
        <v>0</v>
      </c>
      <c r="Q2034" s="86">
        <v>0</v>
      </c>
      <c r="R2034" s="86">
        <v>0</v>
      </c>
      <c r="S2034" s="86">
        <v>0</v>
      </c>
      <c r="T2034" s="86">
        <v>0</v>
      </c>
      <c r="U2034" s="86">
        <v>0</v>
      </c>
      <c r="V2034" s="86">
        <v>0</v>
      </c>
      <c r="W2034" s="86">
        <v>0</v>
      </c>
      <c r="X2034" s="86">
        <v>3296000</v>
      </c>
      <c r="Y2034" s="86">
        <v>3296000</v>
      </c>
    </row>
    <row r="2035" spans="1:25" hidden="1" outlineLevel="4" x14ac:dyDescent="0.3">
      <c r="A2035" s="85" t="s">
        <v>262</v>
      </c>
      <c r="B2035" s="85" t="s">
        <v>272</v>
      </c>
      <c r="C2035" t="s">
        <v>2117</v>
      </c>
      <c r="D2035" s="86">
        <v>0</v>
      </c>
      <c r="E2035" s="86">
        <v>0</v>
      </c>
      <c r="F2035" s="86">
        <v>0</v>
      </c>
      <c r="G2035" s="86">
        <v>0</v>
      </c>
      <c r="H2035" s="86">
        <v>0</v>
      </c>
      <c r="I2035" s="86">
        <v>0</v>
      </c>
      <c r="J2035" s="86">
        <v>0</v>
      </c>
      <c r="K2035" s="86">
        <v>0</v>
      </c>
      <c r="L2035" s="86">
        <v>0</v>
      </c>
      <c r="M2035" s="86">
        <v>0</v>
      </c>
      <c r="N2035" s="86">
        <v>0</v>
      </c>
      <c r="O2035" s="86">
        <v>0</v>
      </c>
      <c r="P2035" s="86">
        <v>0</v>
      </c>
      <c r="Q2035" s="86">
        <v>0</v>
      </c>
      <c r="R2035" s="86">
        <v>0</v>
      </c>
      <c r="S2035" s="86">
        <v>0</v>
      </c>
      <c r="T2035" s="86">
        <v>0</v>
      </c>
      <c r="U2035" s="86">
        <v>0</v>
      </c>
      <c r="V2035" s="86">
        <v>1207000</v>
      </c>
      <c r="W2035" s="86">
        <v>0</v>
      </c>
      <c r="X2035" s="86">
        <v>0</v>
      </c>
      <c r="Y2035" s="86">
        <v>1207000</v>
      </c>
    </row>
    <row r="2036" spans="1:25" hidden="1" outlineLevel="4" x14ac:dyDescent="0.3">
      <c r="A2036" s="85" t="s">
        <v>262</v>
      </c>
      <c r="B2036" s="85" t="s">
        <v>272</v>
      </c>
      <c r="C2036" t="s">
        <v>2118</v>
      </c>
      <c r="D2036" s="86">
        <v>0</v>
      </c>
      <c r="E2036" s="86">
        <v>0</v>
      </c>
      <c r="F2036" s="86">
        <v>0</v>
      </c>
      <c r="G2036" s="86">
        <v>0</v>
      </c>
      <c r="H2036" s="86">
        <v>0</v>
      </c>
      <c r="I2036" s="86">
        <v>0</v>
      </c>
      <c r="J2036" s="86">
        <v>0</v>
      </c>
      <c r="K2036" s="86">
        <v>0</v>
      </c>
      <c r="L2036" s="86">
        <v>0</v>
      </c>
      <c r="M2036" s="86">
        <v>0</v>
      </c>
      <c r="N2036" s="86">
        <v>0</v>
      </c>
      <c r="O2036" s="86">
        <v>0</v>
      </c>
      <c r="P2036" s="86">
        <v>0</v>
      </c>
      <c r="Q2036" s="86">
        <v>1600000</v>
      </c>
      <c r="R2036" s="86">
        <v>0</v>
      </c>
      <c r="S2036" s="86">
        <v>0</v>
      </c>
      <c r="T2036" s="86">
        <v>0</v>
      </c>
      <c r="U2036" s="86">
        <v>0</v>
      </c>
      <c r="V2036" s="86">
        <v>0</v>
      </c>
      <c r="W2036" s="86">
        <v>0</v>
      </c>
      <c r="X2036" s="86">
        <v>0</v>
      </c>
      <c r="Y2036" s="86">
        <v>1600000</v>
      </c>
    </row>
    <row r="2037" spans="1:25" hidden="1" outlineLevel="4" x14ac:dyDescent="0.3">
      <c r="A2037" s="85" t="s">
        <v>262</v>
      </c>
      <c r="B2037" s="85" t="s">
        <v>272</v>
      </c>
      <c r="C2037" t="s">
        <v>2119</v>
      </c>
      <c r="D2037" s="86">
        <v>0</v>
      </c>
      <c r="E2037" s="86">
        <v>0</v>
      </c>
      <c r="F2037" s="86">
        <v>0</v>
      </c>
      <c r="G2037" s="86">
        <v>0</v>
      </c>
      <c r="H2037" s="86">
        <v>0</v>
      </c>
      <c r="I2037" s="86">
        <v>0</v>
      </c>
      <c r="J2037" s="86">
        <v>0</v>
      </c>
      <c r="K2037" s="86">
        <v>0</v>
      </c>
      <c r="L2037" s="86">
        <v>0</v>
      </c>
      <c r="M2037" s="86">
        <v>0</v>
      </c>
      <c r="N2037" s="86">
        <v>200000</v>
      </c>
      <c r="O2037" s="86">
        <v>0</v>
      </c>
      <c r="P2037" s="86">
        <v>0</v>
      </c>
      <c r="Q2037" s="86">
        <v>0</v>
      </c>
      <c r="R2037" s="86">
        <v>400000</v>
      </c>
      <c r="S2037" s="86">
        <v>0</v>
      </c>
      <c r="T2037" s="86">
        <v>0</v>
      </c>
      <c r="U2037" s="86">
        <v>0</v>
      </c>
      <c r="V2037" s="86">
        <v>0</v>
      </c>
      <c r="W2037" s="86">
        <v>0</v>
      </c>
      <c r="X2037" s="86">
        <v>0</v>
      </c>
      <c r="Y2037" s="86">
        <v>600000</v>
      </c>
    </row>
    <row r="2038" spans="1:25" hidden="1" outlineLevel="4" x14ac:dyDescent="0.3">
      <c r="A2038" s="85" t="s">
        <v>262</v>
      </c>
      <c r="B2038" s="85" t="s">
        <v>272</v>
      </c>
      <c r="C2038" t="s">
        <v>2120</v>
      </c>
      <c r="D2038" s="86">
        <v>0</v>
      </c>
      <c r="E2038" s="86">
        <v>0</v>
      </c>
      <c r="F2038" s="86">
        <v>0</v>
      </c>
      <c r="G2038" s="86">
        <v>0</v>
      </c>
      <c r="H2038" s="86">
        <v>0</v>
      </c>
      <c r="I2038" s="86">
        <v>0</v>
      </c>
      <c r="J2038" s="86">
        <v>0</v>
      </c>
      <c r="K2038" s="86">
        <v>0</v>
      </c>
      <c r="L2038" s="86">
        <v>0</v>
      </c>
      <c r="M2038" s="86">
        <v>0</v>
      </c>
      <c r="N2038" s="86">
        <v>0</v>
      </c>
      <c r="O2038" s="86">
        <v>0</v>
      </c>
      <c r="P2038" s="86">
        <v>0</v>
      </c>
      <c r="Q2038" s="86">
        <v>0</v>
      </c>
      <c r="R2038" s="86">
        <v>0</v>
      </c>
      <c r="S2038" s="86">
        <v>0</v>
      </c>
      <c r="T2038" s="86">
        <v>0</v>
      </c>
      <c r="U2038" s="86">
        <v>0</v>
      </c>
      <c r="V2038" s="86">
        <v>0</v>
      </c>
      <c r="W2038" s="86">
        <v>0</v>
      </c>
      <c r="X2038" s="86">
        <v>1500000</v>
      </c>
      <c r="Y2038" s="86">
        <v>1500000</v>
      </c>
    </row>
    <row r="2039" spans="1:25" hidden="1" outlineLevel="4" x14ac:dyDescent="0.3">
      <c r="A2039" s="85" t="s">
        <v>262</v>
      </c>
      <c r="B2039" s="85" t="s">
        <v>272</v>
      </c>
      <c r="C2039" t="s">
        <v>2121</v>
      </c>
      <c r="D2039" s="86">
        <v>0</v>
      </c>
      <c r="E2039" s="86">
        <v>0</v>
      </c>
      <c r="F2039" s="86">
        <v>0</v>
      </c>
      <c r="G2039" s="86">
        <v>0</v>
      </c>
      <c r="H2039" s="86">
        <v>0</v>
      </c>
      <c r="I2039" s="86">
        <v>0</v>
      </c>
      <c r="J2039" s="86">
        <v>0</v>
      </c>
      <c r="K2039" s="86">
        <v>100000</v>
      </c>
      <c r="L2039" s="86">
        <v>0</v>
      </c>
      <c r="M2039" s="86">
        <v>0</v>
      </c>
      <c r="N2039" s="86">
        <v>0</v>
      </c>
      <c r="O2039" s="86">
        <v>0</v>
      </c>
      <c r="P2039" s="86">
        <v>0</v>
      </c>
      <c r="Q2039" s="86">
        <v>0</v>
      </c>
      <c r="R2039" s="86">
        <v>0</v>
      </c>
      <c r="S2039" s="86">
        <v>0</v>
      </c>
      <c r="T2039" s="86">
        <v>0</v>
      </c>
      <c r="U2039" s="86">
        <v>0</v>
      </c>
      <c r="V2039" s="86">
        <v>0</v>
      </c>
      <c r="W2039" s="86">
        <v>0</v>
      </c>
      <c r="X2039" s="86">
        <v>0</v>
      </c>
      <c r="Y2039" s="86">
        <v>100000</v>
      </c>
    </row>
    <row r="2040" spans="1:25" hidden="1" outlineLevel="4" x14ac:dyDescent="0.3">
      <c r="A2040" s="85" t="s">
        <v>262</v>
      </c>
      <c r="B2040" s="85" t="s">
        <v>272</v>
      </c>
      <c r="C2040" t="s">
        <v>2122</v>
      </c>
      <c r="D2040" s="86">
        <v>0</v>
      </c>
      <c r="E2040" s="86">
        <v>0</v>
      </c>
      <c r="F2040" s="86">
        <v>0</v>
      </c>
      <c r="G2040" s="86">
        <v>0</v>
      </c>
      <c r="H2040" s="86">
        <v>0</v>
      </c>
      <c r="I2040" s="86">
        <v>0</v>
      </c>
      <c r="J2040" s="86">
        <v>0</v>
      </c>
      <c r="K2040" s="86">
        <v>0</v>
      </c>
      <c r="L2040" s="86">
        <v>0</v>
      </c>
      <c r="M2040" s="86">
        <v>1260505</v>
      </c>
      <c r="N2040" s="86">
        <v>0</v>
      </c>
      <c r="O2040" s="86">
        <v>0</v>
      </c>
      <c r="P2040" s="86">
        <v>0</v>
      </c>
      <c r="Q2040" s="86">
        <v>0</v>
      </c>
      <c r="R2040" s="86">
        <v>0</v>
      </c>
      <c r="S2040" s="86">
        <v>0</v>
      </c>
      <c r="T2040" s="86">
        <v>0</v>
      </c>
      <c r="U2040" s="86">
        <v>0</v>
      </c>
      <c r="V2040" s="86">
        <v>0</v>
      </c>
      <c r="W2040" s="86">
        <v>0</v>
      </c>
      <c r="X2040" s="86">
        <v>0</v>
      </c>
      <c r="Y2040" s="86">
        <v>1260505</v>
      </c>
    </row>
    <row r="2041" spans="1:25" hidden="1" outlineLevel="4" x14ac:dyDescent="0.3">
      <c r="A2041" s="85" t="s">
        <v>262</v>
      </c>
      <c r="B2041" s="85" t="s">
        <v>272</v>
      </c>
      <c r="C2041" t="s">
        <v>2123</v>
      </c>
      <c r="D2041" s="86">
        <v>0</v>
      </c>
      <c r="E2041" s="86">
        <v>0</v>
      </c>
      <c r="F2041" s="86">
        <v>0</v>
      </c>
      <c r="G2041" s="86">
        <v>0</v>
      </c>
      <c r="H2041" s="86">
        <v>0</v>
      </c>
      <c r="I2041" s="86">
        <v>0</v>
      </c>
      <c r="J2041" s="86">
        <v>250000</v>
      </c>
      <c r="K2041" s="86">
        <v>0</v>
      </c>
      <c r="L2041" s="86">
        <v>0</v>
      </c>
      <c r="M2041" s="86">
        <v>0</v>
      </c>
      <c r="N2041" s="86">
        <v>0</v>
      </c>
      <c r="O2041" s="86">
        <v>0</v>
      </c>
      <c r="P2041" s="86">
        <v>0</v>
      </c>
      <c r="Q2041" s="86">
        <v>0</v>
      </c>
      <c r="R2041" s="86">
        <v>0</v>
      </c>
      <c r="S2041" s="86">
        <v>0</v>
      </c>
      <c r="T2041" s="86">
        <v>0</v>
      </c>
      <c r="U2041" s="86">
        <v>0</v>
      </c>
      <c r="V2041" s="86">
        <v>0</v>
      </c>
      <c r="W2041" s="86">
        <v>0</v>
      </c>
      <c r="X2041" s="86">
        <v>0</v>
      </c>
      <c r="Y2041" s="86">
        <v>250000</v>
      </c>
    </row>
    <row r="2042" spans="1:25" hidden="1" outlineLevel="4" x14ac:dyDescent="0.3">
      <c r="A2042" s="85" t="s">
        <v>262</v>
      </c>
      <c r="B2042" s="85" t="s">
        <v>272</v>
      </c>
      <c r="C2042" t="s">
        <v>2124</v>
      </c>
      <c r="D2042" s="86">
        <v>0</v>
      </c>
      <c r="E2042" s="86">
        <v>0</v>
      </c>
      <c r="F2042" s="86">
        <v>0</v>
      </c>
      <c r="G2042" s="86">
        <v>0</v>
      </c>
      <c r="H2042" s="86">
        <v>0</v>
      </c>
      <c r="I2042" s="86">
        <v>0</v>
      </c>
      <c r="J2042" s="86">
        <v>0</v>
      </c>
      <c r="K2042" s="86">
        <v>0</v>
      </c>
      <c r="L2042" s="86">
        <v>0</v>
      </c>
      <c r="M2042" s="86">
        <v>0</v>
      </c>
      <c r="N2042" s="86">
        <v>0</v>
      </c>
      <c r="O2042" s="86">
        <v>0</v>
      </c>
      <c r="P2042" s="86">
        <v>0</v>
      </c>
      <c r="Q2042" s="86">
        <v>0</v>
      </c>
      <c r="R2042" s="86">
        <v>0</v>
      </c>
      <c r="S2042" s="86">
        <v>0</v>
      </c>
      <c r="T2042" s="86">
        <v>0</v>
      </c>
      <c r="U2042" s="86">
        <v>0</v>
      </c>
      <c r="V2042" s="86">
        <v>0</v>
      </c>
      <c r="W2042" s="86">
        <v>0</v>
      </c>
      <c r="X2042" s="86">
        <v>500000</v>
      </c>
      <c r="Y2042" s="86">
        <v>500000</v>
      </c>
    </row>
    <row r="2043" spans="1:25" hidden="1" outlineLevel="4" x14ac:dyDescent="0.3">
      <c r="A2043" s="85" t="s">
        <v>262</v>
      </c>
      <c r="B2043" s="85" t="s">
        <v>272</v>
      </c>
      <c r="C2043" t="s">
        <v>2125</v>
      </c>
      <c r="D2043" s="86">
        <v>0</v>
      </c>
      <c r="E2043" s="86">
        <v>0</v>
      </c>
      <c r="F2043" s="86">
        <v>0</v>
      </c>
      <c r="G2043" s="86">
        <v>0</v>
      </c>
      <c r="H2043" s="86">
        <v>0</v>
      </c>
      <c r="I2043" s="86">
        <v>0</v>
      </c>
      <c r="J2043" s="86">
        <v>0</v>
      </c>
      <c r="K2043" s="86">
        <v>0</v>
      </c>
      <c r="L2043" s="86">
        <v>0</v>
      </c>
      <c r="M2043" s="86">
        <v>0</v>
      </c>
      <c r="N2043" s="86">
        <v>0</v>
      </c>
      <c r="O2043" s="86">
        <v>0</v>
      </c>
      <c r="P2043" s="86">
        <v>0</v>
      </c>
      <c r="Q2043" s="86">
        <v>800000</v>
      </c>
      <c r="R2043" s="86">
        <v>0</v>
      </c>
      <c r="S2043" s="86">
        <v>0</v>
      </c>
      <c r="T2043" s="86">
        <v>0</v>
      </c>
      <c r="U2043" s="86">
        <v>0</v>
      </c>
      <c r="V2043" s="86">
        <v>0</v>
      </c>
      <c r="W2043" s="86">
        <v>0</v>
      </c>
      <c r="X2043" s="86">
        <v>0</v>
      </c>
      <c r="Y2043" s="86">
        <v>800000</v>
      </c>
    </row>
    <row r="2044" spans="1:25" hidden="1" outlineLevel="4" x14ac:dyDescent="0.3">
      <c r="A2044" s="85" t="s">
        <v>262</v>
      </c>
      <c r="B2044" s="85" t="s">
        <v>272</v>
      </c>
      <c r="C2044" t="s">
        <v>2126</v>
      </c>
      <c r="D2044" s="86">
        <v>0</v>
      </c>
      <c r="E2044" s="86">
        <v>0</v>
      </c>
      <c r="F2044" s="86">
        <v>0</v>
      </c>
      <c r="G2044" s="86">
        <v>0</v>
      </c>
      <c r="H2044" s="86">
        <v>0</v>
      </c>
      <c r="I2044" s="86">
        <v>0</v>
      </c>
      <c r="J2044" s="86">
        <v>0</v>
      </c>
      <c r="K2044" s="86">
        <v>0</v>
      </c>
      <c r="L2044" s="86">
        <v>0</v>
      </c>
      <c r="M2044" s="86">
        <v>0</v>
      </c>
      <c r="N2044" s="86">
        <v>0</v>
      </c>
      <c r="O2044" s="86">
        <v>250000</v>
      </c>
      <c r="P2044" s="86">
        <v>0</v>
      </c>
      <c r="Q2044" s="86">
        <v>0</v>
      </c>
      <c r="R2044" s="86">
        <v>0</v>
      </c>
      <c r="S2044" s="86">
        <v>0</v>
      </c>
      <c r="T2044" s="86">
        <v>0</v>
      </c>
      <c r="U2044" s="86">
        <v>0</v>
      </c>
      <c r="V2044" s="86">
        <v>0</v>
      </c>
      <c r="W2044" s="86">
        <v>0</v>
      </c>
      <c r="X2044" s="86">
        <v>0</v>
      </c>
      <c r="Y2044" s="86">
        <v>250000</v>
      </c>
    </row>
    <row r="2045" spans="1:25" hidden="1" outlineLevel="4" x14ac:dyDescent="0.3">
      <c r="A2045" s="85" t="s">
        <v>262</v>
      </c>
      <c r="B2045" s="85" t="s">
        <v>272</v>
      </c>
      <c r="C2045" t="s">
        <v>2127</v>
      </c>
      <c r="D2045" s="86">
        <v>0</v>
      </c>
      <c r="E2045" s="86">
        <v>0</v>
      </c>
      <c r="F2045" s="86">
        <v>0</v>
      </c>
      <c r="G2045" s="86">
        <v>0</v>
      </c>
      <c r="H2045" s="86">
        <v>0</v>
      </c>
      <c r="I2045" s="86">
        <v>0</v>
      </c>
      <c r="J2045" s="86">
        <v>0</v>
      </c>
      <c r="K2045" s="86">
        <v>0</v>
      </c>
      <c r="L2045" s="86">
        <v>0</v>
      </c>
      <c r="M2045" s="86">
        <v>0</v>
      </c>
      <c r="N2045" s="86">
        <v>1500000</v>
      </c>
      <c r="O2045" s="86">
        <v>0</v>
      </c>
      <c r="P2045" s="86">
        <v>0</v>
      </c>
      <c r="Q2045" s="86">
        <v>0</v>
      </c>
      <c r="R2045" s="86">
        <v>0</v>
      </c>
      <c r="S2045" s="86">
        <v>0</v>
      </c>
      <c r="T2045" s="86">
        <v>0</v>
      </c>
      <c r="U2045" s="86">
        <v>0</v>
      </c>
      <c r="V2045" s="86">
        <v>0</v>
      </c>
      <c r="W2045" s="86">
        <v>0</v>
      </c>
      <c r="X2045" s="86">
        <v>0</v>
      </c>
      <c r="Y2045" s="86">
        <v>1500000</v>
      </c>
    </row>
    <row r="2046" spans="1:25" hidden="1" outlineLevel="4" x14ac:dyDescent="0.3">
      <c r="A2046" s="85" t="s">
        <v>262</v>
      </c>
      <c r="B2046" s="85" t="s">
        <v>272</v>
      </c>
      <c r="C2046" t="s">
        <v>2128</v>
      </c>
      <c r="D2046" s="86">
        <v>0</v>
      </c>
      <c r="E2046" s="86">
        <v>0</v>
      </c>
      <c r="F2046" s="86">
        <v>0</v>
      </c>
      <c r="G2046" s="86">
        <v>0</v>
      </c>
      <c r="H2046" s="86">
        <v>0</v>
      </c>
      <c r="I2046" s="86">
        <v>0</v>
      </c>
      <c r="J2046" s="86">
        <v>0</v>
      </c>
      <c r="K2046" s="86">
        <v>0</v>
      </c>
      <c r="L2046" s="86">
        <v>0</v>
      </c>
      <c r="M2046" s="86">
        <v>0</v>
      </c>
      <c r="N2046" s="86">
        <v>0</v>
      </c>
      <c r="O2046" s="86">
        <v>0</v>
      </c>
      <c r="P2046" s="86">
        <v>0</v>
      </c>
      <c r="Q2046" s="86">
        <v>0</v>
      </c>
      <c r="R2046" s="86">
        <v>0</v>
      </c>
      <c r="S2046" s="86">
        <v>0</v>
      </c>
      <c r="T2046" s="86">
        <v>0</v>
      </c>
      <c r="U2046" s="86">
        <v>0</v>
      </c>
      <c r="V2046" s="86">
        <v>2995000</v>
      </c>
      <c r="W2046" s="86">
        <v>0</v>
      </c>
      <c r="X2046" s="86">
        <v>0</v>
      </c>
      <c r="Y2046" s="86">
        <v>2995000</v>
      </c>
    </row>
    <row r="2047" spans="1:25" hidden="1" outlineLevel="4" x14ac:dyDescent="0.3">
      <c r="A2047" s="85" t="s">
        <v>262</v>
      </c>
      <c r="B2047" s="85" t="s">
        <v>272</v>
      </c>
      <c r="C2047" t="s">
        <v>2129</v>
      </c>
      <c r="D2047" s="86">
        <v>0</v>
      </c>
      <c r="E2047" s="86">
        <v>0</v>
      </c>
      <c r="F2047" s="86">
        <v>0</v>
      </c>
      <c r="G2047" s="86">
        <v>0</v>
      </c>
      <c r="H2047" s="86">
        <v>0</v>
      </c>
      <c r="I2047" s="86">
        <v>0</v>
      </c>
      <c r="J2047" s="86">
        <v>0</v>
      </c>
      <c r="K2047" s="86">
        <v>0</v>
      </c>
      <c r="L2047" s="86">
        <v>0</v>
      </c>
      <c r="M2047" s="86">
        <v>0</v>
      </c>
      <c r="N2047" s="86">
        <v>0</v>
      </c>
      <c r="O2047" s="86">
        <v>0</v>
      </c>
      <c r="P2047" s="86">
        <v>0</v>
      </c>
      <c r="Q2047" s="86">
        <v>0</v>
      </c>
      <c r="R2047" s="86">
        <v>0</v>
      </c>
      <c r="S2047" s="86">
        <v>0</v>
      </c>
      <c r="T2047" s="86">
        <v>1350000</v>
      </c>
      <c r="U2047" s="86">
        <v>0</v>
      </c>
      <c r="V2047" s="86">
        <v>0</v>
      </c>
      <c r="W2047" s="86">
        <v>0</v>
      </c>
      <c r="X2047" s="86">
        <v>0</v>
      </c>
      <c r="Y2047" s="86">
        <v>1350000</v>
      </c>
    </row>
    <row r="2048" spans="1:25" hidden="1" outlineLevel="4" x14ac:dyDescent="0.3">
      <c r="A2048" s="85" t="s">
        <v>262</v>
      </c>
      <c r="B2048" s="85" t="s">
        <v>272</v>
      </c>
      <c r="C2048" t="s">
        <v>2130</v>
      </c>
      <c r="D2048" s="86">
        <v>0</v>
      </c>
      <c r="E2048" s="86">
        <v>0</v>
      </c>
      <c r="F2048" s="86">
        <v>0</v>
      </c>
      <c r="G2048" s="86">
        <v>0</v>
      </c>
      <c r="H2048" s="86">
        <v>0</v>
      </c>
      <c r="I2048" s="86">
        <v>0</v>
      </c>
      <c r="J2048" s="86">
        <v>0</v>
      </c>
      <c r="K2048" s="86">
        <v>0</v>
      </c>
      <c r="L2048" s="86">
        <v>0</v>
      </c>
      <c r="M2048" s="86">
        <v>0</v>
      </c>
      <c r="N2048" s="86">
        <v>0</v>
      </c>
      <c r="O2048" s="86">
        <v>0</v>
      </c>
      <c r="P2048" s="86">
        <v>0</v>
      </c>
      <c r="Q2048" s="86">
        <v>0</v>
      </c>
      <c r="R2048" s="86">
        <v>0</v>
      </c>
      <c r="S2048" s="86">
        <v>0</v>
      </c>
      <c r="T2048" s="86">
        <v>0</v>
      </c>
      <c r="U2048" s="86">
        <v>0</v>
      </c>
      <c r="V2048" s="86">
        <v>0</v>
      </c>
      <c r="W2048" s="86">
        <v>0</v>
      </c>
      <c r="X2048" s="86">
        <v>3000000</v>
      </c>
      <c r="Y2048" s="86">
        <v>3000000</v>
      </c>
    </row>
    <row r="2049" spans="1:25" hidden="1" outlineLevel="4" x14ac:dyDescent="0.3">
      <c r="A2049" s="85" t="s">
        <v>262</v>
      </c>
      <c r="B2049" s="85" t="s">
        <v>272</v>
      </c>
      <c r="C2049" t="s">
        <v>2131</v>
      </c>
      <c r="D2049" s="86">
        <v>0</v>
      </c>
      <c r="E2049" s="86">
        <v>0</v>
      </c>
      <c r="F2049" s="86">
        <v>0</v>
      </c>
      <c r="G2049" s="86">
        <v>0</v>
      </c>
      <c r="H2049" s="86">
        <v>0</v>
      </c>
      <c r="I2049" s="86">
        <v>0</v>
      </c>
      <c r="J2049" s="86">
        <v>0</v>
      </c>
      <c r="K2049" s="86">
        <v>0</v>
      </c>
      <c r="L2049" s="86">
        <v>0</v>
      </c>
      <c r="M2049" s="86">
        <v>0</v>
      </c>
      <c r="N2049" s="86">
        <v>0</v>
      </c>
      <c r="O2049" s="86">
        <v>0</v>
      </c>
      <c r="P2049" s="86">
        <v>0</v>
      </c>
      <c r="Q2049" s="86">
        <v>0</v>
      </c>
      <c r="R2049" s="86">
        <v>0</v>
      </c>
      <c r="S2049" s="86">
        <v>500000</v>
      </c>
      <c r="T2049" s="86">
        <v>0</v>
      </c>
      <c r="U2049" s="86">
        <v>0</v>
      </c>
      <c r="V2049" s="86">
        <v>0</v>
      </c>
      <c r="W2049" s="86">
        <v>0</v>
      </c>
      <c r="X2049" s="86">
        <v>0</v>
      </c>
      <c r="Y2049" s="86">
        <v>500000</v>
      </c>
    </row>
    <row r="2050" spans="1:25" hidden="1" outlineLevel="4" x14ac:dyDescent="0.3">
      <c r="A2050" s="85" t="s">
        <v>262</v>
      </c>
      <c r="B2050" s="85" t="s">
        <v>272</v>
      </c>
      <c r="C2050" t="s">
        <v>2132</v>
      </c>
      <c r="D2050" s="86">
        <v>0</v>
      </c>
      <c r="E2050" s="86">
        <v>0</v>
      </c>
      <c r="F2050" s="86">
        <v>0</v>
      </c>
      <c r="G2050" s="86">
        <v>0</v>
      </c>
      <c r="H2050" s="86">
        <v>0</v>
      </c>
      <c r="I2050" s="86">
        <v>0</v>
      </c>
      <c r="J2050" s="86">
        <v>0</v>
      </c>
      <c r="K2050" s="86">
        <v>0</v>
      </c>
      <c r="L2050" s="86">
        <v>0</v>
      </c>
      <c r="M2050" s="86">
        <v>0</v>
      </c>
      <c r="N2050" s="86">
        <v>0</v>
      </c>
      <c r="O2050" s="86">
        <v>0</v>
      </c>
      <c r="P2050" s="86">
        <v>0</v>
      </c>
      <c r="Q2050" s="86">
        <v>0</v>
      </c>
      <c r="R2050" s="86">
        <v>0</v>
      </c>
      <c r="S2050" s="86">
        <v>0</v>
      </c>
      <c r="T2050" s="86">
        <v>0</v>
      </c>
      <c r="U2050" s="86">
        <v>0</v>
      </c>
      <c r="V2050" s="86">
        <v>200000</v>
      </c>
      <c r="W2050" s="86">
        <v>0</v>
      </c>
      <c r="X2050" s="86">
        <v>0</v>
      </c>
      <c r="Y2050" s="86">
        <v>200000</v>
      </c>
    </row>
    <row r="2051" spans="1:25" hidden="1" outlineLevel="4" x14ac:dyDescent="0.3">
      <c r="A2051" s="85" t="s">
        <v>262</v>
      </c>
      <c r="B2051" s="85" t="s">
        <v>272</v>
      </c>
      <c r="C2051" t="s">
        <v>2133</v>
      </c>
      <c r="D2051" s="86">
        <v>0</v>
      </c>
      <c r="E2051" s="86">
        <v>0</v>
      </c>
      <c r="F2051" s="86">
        <v>0</v>
      </c>
      <c r="G2051" s="86">
        <v>0</v>
      </c>
      <c r="H2051" s="86">
        <v>0</v>
      </c>
      <c r="I2051" s="86">
        <v>0</v>
      </c>
      <c r="J2051" s="86">
        <v>0</v>
      </c>
      <c r="K2051" s="86">
        <v>0</v>
      </c>
      <c r="L2051" s="86">
        <v>0</v>
      </c>
      <c r="M2051" s="86">
        <v>0</v>
      </c>
      <c r="N2051" s="86">
        <v>0</v>
      </c>
      <c r="O2051" s="86">
        <v>0</v>
      </c>
      <c r="P2051" s="86">
        <v>700000</v>
      </c>
      <c r="Q2051" s="86">
        <v>0</v>
      </c>
      <c r="R2051" s="86">
        <v>0</v>
      </c>
      <c r="S2051" s="86">
        <v>0</v>
      </c>
      <c r="T2051" s="86">
        <v>0</v>
      </c>
      <c r="U2051" s="86">
        <v>0</v>
      </c>
      <c r="V2051" s="86">
        <v>0</v>
      </c>
      <c r="W2051" s="86">
        <v>0</v>
      </c>
      <c r="X2051" s="86">
        <v>0</v>
      </c>
      <c r="Y2051" s="86">
        <v>700000</v>
      </c>
    </row>
    <row r="2052" spans="1:25" hidden="1" outlineLevel="4" x14ac:dyDescent="0.3">
      <c r="A2052" s="85" t="s">
        <v>262</v>
      </c>
      <c r="B2052" s="85" t="s">
        <v>272</v>
      </c>
      <c r="C2052" t="s">
        <v>2134</v>
      </c>
      <c r="D2052" s="86">
        <v>0</v>
      </c>
      <c r="E2052" s="86">
        <v>0</v>
      </c>
      <c r="F2052" s="86">
        <v>0</v>
      </c>
      <c r="G2052" s="86">
        <v>0</v>
      </c>
      <c r="H2052" s="86">
        <v>0</v>
      </c>
      <c r="I2052" s="86">
        <v>0</v>
      </c>
      <c r="J2052" s="86">
        <v>0</v>
      </c>
      <c r="K2052" s="86">
        <v>0</v>
      </c>
      <c r="L2052" s="86">
        <v>0</v>
      </c>
      <c r="M2052" s="86">
        <v>0</v>
      </c>
      <c r="N2052" s="86">
        <v>0</v>
      </c>
      <c r="O2052" s="86">
        <v>0</v>
      </c>
      <c r="P2052" s="86">
        <v>0</v>
      </c>
      <c r="Q2052" s="86">
        <v>0</v>
      </c>
      <c r="R2052" s="86">
        <v>0</v>
      </c>
      <c r="S2052" s="86">
        <v>0</v>
      </c>
      <c r="T2052" s="86">
        <v>0</v>
      </c>
      <c r="U2052" s="86">
        <v>0</v>
      </c>
      <c r="V2052" s="86">
        <v>500000</v>
      </c>
      <c r="W2052" s="86">
        <v>0</v>
      </c>
      <c r="X2052" s="86">
        <v>0</v>
      </c>
      <c r="Y2052" s="86">
        <v>500000</v>
      </c>
    </row>
    <row r="2053" spans="1:25" hidden="1" outlineLevel="4" x14ac:dyDescent="0.3">
      <c r="A2053" s="85" t="s">
        <v>262</v>
      </c>
      <c r="B2053" s="85" t="s">
        <v>272</v>
      </c>
      <c r="C2053" t="s">
        <v>2135</v>
      </c>
      <c r="D2053" s="86">
        <v>0</v>
      </c>
      <c r="E2053" s="86">
        <v>0</v>
      </c>
      <c r="F2053" s="86">
        <v>0</v>
      </c>
      <c r="G2053" s="86">
        <v>0</v>
      </c>
      <c r="H2053" s="86">
        <v>0</v>
      </c>
      <c r="I2053" s="86">
        <v>0</v>
      </c>
      <c r="J2053" s="86">
        <v>0</v>
      </c>
      <c r="K2053" s="86">
        <v>0</v>
      </c>
      <c r="L2053" s="86">
        <v>0</v>
      </c>
      <c r="M2053" s="86">
        <v>0</v>
      </c>
      <c r="N2053" s="86">
        <v>0</v>
      </c>
      <c r="O2053" s="86">
        <v>0</v>
      </c>
      <c r="P2053" s="86">
        <v>0</v>
      </c>
      <c r="Q2053" s="86">
        <v>0</v>
      </c>
      <c r="R2053" s="86">
        <v>0</v>
      </c>
      <c r="S2053" s="86">
        <v>0</v>
      </c>
      <c r="T2053" s="86">
        <v>0</v>
      </c>
      <c r="U2053" s="86">
        <v>0</v>
      </c>
      <c r="V2053" s="86">
        <v>400000</v>
      </c>
      <c r="W2053" s="86">
        <v>0</v>
      </c>
      <c r="X2053" s="86">
        <v>0</v>
      </c>
      <c r="Y2053" s="86">
        <v>400000</v>
      </c>
    </row>
    <row r="2054" spans="1:25" hidden="1" outlineLevel="4" x14ac:dyDescent="0.3">
      <c r="A2054" s="85" t="s">
        <v>262</v>
      </c>
      <c r="B2054" s="85" t="s">
        <v>272</v>
      </c>
      <c r="C2054" t="s">
        <v>2136</v>
      </c>
      <c r="D2054" s="86">
        <v>0</v>
      </c>
      <c r="E2054" s="86">
        <v>0</v>
      </c>
      <c r="F2054" s="86">
        <v>0</v>
      </c>
      <c r="G2054" s="86">
        <v>0</v>
      </c>
      <c r="H2054" s="86">
        <v>0</v>
      </c>
      <c r="I2054" s="86">
        <v>0</v>
      </c>
      <c r="J2054" s="86">
        <v>0</v>
      </c>
      <c r="K2054" s="86">
        <v>5000000</v>
      </c>
      <c r="L2054" s="86">
        <v>0</v>
      </c>
      <c r="M2054" s="86">
        <v>0</v>
      </c>
      <c r="N2054" s="86">
        <v>0</v>
      </c>
      <c r="O2054" s="86">
        <v>0</v>
      </c>
      <c r="P2054" s="86">
        <v>0</v>
      </c>
      <c r="Q2054" s="86">
        <v>0</v>
      </c>
      <c r="R2054" s="86">
        <v>0</v>
      </c>
      <c r="S2054" s="86">
        <v>0</v>
      </c>
      <c r="T2054" s="86">
        <v>0</v>
      </c>
      <c r="U2054" s="86">
        <v>0</v>
      </c>
      <c r="V2054" s="86">
        <v>0</v>
      </c>
      <c r="W2054" s="86">
        <v>0</v>
      </c>
      <c r="X2054" s="86">
        <v>0</v>
      </c>
      <c r="Y2054" s="86">
        <v>5000000</v>
      </c>
    </row>
    <row r="2055" spans="1:25" hidden="1" outlineLevel="4" x14ac:dyDescent="0.3">
      <c r="A2055" s="85" t="s">
        <v>262</v>
      </c>
      <c r="B2055" s="85" t="s">
        <v>272</v>
      </c>
      <c r="C2055" t="s">
        <v>2137</v>
      </c>
      <c r="D2055" s="86">
        <v>0</v>
      </c>
      <c r="E2055" s="86">
        <v>0</v>
      </c>
      <c r="F2055" s="86">
        <v>0</v>
      </c>
      <c r="G2055" s="86">
        <v>0</v>
      </c>
      <c r="H2055" s="86">
        <v>0</v>
      </c>
      <c r="I2055" s="86">
        <v>0</v>
      </c>
      <c r="J2055" s="86">
        <v>0</v>
      </c>
      <c r="K2055" s="86">
        <v>0</v>
      </c>
      <c r="L2055" s="86">
        <v>0</v>
      </c>
      <c r="M2055" s="86">
        <v>0</v>
      </c>
      <c r="N2055" s="86">
        <v>0</v>
      </c>
      <c r="O2055" s="86">
        <v>0</v>
      </c>
      <c r="P2055" s="86">
        <v>0</v>
      </c>
      <c r="Q2055" s="86">
        <v>1600000</v>
      </c>
      <c r="R2055" s="86">
        <v>0</v>
      </c>
      <c r="S2055" s="86">
        <v>0</v>
      </c>
      <c r="T2055" s="86">
        <v>0</v>
      </c>
      <c r="U2055" s="86">
        <v>0</v>
      </c>
      <c r="V2055" s="86">
        <v>0</v>
      </c>
      <c r="W2055" s="86">
        <v>0</v>
      </c>
      <c r="X2055" s="86">
        <v>0</v>
      </c>
      <c r="Y2055" s="86">
        <v>1600000</v>
      </c>
    </row>
    <row r="2056" spans="1:25" hidden="1" outlineLevel="4" x14ac:dyDescent="0.3">
      <c r="A2056" s="85" t="s">
        <v>262</v>
      </c>
      <c r="B2056" s="85" t="s">
        <v>272</v>
      </c>
      <c r="C2056" t="s">
        <v>1598</v>
      </c>
      <c r="D2056" s="86">
        <v>0</v>
      </c>
      <c r="E2056" s="86">
        <v>0</v>
      </c>
      <c r="F2056" s="86">
        <v>0</v>
      </c>
      <c r="G2056" s="86">
        <v>0</v>
      </c>
      <c r="H2056" s="86">
        <v>0</v>
      </c>
      <c r="I2056" s="86">
        <v>0</v>
      </c>
      <c r="J2056" s="86">
        <v>0</v>
      </c>
      <c r="K2056" s="86">
        <v>0</v>
      </c>
      <c r="L2056" s="86">
        <v>0</v>
      </c>
      <c r="M2056" s="86">
        <v>0</v>
      </c>
      <c r="N2056" s="86">
        <v>0</v>
      </c>
      <c r="O2056" s="86">
        <v>0</v>
      </c>
      <c r="P2056" s="86">
        <v>0</v>
      </c>
      <c r="Q2056" s="86">
        <v>0</v>
      </c>
      <c r="R2056" s="86">
        <v>0</v>
      </c>
      <c r="S2056" s="86">
        <v>0</v>
      </c>
      <c r="T2056" s="86">
        <v>0</v>
      </c>
      <c r="U2056" s="86">
        <v>0</v>
      </c>
      <c r="V2056" s="86">
        <v>750000</v>
      </c>
      <c r="W2056" s="86">
        <v>1000000</v>
      </c>
      <c r="X2056" s="86">
        <v>0</v>
      </c>
      <c r="Y2056" s="86">
        <v>1750000</v>
      </c>
    </row>
    <row r="2057" spans="1:25" hidden="1" outlineLevel="4" x14ac:dyDescent="0.3">
      <c r="A2057" s="85" t="s">
        <v>262</v>
      </c>
      <c r="B2057" s="85" t="s">
        <v>272</v>
      </c>
      <c r="C2057" t="s">
        <v>2138</v>
      </c>
      <c r="D2057" s="86">
        <v>0</v>
      </c>
      <c r="E2057" s="86">
        <v>0</v>
      </c>
      <c r="F2057" s="86">
        <v>0</v>
      </c>
      <c r="G2057" s="86">
        <v>0</v>
      </c>
      <c r="H2057" s="86">
        <v>0</v>
      </c>
      <c r="I2057" s="86">
        <v>0</v>
      </c>
      <c r="J2057" s="86">
        <v>0</v>
      </c>
      <c r="K2057" s="86">
        <v>0</v>
      </c>
      <c r="L2057" s="86">
        <v>0</v>
      </c>
      <c r="M2057" s="86">
        <v>0</v>
      </c>
      <c r="N2057" s="86">
        <v>0</v>
      </c>
      <c r="O2057" s="86">
        <v>1100000</v>
      </c>
      <c r="P2057" s="86">
        <v>0</v>
      </c>
      <c r="Q2057" s="86">
        <v>100000</v>
      </c>
      <c r="R2057" s="86">
        <v>0</v>
      </c>
      <c r="S2057" s="86">
        <v>0</v>
      </c>
      <c r="T2057" s="86">
        <v>0</v>
      </c>
      <c r="U2057" s="86">
        <v>0</v>
      </c>
      <c r="V2057" s="86">
        <v>0</v>
      </c>
      <c r="W2057" s="86">
        <v>0</v>
      </c>
      <c r="X2057" s="86">
        <v>0</v>
      </c>
      <c r="Y2057" s="86">
        <v>1200000</v>
      </c>
    </row>
    <row r="2058" spans="1:25" hidden="1" outlineLevel="4" x14ac:dyDescent="0.3">
      <c r="A2058" s="85" t="s">
        <v>262</v>
      </c>
      <c r="B2058" s="85" t="s">
        <v>272</v>
      </c>
      <c r="C2058" t="s">
        <v>2139</v>
      </c>
      <c r="D2058" s="86">
        <v>0</v>
      </c>
      <c r="E2058" s="86">
        <v>0</v>
      </c>
      <c r="F2058" s="86">
        <v>0</v>
      </c>
      <c r="G2058" s="86">
        <v>0</v>
      </c>
      <c r="H2058" s="86">
        <v>0</v>
      </c>
      <c r="I2058" s="86">
        <v>0</v>
      </c>
      <c r="J2058" s="86">
        <v>0</v>
      </c>
      <c r="K2058" s="86">
        <v>0</v>
      </c>
      <c r="L2058" s="86">
        <v>0</v>
      </c>
      <c r="M2058" s="86">
        <v>0</v>
      </c>
      <c r="N2058" s="86">
        <v>0</v>
      </c>
      <c r="O2058" s="86">
        <v>0</v>
      </c>
      <c r="P2058" s="86">
        <v>0</v>
      </c>
      <c r="Q2058" s="86">
        <v>0</v>
      </c>
      <c r="R2058" s="86">
        <v>0</v>
      </c>
      <c r="S2058" s="86">
        <v>0</v>
      </c>
      <c r="T2058" s="86">
        <v>0</v>
      </c>
      <c r="U2058" s="86">
        <v>0</v>
      </c>
      <c r="V2058" s="86">
        <v>3500000</v>
      </c>
      <c r="W2058" s="86">
        <v>0</v>
      </c>
      <c r="X2058" s="86">
        <v>0</v>
      </c>
      <c r="Y2058" s="86">
        <v>3500000</v>
      </c>
    </row>
    <row r="2059" spans="1:25" hidden="1" outlineLevel="4" x14ac:dyDescent="0.3">
      <c r="A2059" s="85" t="s">
        <v>262</v>
      </c>
      <c r="B2059" s="85" t="s">
        <v>272</v>
      </c>
      <c r="C2059" t="s">
        <v>2140</v>
      </c>
      <c r="D2059" s="86">
        <v>0</v>
      </c>
      <c r="E2059" s="86">
        <v>0</v>
      </c>
      <c r="F2059" s="86">
        <v>0</v>
      </c>
      <c r="G2059" s="86">
        <v>0</v>
      </c>
      <c r="H2059" s="86">
        <v>0</v>
      </c>
      <c r="I2059" s="86">
        <v>0</v>
      </c>
      <c r="J2059" s="86">
        <v>0</v>
      </c>
      <c r="K2059" s="86">
        <v>0</v>
      </c>
      <c r="L2059" s="86">
        <v>0</v>
      </c>
      <c r="M2059" s="86">
        <v>0</v>
      </c>
      <c r="N2059" s="86">
        <v>0</v>
      </c>
      <c r="O2059" s="86">
        <v>0</v>
      </c>
      <c r="P2059" s="86">
        <v>0</v>
      </c>
      <c r="Q2059" s="86">
        <v>0</v>
      </c>
      <c r="R2059" s="86">
        <v>0</v>
      </c>
      <c r="S2059" s="86">
        <v>0</v>
      </c>
      <c r="T2059" s="86">
        <v>0</v>
      </c>
      <c r="U2059" s="86">
        <v>0</v>
      </c>
      <c r="V2059" s="86">
        <v>0</v>
      </c>
      <c r="W2059" s="86">
        <v>0</v>
      </c>
      <c r="X2059" s="86">
        <v>500000</v>
      </c>
      <c r="Y2059" s="86">
        <v>500000</v>
      </c>
    </row>
    <row r="2060" spans="1:25" hidden="1" outlineLevel="4" x14ac:dyDescent="0.3">
      <c r="A2060" s="85" t="s">
        <v>262</v>
      </c>
      <c r="B2060" s="85" t="s">
        <v>272</v>
      </c>
      <c r="C2060" t="s">
        <v>2141</v>
      </c>
      <c r="D2060" s="86">
        <v>0</v>
      </c>
      <c r="E2060" s="86">
        <v>0</v>
      </c>
      <c r="F2060" s="86">
        <v>0</v>
      </c>
      <c r="G2060" s="86">
        <v>0</v>
      </c>
      <c r="H2060" s="86">
        <v>0</v>
      </c>
      <c r="I2060" s="86">
        <v>0</v>
      </c>
      <c r="J2060" s="86">
        <v>0</v>
      </c>
      <c r="K2060" s="86">
        <v>0</v>
      </c>
      <c r="L2060" s="86">
        <v>0</v>
      </c>
      <c r="M2060" s="86">
        <v>0</v>
      </c>
      <c r="N2060" s="86">
        <v>0</v>
      </c>
      <c r="O2060" s="86">
        <v>0</v>
      </c>
      <c r="P2060" s="86">
        <v>0</v>
      </c>
      <c r="Q2060" s="86">
        <v>0</v>
      </c>
      <c r="R2060" s="86">
        <v>0</v>
      </c>
      <c r="S2060" s="86">
        <v>0</v>
      </c>
      <c r="T2060" s="86">
        <v>0</v>
      </c>
      <c r="U2060" s="86">
        <v>0</v>
      </c>
      <c r="V2060" s="86">
        <v>0</v>
      </c>
      <c r="W2060" s="86">
        <v>3500000</v>
      </c>
      <c r="X2060" s="86">
        <v>0</v>
      </c>
      <c r="Y2060" s="86">
        <v>3500000</v>
      </c>
    </row>
    <row r="2061" spans="1:25" hidden="1" outlineLevel="4" x14ac:dyDescent="0.3">
      <c r="A2061" s="85" t="s">
        <v>262</v>
      </c>
      <c r="B2061" s="85" t="s">
        <v>272</v>
      </c>
      <c r="C2061" t="s">
        <v>2142</v>
      </c>
      <c r="D2061" s="86">
        <v>0</v>
      </c>
      <c r="E2061" s="86">
        <v>0</v>
      </c>
      <c r="F2061" s="86">
        <v>0</v>
      </c>
      <c r="G2061" s="86">
        <v>0</v>
      </c>
      <c r="H2061" s="86">
        <v>0</v>
      </c>
      <c r="I2061" s="86">
        <v>0</v>
      </c>
      <c r="J2061" s="86">
        <v>0</v>
      </c>
      <c r="K2061" s="86">
        <v>0</v>
      </c>
      <c r="L2061" s="86">
        <v>0</v>
      </c>
      <c r="M2061" s="86">
        <v>1000000</v>
      </c>
      <c r="N2061" s="86">
        <v>0</v>
      </c>
      <c r="O2061" s="86">
        <v>0</v>
      </c>
      <c r="P2061" s="86">
        <v>0</v>
      </c>
      <c r="Q2061" s="86">
        <v>0</v>
      </c>
      <c r="R2061" s="86">
        <v>0</v>
      </c>
      <c r="S2061" s="86">
        <v>0</v>
      </c>
      <c r="T2061" s="86">
        <v>0</v>
      </c>
      <c r="U2061" s="86">
        <v>0</v>
      </c>
      <c r="V2061" s="86">
        <v>0</v>
      </c>
      <c r="W2061" s="86">
        <v>0</v>
      </c>
      <c r="X2061" s="86">
        <v>0</v>
      </c>
      <c r="Y2061" s="86">
        <v>1000000</v>
      </c>
    </row>
    <row r="2062" spans="1:25" hidden="1" outlineLevel="4" x14ac:dyDescent="0.3">
      <c r="A2062" s="85" t="s">
        <v>262</v>
      </c>
      <c r="B2062" s="85" t="s">
        <v>272</v>
      </c>
      <c r="C2062" t="s">
        <v>2143</v>
      </c>
      <c r="D2062" s="86">
        <v>0</v>
      </c>
      <c r="E2062" s="86">
        <v>0</v>
      </c>
      <c r="F2062" s="86">
        <v>0</v>
      </c>
      <c r="G2062" s="86">
        <v>0</v>
      </c>
      <c r="H2062" s="86">
        <v>0</v>
      </c>
      <c r="I2062" s="86">
        <v>0</v>
      </c>
      <c r="J2062" s="86">
        <v>0</v>
      </c>
      <c r="K2062" s="86">
        <v>0</v>
      </c>
      <c r="L2062" s="86">
        <v>0</v>
      </c>
      <c r="M2062" s="86">
        <v>0</v>
      </c>
      <c r="N2062" s="86">
        <v>0</v>
      </c>
      <c r="O2062" s="86">
        <v>100000</v>
      </c>
      <c r="P2062" s="86">
        <v>0</v>
      </c>
      <c r="Q2062" s="86">
        <v>0</v>
      </c>
      <c r="R2062" s="86">
        <v>0</v>
      </c>
      <c r="S2062" s="86">
        <v>0</v>
      </c>
      <c r="T2062" s="86">
        <v>0</v>
      </c>
      <c r="U2062" s="86">
        <v>0</v>
      </c>
      <c r="V2062" s="86">
        <v>0</v>
      </c>
      <c r="W2062" s="86">
        <v>0</v>
      </c>
      <c r="X2062" s="86">
        <v>0</v>
      </c>
      <c r="Y2062" s="86">
        <v>100000</v>
      </c>
    </row>
    <row r="2063" spans="1:25" hidden="1" outlineLevel="4" x14ac:dyDescent="0.3">
      <c r="A2063" s="85" t="s">
        <v>262</v>
      </c>
      <c r="B2063" s="85" t="s">
        <v>272</v>
      </c>
      <c r="C2063" t="s">
        <v>2144</v>
      </c>
      <c r="D2063" s="86">
        <v>0</v>
      </c>
      <c r="E2063" s="86">
        <v>0</v>
      </c>
      <c r="F2063" s="86">
        <v>0</v>
      </c>
      <c r="G2063" s="86">
        <v>0</v>
      </c>
      <c r="H2063" s="86">
        <v>0</v>
      </c>
      <c r="I2063" s="86">
        <v>0</v>
      </c>
      <c r="J2063" s="86">
        <v>0</v>
      </c>
      <c r="K2063" s="86">
        <v>0</v>
      </c>
      <c r="L2063" s="86">
        <v>0</v>
      </c>
      <c r="M2063" s="86">
        <v>0</v>
      </c>
      <c r="N2063" s="86">
        <v>0</v>
      </c>
      <c r="O2063" s="86">
        <v>0</v>
      </c>
      <c r="P2063" s="86">
        <v>0</v>
      </c>
      <c r="Q2063" s="86">
        <v>0</v>
      </c>
      <c r="R2063" s="86">
        <v>0</v>
      </c>
      <c r="S2063" s="86">
        <v>0</v>
      </c>
      <c r="T2063" s="86">
        <v>1795680</v>
      </c>
      <c r="U2063" s="86">
        <v>0</v>
      </c>
      <c r="V2063" s="86">
        <v>0</v>
      </c>
      <c r="W2063" s="86">
        <v>0</v>
      </c>
      <c r="X2063" s="86">
        <v>0</v>
      </c>
      <c r="Y2063" s="86">
        <v>1795680</v>
      </c>
    </row>
    <row r="2064" spans="1:25" hidden="1" outlineLevel="4" x14ac:dyDescent="0.3">
      <c r="A2064" s="85" t="s">
        <v>262</v>
      </c>
      <c r="B2064" s="85" t="s">
        <v>272</v>
      </c>
      <c r="C2064" t="s">
        <v>2145</v>
      </c>
      <c r="D2064" s="86">
        <v>0</v>
      </c>
      <c r="E2064" s="86">
        <v>0</v>
      </c>
      <c r="F2064" s="86">
        <v>0</v>
      </c>
      <c r="G2064" s="86">
        <v>0</v>
      </c>
      <c r="H2064" s="86">
        <v>0</v>
      </c>
      <c r="I2064" s="86">
        <v>0</v>
      </c>
      <c r="J2064" s="86">
        <v>0</v>
      </c>
      <c r="K2064" s="86">
        <v>0</v>
      </c>
      <c r="L2064" s="86">
        <v>0</v>
      </c>
      <c r="M2064" s="86">
        <v>0</v>
      </c>
      <c r="N2064" s="86">
        <v>0</v>
      </c>
      <c r="O2064" s="86">
        <v>0</v>
      </c>
      <c r="P2064" s="86">
        <v>0</v>
      </c>
      <c r="Q2064" s="86">
        <v>0</v>
      </c>
      <c r="R2064" s="86">
        <v>0</v>
      </c>
      <c r="S2064" s="86">
        <v>0</v>
      </c>
      <c r="T2064" s="86">
        <v>0</v>
      </c>
      <c r="U2064" s="86">
        <v>0</v>
      </c>
      <c r="V2064" s="86">
        <v>1500000</v>
      </c>
      <c r="W2064" s="86">
        <v>0</v>
      </c>
      <c r="X2064" s="86">
        <v>0</v>
      </c>
      <c r="Y2064" s="86">
        <v>1500000</v>
      </c>
    </row>
    <row r="2065" spans="1:25" hidden="1" outlineLevel="4" x14ac:dyDescent="0.3">
      <c r="A2065" s="85" t="s">
        <v>262</v>
      </c>
      <c r="B2065" s="85" t="s">
        <v>272</v>
      </c>
      <c r="C2065" t="s">
        <v>2146</v>
      </c>
      <c r="D2065" s="86">
        <v>0</v>
      </c>
      <c r="E2065" s="86">
        <v>0</v>
      </c>
      <c r="F2065" s="86">
        <v>0</v>
      </c>
      <c r="G2065" s="86">
        <v>0</v>
      </c>
      <c r="H2065" s="86">
        <v>0</v>
      </c>
      <c r="I2065" s="86">
        <v>0</v>
      </c>
      <c r="J2065" s="86">
        <v>0</v>
      </c>
      <c r="K2065" s="86">
        <v>0</v>
      </c>
      <c r="L2065" s="86">
        <v>0</v>
      </c>
      <c r="M2065" s="86">
        <v>0</v>
      </c>
      <c r="N2065" s="86">
        <v>0</v>
      </c>
      <c r="O2065" s="86">
        <v>0</v>
      </c>
      <c r="P2065" s="86">
        <v>0</v>
      </c>
      <c r="Q2065" s="86">
        <v>0</v>
      </c>
      <c r="R2065" s="86">
        <v>0</v>
      </c>
      <c r="S2065" s="86">
        <v>0</v>
      </c>
      <c r="T2065" s="86">
        <v>0</v>
      </c>
      <c r="U2065" s="86">
        <v>0</v>
      </c>
      <c r="V2065" s="86">
        <v>0</v>
      </c>
      <c r="W2065" s="86">
        <v>2727000</v>
      </c>
      <c r="X2065" s="86">
        <v>2000000</v>
      </c>
      <c r="Y2065" s="86">
        <v>4727000</v>
      </c>
    </row>
    <row r="2066" spans="1:25" hidden="1" outlineLevel="4" x14ac:dyDescent="0.3">
      <c r="A2066" s="85" t="s">
        <v>262</v>
      </c>
      <c r="B2066" s="85" t="s">
        <v>272</v>
      </c>
      <c r="C2066" t="s">
        <v>2147</v>
      </c>
      <c r="D2066" s="86">
        <v>0</v>
      </c>
      <c r="E2066" s="86">
        <v>0</v>
      </c>
      <c r="F2066" s="86">
        <v>0</v>
      </c>
      <c r="G2066" s="86">
        <v>0</v>
      </c>
      <c r="H2066" s="86">
        <v>0</v>
      </c>
      <c r="I2066" s="86">
        <v>0</v>
      </c>
      <c r="J2066" s="86">
        <v>0</v>
      </c>
      <c r="K2066" s="86">
        <v>0</v>
      </c>
      <c r="L2066" s="86">
        <v>0</v>
      </c>
      <c r="M2066" s="86">
        <v>0</v>
      </c>
      <c r="N2066" s="86">
        <v>0</v>
      </c>
      <c r="O2066" s="86">
        <v>0</v>
      </c>
      <c r="P2066" s="86">
        <v>0</v>
      </c>
      <c r="Q2066" s="86">
        <v>3000000</v>
      </c>
      <c r="R2066" s="86">
        <v>0</v>
      </c>
      <c r="S2066" s="86">
        <v>0</v>
      </c>
      <c r="T2066" s="86">
        <v>0</v>
      </c>
      <c r="U2066" s="86">
        <v>0</v>
      </c>
      <c r="V2066" s="86">
        <v>0</v>
      </c>
      <c r="W2066" s="86">
        <v>0</v>
      </c>
      <c r="X2066" s="86">
        <v>0</v>
      </c>
      <c r="Y2066" s="86">
        <v>3000000</v>
      </c>
    </row>
    <row r="2067" spans="1:25" s="284" customFormat="1" hidden="1" outlineLevel="3" collapsed="1" x14ac:dyDescent="0.3">
      <c r="A2067" s="85"/>
      <c r="B2067" s="290" t="s">
        <v>2863</v>
      </c>
      <c r="C2067" s="291"/>
      <c r="D2067" s="292"/>
      <c r="E2067" s="292">
        <f t="shared" ref="E2067:Y2067" si="97">SUBTOTAL(9,E1986:E2066)</f>
        <v>0</v>
      </c>
      <c r="F2067" s="292">
        <f t="shared" si="97"/>
        <v>0</v>
      </c>
      <c r="G2067" s="292">
        <f t="shared" si="97"/>
        <v>0</v>
      </c>
      <c r="H2067" s="292">
        <f t="shared" si="97"/>
        <v>0</v>
      </c>
      <c r="I2067" s="292">
        <f t="shared" si="97"/>
        <v>0</v>
      </c>
      <c r="J2067" s="292">
        <f t="shared" si="97"/>
        <v>1355000</v>
      </c>
      <c r="K2067" s="292">
        <f t="shared" si="97"/>
        <v>19100529</v>
      </c>
      <c r="L2067" s="292">
        <f t="shared" si="97"/>
        <v>0</v>
      </c>
      <c r="M2067" s="292">
        <f t="shared" si="97"/>
        <v>2260505</v>
      </c>
      <c r="N2067" s="292">
        <f t="shared" si="97"/>
        <v>4760050</v>
      </c>
      <c r="O2067" s="292">
        <f t="shared" si="97"/>
        <v>5795000</v>
      </c>
      <c r="P2067" s="292">
        <f t="shared" si="97"/>
        <v>1200000</v>
      </c>
      <c r="Q2067" s="292">
        <f t="shared" si="97"/>
        <v>11625132</v>
      </c>
      <c r="R2067" s="292">
        <f t="shared" si="97"/>
        <v>400000</v>
      </c>
      <c r="S2067" s="292">
        <f t="shared" si="97"/>
        <v>500000</v>
      </c>
      <c r="T2067" s="292">
        <f t="shared" si="97"/>
        <v>5895680</v>
      </c>
      <c r="U2067" s="292">
        <f t="shared" si="97"/>
        <v>0</v>
      </c>
      <c r="V2067" s="292">
        <f t="shared" si="97"/>
        <v>35687500</v>
      </c>
      <c r="W2067" s="292">
        <f t="shared" si="97"/>
        <v>70703500</v>
      </c>
      <c r="X2067" s="292">
        <f t="shared" si="97"/>
        <v>56376850</v>
      </c>
      <c r="Y2067" s="292">
        <f t="shared" si="97"/>
        <v>215659746</v>
      </c>
    </row>
    <row r="2068" spans="1:25" hidden="1" outlineLevel="4" x14ac:dyDescent="0.3">
      <c r="A2068" s="85" t="s">
        <v>262</v>
      </c>
      <c r="B2068" s="85" t="s">
        <v>274</v>
      </c>
      <c r="C2068" t="s">
        <v>2148</v>
      </c>
      <c r="D2068" s="86">
        <v>0</v>
      </c>
      <c r="E2068" s="86">
        <v>0</v>
      </c>
      <c r="F2068" s="86">
        <v>0</v>
      </c>
      <c r="G2068" s="86">
        <v>0</v>
      </c>
      <c r="H2068" s="86">
        <v>0</v>
      </c>
      <c r="I2068" s="86">
        <v>0</v>
      </c>
      <c r="J2068" s="86">
        <v>0</v>
      </c>
      <c r="K2068" s="86">
        <v>0</v>
      </c>
      <c r="L2068" s="86">
        <v>0</v>
      </c>
      <c r="M2068" s="86">
        <v>0</v>
      </c>
      <c r="N2068" s="86">
        <v>0</v>
      </c>
      <c r="O2068" s="86">
        <v>0</v>
      </c>
      <c r="P2068" s="86">
        <v>0</v>
      </c>
      <c r="Q2068" s="86">
        <v>0</v>
      </c>
      <c r="R2068" s="86">
        <v>0</v>
      </c>
      <c r="S2068" s="86">
        <v>0</v>
      </c>
      <c r="T2068" s="86">
        <v>0</v>
      </c>
      <c r="U2068" s="86">
        <v>0</v>
      </c>
      <c r="V2068" s="86">
        <v>0</v>
      </c>
      <c r="W2068" s="86">
        <v>30000</v>
      </c>
      <c r="X2068" s="86">
        <v>0</v>
      </c>
      <c r="Y2068" s="86">
        <v>30000</v>
      </c>
    </row>
    <row r="2069" spans="1:25" hidden="1" outlineLevel="4" x14ac:dyDescent="0.3">
      <c r="A2069" s="85" t="s">
        <v>262</v>
      </c>
      <c r="B2069" s="85" t="s">
        <v>274</v>
      </c>
      <c r="C2069" t="s">
        <v>2149</v>
      </c>
      <c r="D2069" s="86">
        <v>0</v>
      </c>
      <c r="E2069" s="86">
        <v>0</v>
      </c>
      <c r="F2069" s="86">
        <v>0</v>
      </c>
      <c r="G2069" s="86">
        <v>0</v>
      </c>
      <c r="H2069" s="86">
        <v>0</v>
      </c>
      <c r="I2069" s="86">
        <v>0</v>
      </c>
      <c r="J2069" s="86">
        <v>0</v>
      </c>
      <c r="K2069" s="86">
        <v>0</v>
      </c>
      <c r="L2069" s="86">
        <v>0</v>
      </c>
      <c r="M2069" s="86">
        <v>0</v>
      </c>
      <c r="N2069" s="86">
        <v>0</v>
      </c>
      <c r="O2069" s="86">
        <v>0</v>
      </c>
      <c r="P2069" s="86">
        <v>0</v>
      </c>
      <c r="Q2069" s="86">
        <v>0</v>
      </c>
      <c r="R2069" s="86">
        <v>0</v>
      </c>
      <c r="S2069" s="86">
        <v>0</v>
      </c>
      <c r="T2069" s="86">
        <v>0</v>
      </c>
      <c r="U2069" s="86">
        <v>0</v>
      </c>
      <c r="V2069" s="86">
        <v>0</v>
      </c>
      <c r="W2069" s="86">
        <v>0</v>
      </c>
      <c r="X2069" s="86">
        <v>2500000</v>
      </c>
      <c r="Y2069" s="86">
        <v>2500000</v>
      </c>
    </row>
    <row r="2070" spans="1:25" hidden="1" outlineLevel="4" x14ac:dyDescent="0.3">
      <c r="A2070" s="85" t="s">
        <v>262</v>
      </c>
      <c r="B2070" s="85" t="s">
        <v>274</v>
      </c>
      <c r="C2070" t="s">
        <v>2150</v>
      </c>
      <c r="D2070" s="86">
        <v>0</v>
      </c>
      <c r="E2070" s="86">
        <v>0</v>
      </c>
      <c r="F2070" s="86">
        <v>0</v>
      </c>
      <c r="G2070" s="86">
        <v>0</v>
      </c>
      <c r="H2070" s="86">
        <v>0</v>
      </c>
      <c r="I2070" s="86">
        <v>0</v>
      </c>
      <c r="J2070" s="86">
        <v>5500000</v>
      </c>
      <c r="K2070" s="86">
        <v>20000000</v>
      </c>
      <c r="L2070" s="86">
        <v>0</v>
      </c>
      <c r="M2070" s="86">
        <v>0</v>
      </c>
      <c r="N2070" s="86">
        <v>0</v>
      </c>
      <c r="O2070" s="86">
        <v>0</v>
      </c>
      <c r="P2070" s="86">
        <v>0</v>
      </c>
      <c r="Q2070" s="86">
        <v>0</v>
      </c>
      <c r="R2070" s="86">
        <v>0</v>
      </c>
      <c r="S2070" s="86">
        <v>0</v>
      </c>
      <c r="T2070" s="86">
        <v>0</v>
      </c>
      <c r="U2070" s="86">
        <v>0</v>
      </c>
      <c r="V2070" s="86">
        <v>0</v>
      </c>
      <c r="W2070" s="86">
        <v>0</v>
      </c>
      <c r="X2070" s="86">
        <v>0</v>
      </c>
      <c r="Y2070" s="86">
        <v>25500000</v>
      </c>
    </row>
    <row r="2071" spans="1:25" hidden="1" outlineLevel="4" x14ac:dyDescent="0.3">
      <c r="A2071" s="85" t="s">
        <v>262</v>
      </c>
      <c r="B2071" s="85" t="s">
        <v>274</v>
      </c>
      <c r="C2071" t="s">
        <v>2151</v>
      </c>
      <c r="D2071" s="86">
        <v>0</v>
      </c>
      <c r="E2071" s="86">
        <v>0</v>
      </c>
      <c r="F2071" s="86">
        <v>0</v>
      </c>
      <c r="G2071" s="86">
        <v>0</v>
      </c>
      <c r="H2071" s="86">
        <v>0</v>
      </c>
      <c r="I2071" s="86">
        <v>0</v>
      </c>
      <c r="J2071" s="86">
        <v>0</v>
      </c>
      <c r="K2071" s="86">
        <v>0</v>
      </c>
      <c r="L2071" s="86">
        <v>0</v>
      </c>
      <c r="M2071" s="86">
        <v>0</v>
      </c>
      <c r="N2071" s="86">
        <v>0</v>
      </c>
      <c r="O2071" s="86">
        <v>0</v>
      </c>
      <c r="P2071" s="86">
        <v>0</v>
      </c>
      <c r="Q2071" s="86">
        <v>0</v>
      </c>
      <c r="R2071" s="86">
        <v>0</v>
      </c>
      <c r="S2071" s="86">
        <v>0</v>
      </c>
      <c r="T2071" s="86">
        <v>1200000</v>
      </c>
      <c r="U2071" s="86">
        <v>0</v>
      </c>
      <c r="V2071" s="86">
        <v>1340000</v>
      </c>
      <c r="W2071" s="86">
        <v>0</v>
      </c>
      <c r="X2071" s="86">
        <v>0</v>
      </c>
      <c r="Y2071" s="86">
        <v>2540000</v>
      </c>
    </row>
    <row r="2072" spans="1:25" hidden="1" outlineLevel="4" x14ac:dyDescent="0.3">
      <c r="A2072" s="85" t="s">
        <v>262</v>
      </c>
      <c r="B2072" s="85" t="s">
        <v>274</v>
      </c>
      <c r="C2072" t="s">
        <v>2152</v>
      </c>
      <c r="D2072" s="86">
        <v>0</v>
      </c>
      <c r="E2072" s="86">
        <v>0</v>
      </c>
      <c r="F2072" s="86">
        <v>0</v>
      </c>
      <c r="G2072" s="86">
        <v>0</v>
      </c>
      <c r="H2072" s="86">
        <v>0</v>
      </c>
      <c r="I2072" s="86">
        <v>0</v>
      </c>
      <c r="J2072" s="86">
        <v>20000</v>
      </c>
      <c r="K2072" s="86">
        <v>0</v>
      </c>
      <c r="L2072" s="86">
        <v>0</v>
      </c>
      <c r="M2072" s="86">
        <v>0</v>
      </c>
      <c r="N2072" s="86">
        <v>0</v>
      </c>
      <c r="O2072" s="86">
        <v>0</v>
      </c>
      <c r="P2072" s="86">
        <v>0</v>
      </c>
      <c r="Q2072" s="86">
        <v>0</v>
      </c>
      <c r="R2072" s="86">
        <v>0</v>
      </c>
      <c r="S2072" s="86">
        <v>0</v>
      </c>
      <c r="T2072" s="86">
        <v>0</v>
      </c>
      <c r="U2072" s="86">
        <v>0</v>
      </c>
      <c r="V2072" s="86">
        <v>0</v>
      </c>
      <c r="W2072" s="86">
        <v>0</v>
      </c>
      <c r="X2072" s="86">
        <v>0</v>
      </c>
      <c r="Y2072" s="86">
        <v>20000</v>
      </c>
    </row>
    <row r="2073" spans="1:25" hidden="1" outlineLevel="4" x14ac:dyDescent="0.3">
      <c r="A2073" s="85" t="s">
        <v>262</v>
      </c>
      <c r="B2073" s="85" t="s">
        <v>274</v>
      </c>
      <c r="C2073" t="s">
        <v>2153</v>
      </c>
      <c r="D2073" s="86">
        <v>0</v>
      </c>
      <c r="E2073" s="86">
        <v>0</v>
      </c>
      <c r="F2073" s="86">
        <v>0</v>
      </c>
      <c r="G2073" s="86">
        <v>0</v>
      </c>
      <c r="H2073" s="86">
        <v>0</v>
      </c>
      <c r="I2073" s="86">
        <v>0</v>
      </c>
      <c r="J2073" s="86">
        <v>0</v>
      </c>
      <c r="K2073" s="86">
        <v>0</v>
      </c>
      <c r="L2073" s="86">
        <v>0</v>
      </c>
      <c r="M2073" s="86">
        <v>0</v>
      </c>
      <c r="N2073" s="86">
        <v>0</v>
      </c>
      <c r="O2073" s="86">
        <v>0</v>
      </c>
      <c r="P2073" s="86">
        <v>0</v>
      </c>
      <c r="Q2073" s="86">
        <v>0</v>
      </c>
      <c r="R2073" s="86">
        <v>0</v>
      </c>
      <c r="S2073" s="86">
        <v>0</v>
      </c>
      <c r="T2073" s="86">
        <v>0</v>
      </c>
      <c r="U2073" s="86">
        <v>0</v>
      </c>
      <c r="V2073" s="86">
        <v>50000</v>
      </c>
      <c r="W2073" s="86">
        <v>2000000</v>
      </c>
      <c r="X2073" s="86">
        <v>0</v>
      </c>
      <c r="Y2073" s="86">
        <v>2050000</v>
      </c>
    </row>
    <row r="2074" spans="1:25" hidden="1" outlineLevel="4" x14ac:dyDescent="0.3">
      <c r="A2074" s="85" t="s">
        <v>262</v>
      </c>
      <c r="B2074" s="85" t="s">
        <v>274</v>
      </c>
      <c r="C2074" t="s">
        <v>2154</v>
      </c>
      <c r="D2074" s="86">
        <v>0</v>
      </c>
      <c r="E2074" s="86">
        <v>0</v>
      </c>
      <c r="F2074" s="86">
        <v>0</v>
      </c>
      <c r="G2074" s="86">
        <v>0</v>
      </c>
      <c r="H2074" s="86">
        <v>0</v>
      </c>
      <c r="I2074" s="86">
        <v>0</v>
      </c>
      <c r="J2074" s="86">
        <v>0</v>
      </c>
      <c r="K2074" s="86">
        <v>0</v>
      </c>
      <c r="L2074" s="86">
        <v>0</v>
      </c>
      <c r="M2074" s="86">
        <v>0</v>
      </c>
      <c r="N2074" s="86">
        <v>0</v>
      </c>
      <c r="O2074" s="86">
        <v>0</v>
      </c>
      <c r="P2074" s="86">
        <v>0</v>
      </c>
      <c r="Q2074" s="86">
        <v>0</v>
      </c>
      <c r="R2074" s="86">
        <v>0</v>
      </c>
      <c r="S2074" s="86">
        <v>0</v>
      </c>
      <c r="T2074" s="86">
        <v>0</v>
      </c>
      <c r="U2074" s="86">
        <v>0</v>
      </c>
      <c r="V2074" s="86">
        <v>0</v>
      </c>
      <c r="W2074" s="86">
        <v>0</v>
      </c>
      <c r="X2074" s="86">
        <v>50000</v>
      </c>
      <c r="Y2074" s="86">
        <v>50000</v>
      </c>
    </row>
    <row r="2075" spans="1:25" hidden="1" outlineLevel="4" x14ac:dyDescent="0.3">
      <c r="A2075" s="85" t="s">
        <v>262</v>
      </c>
      <c r="B2075" s="85" t="s">
        <v>274</v>
      </c>
      <c r="C2075" t="s">
        <v>2155</v>
      </c>
      <c r="D2075" s="86">
        <v>0</v>
      </c>
      <c r="E2075" s="86">
        <v>0</v>
      </c>
      <c r="F2075" s="86">
        <v>0</v>
      </c>
      <c r="G2075" s="86">
        <v>0</v>
      </c>
      <c r="H2075" s="86">
        <v>0</v>
      </c>
      <c r="I2075" s="86">
        <v>0</v>
      </c>
      <c r="J2075" s="86">
        <v>0</v>
      </c>
      <c r="K2075" s="86">
        <v>0</v>
      </c>
      <c r="L2075" s="86">
        <v>0</v>
      </c>
      <c r="M2075" s="86">
        <v>0</v>
      </c>
      <c r="N2075" s="86">
        <v>0</v>
      </c>
      <c r="O2075" s="86">
        <v>0</v>
      </c>
      <c r="P2075" s="86">
        <v>0</v>
      </c>
      <c r="Q2075" s="86">
        <v>0</v>
      </c>
      <c r="R2075" s="86">
        <v>0</v>
      </c>
      <c r="S2075" s="86">
        <v>0</v>
      </c>
      <c r="T2075" s="86">
        <v>0</v>
      </c>
      <c r="U2075" s="86">
        <v>0</v>
      </c>
      <c r="V2075" s="86">
        <v>0</v>
      </c>
      <c r="W2075" s="86">
        <v>25000</v>
      </c>
      <c r="X2075" s="86">
        <v>0</v>
      </c>
      <c r="Y2075" s="86">
        <v>25000</v>
      </c>
    </row>
    <row r="2076" spans="1:25" hidden="1" outlineLevel="4" x14ac:dyDescent="0.3">
      <c r="A2076" s="85" t="s">
        <v>262</v>
      </c>
      <c r="B2076" s="85" t="s">
        <v>274</v>
      </c>
      <c r="C2076" t="s">
        <v>2156</v>
      </c>
      <c r="D2076" s="86">
        <v>0</v>
      </c>
      <c r="E2076" s="86">
        <v>0</v>
      </c>
      <c r="F2076" s="86">
        <v>0</v>
      </c>
      <c r="G2076" s="86">
        <v>0</v>
      </c>
      <c r="H2076" s="86">
        <v>0</v>
      </c>
      <c r="I2076" s="86">
        <v>0</v>
      </c>
      <c r="J2076" s="86">
        <v>0</v>
      </c>
      <c r="K2076" s="86">
        <v>165000</v>
      </c>
      <c r="L2076" s="86">
        <v>0</v>
      </c>
      <c r="M2076" s="86">
        <v>0</v>
      </c>
      <c r="N2076" s="86">
        <v>0</v>
      </c>
      <c r="O2076" s="86">
        <v>0</v>
      </c>
      <c r="P2076" s="86">
        <v>0</v>
      </c>
      <c r="Q2076" s="86">
        <v>0</v>
      </c>
      <c r="R2076" s="86">
        <v>0</v>
      </c>
      <c r="S2076" s="86">
        <v>0</v>
      </c>
      <c r="T2076" s="86">
        <v>0</v>
      </c>
      <c r="U2076" s="86">
        <v>0</v>
      </c>
      <c r="V2076" s="86">
        <v>0</v>
      </c>
      <c r="W2076" s="86">
        <v>0</v>
      </c>
      <c r="X2076" s="86">
        <v>0</v>
      </c>
      <c r="Y2076" s="86">
        <v>165000</v>
      </c>
    </row>
    <row r="2077" spans="1:25" hidden="1" outlineLevel="4" x14ac:dyDescent="0.3">
      <c r="A2077" s="85" t="s">
        <v>262</v>
      </c>
      <c r="B2077" s="85" t="s">
        <v>274</v>
      </c>
      <c r="C2077" t="s">
        <v>2157</v>
      </c>
      <c r="D2077" s="86">
        <v>0</v>
      </c>
      <c r="E2077" s="86">
        <v>0</v>
      </c>
      <c r="F2077" s="86">
        <v>0</v>
      </c>
      <c r="G2077" s="86">
        <v>0</v>
      </c>
      <c r="H2077" s="86">
        <v>0</v>
      </c>
      <c r="I2077" s="86">
        <v>0</v>
      </c>
      <c r="J2077" s="86">
        <v>0</v>
      </c>
      <c r="K2077" s="86">
        <v>0</v>
      </c>
      <c r="L2077" s="86">
        <v>0</v>
      </c>
      <c r="M2077" s="86">
        <v>0</v>
      </c>
      <c r="N2077" s="86">
        <v>0</v>
      </c>
      <c r="O2077" s="86">
        <v>0</v>
      </c>
      <c r="P2077" s="86">
        <v>0</v>
      </c>
      <c r="Q2077" s="86">
        <v>0</v>
      </c>
      <c r="R2077" s="86">
        <v>0</v>
      </c>
      <c r="S2077" s="86">
        <v>0</v>
      </c>
      <c r="T2077" s="86">
        <v>0</v>
      </c>
      <c r="U2077" s="86">
        <v>0</v>
      </c>
      <c r="V2077" s="86">
        <v>205000</v>
      </c>
      <c r="W2077" s="86">
        <v>0</v>
      </c>
      <c r="X2077" s="86">
        <v>0</v>
      </c>
      <c r="Y2077" s="86">
        <v>205000</v>
      </c>
    </row>
    <row r="2078" spans="1:25" hidden="1" outlineLevel="4" x14ac:dyDescent="0.3">
      <c r="A2078" s="85" t="s">
        <v>262</v>
      </c>
      <c r="B2078" s="85" t="s">
        <v>274</v>
      </c>
      <c r="C2078" t="s">
        <v>2158</v>
      </c>
      <c r="D2078" s="86">
        <v>0</v>
      </c>
      <c r="E2078" s="86">
        <v>4000000</v>
      </c>
      <c r="F2078" s="86">
        <v>531372.16688840499</v>
      </c>
      <c r="G2078" s="86">
        <v>0</v>
      </c>
      <c r="H2078" s="86">
        <v>0</v>
      </c>
      <c r="I2078" s="86">
        <v>0</v>
      </c>
      <c r="J2078" s="86">
        <v>0</v>
      </c>
      <c r="K2078" s="86">
        <v>0</v>
      </c>
      <c r="L2078" s="86">
        <v>0</v>
      </c>
      <c r="M2078" s="86">
        <v>0</v>
      </c>
      <c r="N2078" s="86">
        <v>0</v>
      </c>
      <c r="O2078" s="86">
        <v>0</v>
      </c>
      <c r="P2078" s="86">
        <v>0</v>
      </c>
      <c r="Q2078" s="86">
        <v>0</v>
      </c>
      <c r="R2078" s="86">
        <v>0</v>
      </c>
      <c r="S2078" s="86">
        <v>0</v>
      </c>
      <c r="T2078" s="86">
        <v>0</v>
      </c>
      <c r="U2078" s="86">
        <v>0</v>
      </c>
      <c r="V2078" s="86">
        <v>0</v>
      </c>
      <c r="W2078" s="86">
        <v>0</v>
      </c>
      <c r="X2078" s="86">
        <v>0</v>
      </c>
      <c r="Y2078" s="86">
        <v>4531372.1668884046</v>
      </c>
    </row>
    <row r="2079" spans="1:25" hidden="1" outlineLevel="4" x14ac:dyDescent="0.3">
      <c r="A2079" s="85" t="s">
        <v>262</v>
      </c>
      <c r="B2079" s="85" t="s">
        <v>274</v>
      </c>
      <c r="C2079" t="s">
        <v>2159</v>
      </c>
      <c r="D2079" s="86">
        <v>0</v>
      </c>
      <c r="E2079" s="86">
        <v>0</v>
      </c>
      <c r="F2079" s="86">
        <v>0</v>
      </c>
      <c r="G2079" s="86">
        <v>0</v>
      </c>
      <c r="H2079" s="86">
        <v>0</v>
      </c>
      <c r="I2079" s="86">
        <v>0</v>
      </c>
      <c r="J2079" s="86">
        <v>0</v>
      </c>
      <c r="K2079" s="86">
        <v>0</v>
      </c>
      <c r="L2079" s="86">
        <v>0</v>
      </c>
      <c r="M2079" s="86">
        <v>0</v>
      </c>
      <c r="N2079" s="86">
        <v>0</v>
      </c>
      <c r="O2079" s="86">
        <v>0</v>
      </c>
      <c r="P2079" s="86">
        <v>0</v>
      </c>
      <c r="Q2079" s="86">
        <v>0</v>
      </c>
      <c r="R2079" s="86">
        <v>0</v>
      </c>
      <c r="S2079" s="86">
        <v>0</v>
      </c>
      <c r="T2079" s="86">
        <v>0</v>
      </c>
      <c r="U2079" s="86">
        <v>0</v>
      </c>
      <c r="V2079" s="86">
        <v>30000</v>
      </c>
      <c r="W2079" s="86">
        <v>0</v>
      </c>
      <c r="X2079" s="86">
        <v>0</v>
      </c>
      <c r="Y2079" s="86">
        <v>30000</v>
      </c>
    </row>
    <row r="2080" spans="1:25" hidden="1" outlineLevel="4" x14ac:dyDescent="0.3">
      <c r="A2080" s="85" t="s">
        <v>262</v>
      </c>
      <c r="B2080" s="85" t="s">
        <v>274</v>
      </c>
      <c r="C2080" t="s">
        <v>2160</v>
      </c>
      <c r="D2080" s="86">
        <v>0</v>
      </c>
      <c r="E2080" s="86">
        <v>0</v>
      </c>
      <c r="F2080" s="86">
        <v>0</v>
      </c>
      <c r="G2080" s="86">
        <v>0</v>
      </c>
      <c r="H2080" s="86">
        <v>0</v>
      </c>
      <c r="I2080" s="86">
        <v>0</v>
      </c>
      <c r="J2080" s="86">
        <v>0</v>
      </c>
      <c r="K2080" s="86">
        <v>0</v>
      </c>
      <c r="L2080" s="86">
        <v>0</v>
      </c>
      <c r="M2080" s="86">
        <v>0</v>
      </c>
      <c r="N2080" s="86">
        <v>0</v>
      </c>
      <c r="O2080" s="86">
        <v>0</v>
      </c>
      <c r="P2080" s="86">
        <v>0</v>
      </c>
      <c r="Q2080" s="86">
        <v>0</v>
      </c>
      <c r="R2080" s="86">
        <v>0</v>
      </c>
      <c r="S2080" s="86">
        <v>0</v>
      </c>
      <c r="T2080" s="86">
        <v>0</v>
      </c>
      <c r="U2080" s="86">
        <v>0</v>
      </c>
      <c r="V2080" s="86">
        <v>500000</v>
      </c>
      <c r="W2080" s="86">
        <v>0</v>
      </c>
      <c r="X2080" s="86">
        <v>0</v>
      </c>
      <c r="Y2080" s="86">
        <v>500000</v>
      </c>
    </row>
    <row r="2081" spans="1:25" hidden="1" outlineLevel="4" x14ac:dyDescent="0.3">
      <c r="A2081" s="85" t="s">
        <v>262</v>
      </c>
      <c r="B2081" s="85" t="s">
        <v>274</v>
      </c>
      <c r="C2081" t="s">
        <v>2161</v>
      </c>
      <c r="D2081" s="86">
        <v>0</v>
      </c>
      <c r="E2081" s="86">
        <v>0</v>
      </c>
      <c r="F2081" s="86">
        <v>0</v>
      </c>
      <c r="G2081" s="86">
        <v>0</v>
      </c>
      <c r="H2081" s="86">
        <v>0</v>
      </c>
      <c r="I2081" s="86">
        <v>0</v>
      </c>
      <c r="J2081" s="86">
        <v>0</v>
      </c>
      <c r="K2081" s="86">
        <v>0</v>
      </c>
      <c r="L2081" s="86">
        <v>0</v>
      </c>
      <c r="M2081" s="86">
        <v>0</v>
      </c>
      <c r="N2081" s="86">
        <v>0</v>
      </c>
      <c r="O2081" s="86">
        <v>0</v>
      </c>
      <c r="P2081" s="86">
        <v>0</v>
      </c>
      <c r="Q2081" s="86">
        <v>0</v>
      </c>
      <c r="R2081" s="86">
        <v>0</v>
      </c>
      <c r="S2081" s="86">
        <v>0</v>
      </c>
      <c r="T2081" s="86">
        <v>0</v>
      </c>
      <c r="U2081" s="86">
        <v>0</v>
      </c>
      <c r="V2081" s="86">
        <v>0</v>
      </c>
      <c r="W2081" s="86">
        <v>75000</v>
      </c>
      <c r="X2081" s="86">
        <v>0</v>
      </c>
      <c r="Y2081" s="86">
        <v>75000</v>
      </c>
    </row>
    <row r="2082" spans="1:25" hidden="1" outlineLevel="4" x14ac:dyDescent="0.3">
      <c r="A2082" s="85" t="s">
        <v>262</v>
      </c>
      <c r="B2082" s="85" t="s">
        <v>274</v>
      </c>
      <c r="C2082" t="s">
        <v>2162</v>
      </c>
      <c r="D2082" s="86">
        <v>0</v>
      </c>
      <c r="E2082" s="86">
        <v>0</v>
      </c>
      <c r="F2082" s="86">
        <v>0</v>
      </c>
      <c r="G2082" s="86">
        <v>0</v>
      </c>
      <c r="H2082" s="86">
        <v>0</v>
      </c>
      <c r="I2082" s="86">
        <v>0</v>
      </c>
      <c r="J2082" s="86">
        <v>0</v>
      </c>
      <c r="K2082" s="86">
        <v>0</v>
      </c>
      <c r="L2082" s="86">
        <v>0</v>
      </c>
      <c r="M2082" s="86">
        <v>0</v>
      </c>
      <c r="N2082" s="86">
        <v>0</v>
      </c>
      <c r="O2082" s="86">
        <v>0</v>
      </c>
      <c r="P2082" s="86">
        <v>0</v>
      </c>
      <c r="Q2082" s="86">
        <v>0</v>
      </c>
      <c r="R2082" s="86">
        <v>0</v>
      </c>
      <c r="S2082" s="86">
        <v>0</v>
      </c>
      <c r="T2082" s="86">
        <v>0</v>
      </c>
      <c r="U2082" s="86">
        <v>0</v>
      </c>
      <c r="V2082" s="86">
        <v>0</v>
      </c>
      <c r="W2082" s="86">
        <v>43000</v>
      </c>
      <c r="X2082" s="86">
        <v>0</v>
      </c>
      <c r="Y2082" s="86">
        <v>43000</v>
      </c>
    </row>
    <row r="2083" spans="1:25" hidden="1" outlineLevel="4" x14ac:dyDescent="0.3">
      <c r="A2083" s="85" t="s">
        <v>262</v>
      </c>
      <c r="B2083" s="85" t="s">
        <v>274</v>
      </c>
      <c r="C2083" t="s">
        <v>2163</v>
      </c>
      <c r="D2083" s="86">
        <v>0</v>
      </c>
      <c r="E2083" s="86">
        <v>0</v>
      </c>
      <c r="F2083" s="86">
        <v>0</v>
      </c>
      <c r="G2083" s="86">
        <v>0</v>
      </c>
      <c r="H2083" s="86">
        <v>0</v>
      </c>
      <c r="I2083" s="86">
        <v>0</v>
      </c>
      <c r="J2083" s="86">
        <v>0</v>
      </c>
      <c r="K2083" s="86">
        <v>0</v>
      </c>
      <c r="L2083" s="86">
        <v>0</v>
      </c>
      <c r="M2083" s="86">
        <v>0</v>
      </c>
      <c r="N2083" s="86">
        <v>0</v>
      </c>
      <c r="O2083" s="86">
        <v>0</v>
      </c>
      <c r="P2083" s="86">
        <v>0</v>
      </c>
      <c r="Q2083" s="86">
        <v>0</v>
      </c>
      <c r="R2083" s="86">
        <v>0</v>
      </c>
      <c r="S2083" s="86">
        <v>0</v>
      </c>
      <c r="T2083" s="86">
        <v>0</v>
      </c>
      <c r="U2083" s="86">
        <v>0</v>
      </c>
      <c r="V2083" s="86">
        <v>0</v>
      </c>
      <c r="W2083" s="86">
        <v>0</v>
      </c>
      <c r="X2083" s="86">
        <v>500000</v>
      </c>
      <c r="Y2083" s="86">
        <v>500000</v>
      </c>
    </row>
    <row r="2084" spans="1:25" hidden="1" outlineLevel="4" x14ac:dyDescent="0.3">
      <c r="A2084" s="85" t="s">
        <v>262</v>
      </c>
      <c r="B2084" s="85" t="s">
        <v>274</v>
      </c>
      <c r="C2084" t="s">
        <v>2164</v>
      </c>
      <c r="D2084" s="86">
        <v>0</v>
      </c>
      <c r="E2084" s="86">
        <v>0</v>
      </c>
      <c r="F2084" s="86">
        <v>0</v>
      </c>
      <c r="G2084" s="86">
        <v>0</v>
      </c>
      <c r="H2084" s="86">
        <v>0</v>
      </c>
      <c r="I2084" s="86">
        <v>0</v>
      </c>
      <c r="J2084" s="86">
        <v>0</v>
      </c>
      <c r="K2084" s="86">
        <v>0</v>
      </c>
      <c r="L2084" s="86">
        <v>0</v>
      </c>
      <c r="M2084" s="86">
        <v>0</v>
      </c>
      <c r="N2084" s="86">
        <v>0</v>
      </c>
      <c r="O2084" s="86">
        <v>0</v>
      </c>
      <c r="P2084" s="86">
        <v>0</v>
      </c>
      <c r="Q2084" s="86">
        <v>0</v>
      </c>
      <c r="R2084" s="86">
        <v>0</v>
      </c>
      <c r="S2084" s="86">
        <v>0</v>
      </c>
      <c r="T2084" s="86">
        <v>0</v>
      </c>
      <c r="U2084" s="86">
        <v>0</v>
      </c>
      <c r="V2084" s="86">
        <v>0</v>
      </c>
      <c r="W2084" s="86">
        <v>0</v>
      </c>
      <c r="X2084" s="86">
        <v>750000</v>
      </c>
      <c r="Y2084" s="86">
        <v>750000</v>
      </c>
    </row>
    <row r="2085" spans="1:25" hidden="1" outlineLevel="4" x14ac:dyDescent="0.3">
      <c r="A2085" s="85" t="s">
        <v>262</v>
      </c>
      <c r="B2085" s="85" t="s">
        <v>274</v>
      </c>
      <c r="C2085" t="s">
        <v>2165</v>
      </c>
      <c r="D2085" s="86">
        <v>0</v>
      </c>
      <c r="E2085" s="86">
        <v>0</v>
      </c>
      <c r="F2085" s="86">
        <v>0</v>
      </c>
      <c r="G2085" s="86">
        <v>0</v>
      </c>
      <c r="H2085" s="86">
        <v>0</v>
      </c>
      <c r="I2085" s="86">
        <v>0</v>
      </c>
      <c r="J2085" s="86">
        <v>0</v>
      </c>
      <c r="K2085" s="86">
        <v>0</v>
      </c>
      <c r="L2085" s="86">
        <v>0</v>
      </c>
      <c r="M2085" s="86">
        <v>0</v>
      </c>
      <c r="N2085" s="86">
        <v>0</v>
      </c>
      <c r="O2085" s="86">
        <v>0</v>
      </c>
      <c r="P2085" s="86">
        <v>0</v>
      </c>
      <c r="Q2085" s="86">
        <v>0</v>
      </c>
      <c r="R2085" s="86">
        <v>0</v>
      </c>
      <c r="S2085" s="86">
        <v>0</v>
      </c>
      <c r="T2085" s="86">
        <v>0</v>
      </c>
      <c r="U2085" s="86">
        <v>0</v>
      </c>
      <c r="V2085" s="86">
        <v>0</v>
      </c>
      <c r="W2085" s="86">
        <v>0</v>
      </c>
      <c r="X2085" s="86">
        <v>750000</v>
      </c>
      <c r="Y2085" s="86">
        <v>750000</v>
      </c>
    </row>
    <row r="2086" spans="1:25" hidden="1" outlineLevel="4" x14ac:dyDescent="0.3">
      <c r="A2086" s="85" t="s">
        <v>262</v>
      </c>
      <c r="B2086" s="85" t="s">
        <v>274</v>
      </c>
      <c r="C2086" t="s">
        <v>2166</v>
      </c>
      <c r="D2086" s="86">
        <v>0</v>
      </c>
      <c r="E2086" s="86">
        <v>0</v>
      </c>
      <c r="F2086" s="86">
        <v>0</v>
      </c>
      <c r="G2086" s="86">
        <v>0</v>
      </c>
      <c r="H2086" s="86">
        <v>0</v>
      </c>
      <c r="I2086" s="86">
        <v>0</v>
      </c>
      <c r="J2086" s="86">
        <v>0</v>
      </c>
      <c r="K2086" s="86">
        <v>0</v>
      </c>
      <c r="L2086" s="86">
        <v>0</v>
      </c>
      <c r="M2086" s="86">
        <v>0</v>
      </c>
      <c r="N2086" s="86">
        <v>0</v>
      </c>
      <c r="O2086" s="86">
        <v>0</v>
      </c>
      <c r="P2086" s="86">
        <v>0</v>
      </c>
      <c r="Q2086" s="86">
        <v>0</v>
      </c>
      <c r="R2086" s="86">
        <v>0</v>
      </c>
      <c r="S2086" s="86">
        <v>0</v>
      </c>
      <c r="T2086" s="86">
        <v>0</v>
      </c>
      <c r="U2086" s="86">
        <v>0</v>
      </c>
      <c r="V2086" s="86">
        <v>0</v>
      </c>
      <c r="W2086" s="86">
        <v>50000</v>
      </c>
      <c r="X2086" s="86">
        <v>0</v>
      </c>
      <c r="Y2086" s="86">
        <v>50000</v>
      </c>
    </row>
    <row r="2087" spans="1:25" hidden="1" outlineLevel="4" x14ac:dyDescent="0.3">
      <c r="A2087" s="85" t="s">
        <v>262</v>
      </c>
      <c r="B2087" s="85" t="s">
        <v>274</v>
      </c>
      <c r="C2087" t="s">
        <v>2167</v>
      </c>
      <c r="D2087" s="86">
        <v>0</v>
      </c>
      <c r="E2087" s="86">
        <v>0</v>
      </c>
      <c r="F2087" s="86">
        <v>0</v>
      </c>
      <c r="G2087" s="86">
        <v>0</v>
      </c>
      <c r="H2087" s="86">
        <v>0</v>
      </c>
      <c r="I2087" s="86">
        <v>0</v>
      </c>
      <c r="J2087" s="86">
        <v>0</v>
      </c>
      <c r="K2087" s="86">
        <v>0</v>
      </c>
      <c r="L2087" s="86">
        <v>0</v>
      </c>
      <c r="M2087" s="86">
        <v>0</v>
      </c>
      <c r="N2087" s="86">
        <v>0</v>
      </c>
      <c r="O2087" s="86">
        <v>0</v>
      </c>
      <c r="P2087" s="86">
        <v>0</v>
      </c>
      <c r="Q2087" s="86">
        <v>0</v>
      </c>
      <c r="R2087" s="86">
        <v>0</v>
      </c>
      <c r="S2087" s="86">
        <v>0</v>
      </c>
      <c r="T2087" s="86">
        <v>0</v>
      </c>
      <c r="U2087" s="86">
        <v>0</v>
      </c>
      <c r="V2087" s="86">
        <v>0</v>
      </c>
      <c r="W2087" s="86">
        <v>0</v>
      </c>
      <c r="X2087" s="86">
        <v>45000</v>
      </c>
      <c r="Y2087" s="86">
        <v>45000</v>
      </c>
    </row>
    <row r="2088" spans="1:25" hidden="1" outlineLevel="4" x14ac:dyDescent="0.3">
      <c r="A2088" s="85" t="s">
        <v>262</v>
      </c>
      <c r="B2088" s="85" t="s">
        <v>274</v>
      </c>
      <c r="C2088" t="s">
        <v>2168</v>
      </c>
      <c r="D2088" s="86">
        <v>0</v>
      </c>
      <c r="E2088" s="86">
        <v>0</v>
      </c>
      <c r="F2088" s="86">
        <v>0</v>
      </c>
      <c r="G2088" s="86">
        <v>0</v>
      </c>
      <c r="H2088" s="86">
        <v>0</v>
      </c>
      <c r="I2088" s="86">
        <v>0</v>
      </c>
      <c r="J2088" s="86">
        <v>0</v>
      </c>
      <c r="K2088" s="86">
        <v>0</v>
      </c>
      <c r="L2088" s="86">
        <v>0</v>
      </c>
      <c r="M2088" s="86">
        <v>0</v>
      </c>
      <c r="N2088" s="86">
        <v>0</v>
      </c>
      <c r="O2088" s="86">
        <v>0</v>
      </c>
      <c r="P2088" s="86">
        <v>0</v>
      </c>
      <c r="Q2088" s="86">
        <v>0</v>
      </c>
      <c r="R2088" s="86">
        <v>0</v>
      </c>
      <c r="S2088" s="86">
        <v>0</v>
      </c>
      <c r="T2088" s="86">
        <v>0</v>
      </c>
      <c r="U2088" s="86">
        <v>0</v>
      </c>
      <c r="V2088" s="86">
        <v>0</v>
      </c>
      <c r="W2088" s="86">
        <v>0</v>
      </c>
      <c r="X2088" s="86">
        <v>30000</v>
      </c>
      <c r="Y2088" s="86">
        <v>30000</v>
      </c>
    </row>
    <row r="2089" spans="1:25" hidden="1" outlineLevel="4" x14ac:dyDescent="0.3">
      <c r="A2089" s="85" t="s">
        <v>262</v>
      </c>
      <c r="B2089" s="85" t="s">
        <v>274</v>
      </c>
      <c r="C2089" t="s">
        <v>2169</v>
      </c>
      <c r="D2089" s="86">
        <v>0</v>
      </c>
      <c r="E2089" s="86">
        <v>0</v>
      </c>
      <c r="F2089" s="86">
        <v>0</v>
      </c>
      <c r="G2089" s="86">
        <v>0</v>
      </c>
      <c r="H2089" s="86">
        <v>0</v>
      </c>
      <c r="I2089" s="86">
        <v>0</v>
      </c>
      <c r="J2089" s="86">
        <v>0</v>
      </c>
      <c r="K2089" s="86">
        <v>800000</v>
      </c>
      <c r="L2089" s="86">
        <v>0</v>
      </c>
      <c r="M2089" s="86">
        <v>0</v>
      </c>
      <c r="N2089" s="86">
        <v>0</v>
      </c>
      <c r="O2089" s="86">
        <v>0</v>
      </c>
      <c r="P2089" s="86">
        <v>0</v>
      </c>
      <c r="Q2089" s="86">
        <v>0</v>
      </c>
      <c r="R2089" s="86">
        <v>0</v>
      </c>
      <c r="S2089" s="86">
        <v>0</v>
      </c>
      <c r="T2089" s="86">
        <v>0</v>
      </c>
      <c r="U2089" s="86">
        <v>0</v>
      </c>
      <c r="V2089" s="86">
        <v>0</v>
      </c>
      <c r="W2089" s="86">
        <v>0</v>
      </c>
      <c r="X2089" s="86">
        <v>0</v>
      </c>
      <c r="Y2089" s="86">
        <v>800000</v>
      </c>
    </row>
    <row r="2090" spans="1:25" hidden="1" outlineLevel="4" x14ac:dyDescent="0.3">
      <c r="A2090" s="85" t="s">
        <v>262</v>
      </c>
      <c r="B2090" s="85" t="s">
        <v>274</v>
      </c>
      <c r="C2090" t="s">
        <v>2170</v>
      </c>
      <c r="D2090" s="86">
        <v>0</v>
      </c>
      <c r="E2090" s="86">
        <v>0</v>
      </c>
      <c r="F2090" s="86">
        <v>0</v>
      </c>
      <c r="G2090" s="86">
        <v>0</v>
      </c>
      <c r="H2090" s="86">
        <v>0</v>
      </c>
      <c r="I2090" s="86">
        <v>0</v>
      </c>
      <c r="J2090" s="86">
        <v>0</v>
      </c>
      <c r="K2090" s="86">
        <v>0</v>
      </c>
      <c r="L2090" s="86">
        <v>0</v>
      </c>
      <c r="M2090" s="86">
        <v>0</v>
      </c>
      <c r="N2090" s="86">
        <v>0</v>
      </c>
      <c r="O2090" s="86">
        <v>0</v>
      </c>
      <c r="P2090" s="86">
        <v>0</v>
      </c>
      <c r="Q2090" s="86">
        <v>0</v>
      </c>
      <c r="R2090" s="86">
        <v>0</v>
      </c>
      <c r="S2090" s="86">
        <v>0</v>
      </c>
      <c r="T2090" s="86">
        <v>0</v>
      </c>
      <c r="U2090" s="86">
        <v>0</v>
      </c>
      <c r="V2090" s="86">
        <v>0</v>
      </c>
      <c r="W2090" s="86">
        <v>300000</v>
      </c>
      <c r="X2090" s="86">
        <v>0</v>
      </c>
      <c r="Y2090" s="86">
        <v>300000</v>
      </c>
    </row>
    <row r="2091" spans="1:25" hidden="1" outlineLevel="4" x14ac:dyDescent="0.3">
      <c r="A2091" s="85" t="s">
        <v>262</v>
      </c>
      <c r="B2091" s="85" t="s">
        <v>274</v>
      </c>
      <c r="C2091" t="s">
        <v>2171</v>
      </c>
      <c r="D2091" s="86">
        <v>0</v>
      </c>
      <c r="E2091" s="86">
        <v>0</v>
      </c>
      <c r="F2091" s="86">
        <v>0</v>
      </c>
      <c r="G2091" s="86">
        <v>0</v>
      </c>
      <c r="H2091" s="86">
        <v>0</v>
      </c>
      <c r="I2091" s="86">
        <v>0</v>
      </c>
      <c r="J2091" s="86">
        <v>0</v>
      </c>
      <c r="K2091" s="86">
        <v>0</v>
      </c>
      <c r="L2091" s="86">
        <v>0</v>
      </c>
      <c r="M2091" s="86">
        <v>0</v>
      </c>
      <c r="N2091" s="86">
        <v>0</v>
      </c>
      <c r="O2091" s="86">
        <v>0</v>
      </c>
      <c r="P2091" s="86">
        <v>0</v>
      </c>
      <c r="Q2091" s="86">
        <v>0</v>
      </c>
      <c r="R2091" s="86">
        <v>0</v>
      </c>
      <c r="S2091" s="86">
        <v>0</v>
      </c>
      <c r="T2091" s="86">
        <v>0</v>
      </c>
      <c r="U2091" s="86">
        <v>0</v>
      </c>
      <c r="V2091" s="86">
        <v>0</v>
      </c>
      <c r="W2091" s="86">
        <v>3000000</v>
      </c>
      <c r="X2091" s="86">
        <v>0</v>
      </c>
      <c r="Y2091" s="86">
        <v>3000000</v>
      </c>
    </row>
    <row r="2092" spans="1:25" hidden="1" outlineLevel="4" x14ac:dyDescent="0.3">
      <c r="A2092" s="85" t="s">
        <v>262</v>
      </c>
      <c r="B2092" s="85" t="s">
        <v>274</v>
      </c>
      <c r="C2092" t="s">
        <v>2172</v>
      </c>
      <c r="D2092" s="86">
        <v>0</v>
      </c>
      <c r="E2092" s="86">
        <v>0</v>
      </c>
      <c r="F2092" s="86">
        <v>0</v>
      </c>
      <c r="G2092" s="86">
        <v>0</v>
      </c>
      <c r="H2092" s="86">
        <v>0</v>
      </c>
      <c r="I2092" s="86">
        <v>0</v>
      </c>
      <c r="J2092" s="86">
        <v>0</v>
      </c>
      <c r="K2092" s="86">
        <v>0</v>
      </c>
      <c r="L2092" s="86">
        <v>0</v>
      </c>
      <c r="M2092" s="86">
        <v>0</v>
      </c>
      <c r="N2092" s="86">
        <v>0</v>
      </c>
      <c r="O2092" s="86">
        <v>0</v>
      </c>
      <c r="P2092" s="86">
        <v>0</v>
      </c>
      <c r="Q2092" s="86">
        <v>0</v>
      </c>
      <c r="R2092" s="86">
        <v>0</v>
      </c>
      <c r="S2092" s="86">
        <v>0</v>
      </c>
      <c r="T2092" s="86">
        <v>0</v>
      </c>
      <c r="U2092" s="86">
        <v>0</v>
      </c>
      <c r="V2092" s="86">
        <v>0</v>
      </c>
      <c r="W2092" s="86">
        <v>2000000</v>
      </c>
      <c r="X2092" s="86">
        <v>0</v>
      </c>
      <c r="Y2092" s="86">
        <v>2000000</v>
      </c>
    </row>
    <row r="2093" spans="1:25" hidden="1" outlineLevel="4" x14ac:dyDescent="0.3">
      <c r="A2093" s="85" t="s">
        <v>262</v>
      </c>
      <c r="B2093" s="85" t="s">
        <v>274</v>
      </c>
      <c r="C2093" t="s">
        <v>2173</v>
      </c>
      <c r="D2093" s="86">
        <v>0</v>
      </c>
      <c r="E2093" s="86">
        <v>0</v>
      </c>
      <c r="F2093" s="86">
        <v>0</v>
      </c>
      <c r="G2093" s="86">
        <v>0</v>
      </c>
      <c r="H2093" s="86">
        <v>0</v>
      </c>
      <c r="I2093" s="86">
        <v>0</v>
      </c>
      <c r="J2093" s="86">
        <v>0</v>
      </c>
      <c r="K2093" s="86">
        <v>0</v>
      </c>
      <c r="L2093" s="86">
        <v>0</v>
      </c>
      <c r="M2093" s="86">
        <v>0</v>
      </c>
      <c r="N2093" s="86">
        <v>0</v>
      </c>
      <c r="O2093" s="86">
        <v>0</v>
      </c>
      <c r="P2093" s="86">
        <v>0</v>
      </c>
      <c r="Q2093" s="86">
        <v>0</v>
      </c>
      <c r="R2093" s="86">
        <v>0</v>
      </c>
      <c r="S2093" s="86">
        <v>0</v>
      </c>
      <c r="T2093" s="86">
        <v>0</v>
      </c>
      <c r="U2093" s="86">
        <v>0</v>
      </c>
      <c r="V2093" s="86">
        <v>0</v>
      </c>
      <c r="W2093" s="86">
        <v>100000</v>
      </c>
      <c r="X2093" s="86">
        <v>0</v>
      </c>
      <c r="Y2093" s="86">
        <v>100000</v>
      </c>
    </row>
    <row r="2094" spans="1:25" hidden="1" outlineLevel="4" x14ac:dyDescent="0.3">
      <c r="A2094" s="85" t="s">
        <v>262</v>
      </c>
      <c r="B2094" s="85" t="s">
        <v>274</v>
      </c>
      <c r="C2094" t="s">
        <v>2174</v>
      </c>
      <c r="D2094" s="86">
        <v>0</v>
      </c>
      <c r="E2094" s="86">
        <v>0</v>
      </c>
      <c r="F2094" s="86">
        <v>0</v>
      </c>
      <c r="G2094" s="86">
        <v>0</v>
      </c>
      <c r="H2094" s="86">
        <v>0</v>
      </c>
      <c r="I2094" s="86">
        <v>0</v>
      </c>
      <c r="J2094" s="86">
        <v>0</v>
      </c>
      <c r="K2094" s="86">
        <v>0</v>
      </c>
      <c r="L2094" s="86">
        <v>0</v>
      </c>
      <c r="M2094" s="86">
        <v>0</v>
      </c>
      <c r="N2094" s="86">
        <v>0</v>
      </c>
      <c r="O2094" s="86">
        <v>0</v>
      </c>
      <c r="P2094" s="86">
        <v>0</v>
      </c>
      <c r="Q2094" s="86">
        <v>0</v>
      </c>
      <c r="R2094" s="86">
        <v>0</v>
      </c>
      <c r="S2094" s="86">
        <v>0</v>
      </c>
      <c r="T2094" s="86">
        <v>0</v>
      </c>
      <c r="U2094" s="86">
        <v>0</v>
      </c>
      <c r="V2094" s="86">
        <v>0</v>
      </c>
      <c r="W2094" s="86">
        <v>200000</v>
      </c>
      <c r="X2094" s="86">
        <v>0</v>
      </c>
      <c r="Y2094" s="86">
        <v>200000</v>
      </c>
    </row>
    <row r="2095" spans="1:25" hidden="1" outlineLevel="4" x14ac:dyDescent="0.3">
      <c r="A2095" s="85" t="s">
        <v>262</v>
      </c>
      <c r="B2095" s="85" t="s">
        <v>274</v>
      </c>
      <c r="C2095" t="s">
        <v>2175</v>
      </c>
      <c r="D2095" s="86">
        <v>0</v>
      </c>
      <c r="E2095" s="86">
        <v>0</v>
      </c>
      <c r="F2095" s="86">
        <v>0</v>
      </c>
      <c r="G2095" s="86">
        <v>0</v>
      </c>
      <c r="H2095" s="86">
        <v>0</v>
      </c>
      <c r="I2095" s="86">
        <v>0</v>
      </c>
      <c r="J2095" s="86">
        <v>0</v>
      </c>
      <c r="K2095" s="86">
        <v>0</v>
      </c>
      <c r="L2095" s="86">
        <v>0</v>
      </c>
      <c r="M2095" s="86">
        <v>0</v>
      </c>
      <c r="N2095" s="86">
        <v>0</v>
      </c>
      <c r="O2095" s="86">
        <v>0</v>
      </c>
      <c r="P2095" s="86">
        <v>0</v>
      </c>
      <c r="Q2095" s="86">
        <v>0</v>
      </c>
      <c r="R2095" s="86">
        <v>0</v>
      </c>
      <c r="S2095" s="86">
        <v>0</v>
      </c>
      <c r="T2095" s="86">
        <v>0</v>
      </c>
      <c r="U2095" s="86">
        <v>0</v>
      </c>
      <c r="V2095" s="86">
        <v>500000</v>
      </c>
      <c r="W2095" s="86">
        <v>0</v>
      </c>
      <c r="X2095" s="86">
        <v>1500000</v>
      </c>
      <c r="Y2095" s="86">
        <v>2000000</v>
      </c>
    </row>
    <row r="2096" spans="1:25" hidden="1" outlineLevel="4" x14ac:dyDescent="0.3">
      <c r="A2096" s="85" t="s">
        <v>262</v>
      </c>
      <c r="B2096" s="85" t="s">
        <v>274</v>
      </c>
      <c r="C2096" t="s">
        <v>2176</v>
      </c>
      <c r="D2096" s="86">
        <v>0</v>
      </c>
      <c r="E2096" s="86">
        <v>0</v>
      </c>
      <c r="F2096" s="86">
        <v>0</v>
      </c>
      <c r="G2096" s="86">
        <v>0</v>
      </c>
      <c r="H2096" s="86">
        <v>0</v>
      </c>
      <c r="I2096" s="86">
        <v>0</v>
      </c>
      <c r="J2096" s="86">
        <v>0</v>
      </c>
      <c r="K2096" s="86">
        <v>0</v>
      </c>
      <c r="L2096" s="86">
        <v>0</v>
      </c>
      <c r="M2096" s="86">
        <v>0</v>
      </c>
      <c r="N2096" s="86">
        <v>0</v>
      </c>
      <c r="O2096" s="86">
        <v>0</v>
      </c>
      <c r="P2096" s="86">
        <v>0</v>
      </c>
      <c r="Q2096" s="86">
        <v>0</v>
      </c>
      <c r="R2096" s="86">
        <v>0</v>
      </c>
      <c r="S2096" s="86">
        <v>0</v>
      </c>
      <c r="T2096" s="86">
        <v>0</v>
      </c>
      <c r="U2096" s="86">
        <v>0</v>
      </c>
      <c r="V2096" s="86">
        <v>0</v>
      </c>
      <c r="W2096" s="86">
        <v>1000000</v>
      </c>
      <c r="X2096" s="86">
        <v>0</v>
      </c>
      <c r="Y2096" s="86">
        <v>1000000</v>
      </c>
    </row>
    <row r="2097" spans="1:25" hidden="1" outlineLevel="4" x14ac:dyDescent="0.3">
      <c r="A2097" s="85" t="s">
        <v>262</v>
      </c>
      <c r="B2097" s="85" t="s">
        <v>274</v>
      </c>
      <c r="C2097" t="s">
        <v>2177</v>
      </c>
      <c r="D2097" s="86">
        <v>0</v>
      </c>
      <c r="E2097" s="86">
        <v>0</v>
      </c>
      <c r="F2097" s="86">
        <v>0</v>
      </c>
      <c r="G2097" s="86">
        <v>0</v>
      </c>
      <c r="H2097" s="86">
        <v>0</v>
      </c>
      <c r="I2097" s="86">
        <v>0</v>
      </c>
      <c r="J2097" s="86">
        <v>0</v>
      </c>
      <c r="K2097" s="86">
        <v>0</v>
      </c>
      <c r="L2097" s="86">
        <v>0</v>
      </c>
      <c r="M2097" s="86">
        <v>0</v>
      </c>
      <c r="N2097" s="86">
        <v>0</v>
      </c>
      <c r="O2097" s="86">
        <v>0</v>
      </c>
      <c r="P2097" s="86">
        <v>0</v>
      </c>
      <c r="Q2097" s="86">
        <v>0</v>
      </c>
      <c r="R2097" s="86">
        <v>0</v>
      </c>
      <c r="S2097" s="86">
        <v>0</v>
      </c>
      <c r="T2097" s="86">
        <v>0</v>
      </c>
      <c r="U2097" s="86">
        <v>0</v>
      </c>
      <c r="V2097" s="86">
        <v>0</v>
      </c>
      <c r="W2097" s="86">
        <v>500000</v>
      </c>
      <c r="X2097" s="86">
        <v>0</v>
      </c>
      <c r="Y2097" s="86">
        <v>500000</v>
      </c>
    </row>
    <row r="2098" spans="1:25" hidden="1" outlineLevel="4" x14ac:dyDescent="0.3">
      <c r="A2098" s="85" t="s">
        <v>262</v>
      </c>
      <c r="B2098" s="85" t="s">
        <v>274</v>
      </c>
      <c r="C2098" t="s">
        <v>2178</v>
      </c>
      <c r="D2098" s="86">
        <v>0</v>
      </c>
      <c r="E2098" s="86">
        <v>0</v>
      </c>
      <c r="F2098" s="86">
        <v>0</v>
      </c>
      <c r="G2098" s="86">
        <v>0</v>
      </c>
      <c r="H2098" s="86">
        <v>0</v>
      </c>
      <c r="I2098" s="86">
        <v>0</v>
      </c>
      <c r="J2098" s="86">
        <v>0</v>
      </c>
      <c r="K2098" s="86">
        <v>225000</v>
      </c>
      <c r="L2098" s="86">
        <v>0</v>
      </c>
      <c r="M2098" s="86">
        <v>0</v>
      </c>
      <c r="N2098" s="86">
        <v>0</v>
      </c>
      <c r="O2098" s="86">
        <v>0</v>
      </c>
      <c r="P2098" s="86">
        <v>0</v>
      </c>
      <c r="Q2098" s="86">
        <v>0</v>
      </c>
      <c r="R2098" s="86">
        <v>0</v>
      </c>
      <c r="S2098" s="86">
        <v>0</v>
      </c>
      <c r="T2098" s="86">
        <v>0</v>
      </c>
      <c r="U2098" s="86">
        <v>0</v>
      </c>
      <c r="V2098" s="86">
        <v>0</v>
      </c>
      <c r="W2098" s="86">
        <v>0</v>
      </c>
      <c r="X2098" s="86">
        <v>0</v>
      </c>
      <c r="Y2098" s="86">
        <v>225000</v>
      </c>
    </row>
    <row r="2099" spans="1:25" hidden="1" outlineLevel="4" x14ac:dyDescent="0.3">
      <c r="A2099" s="85" t="s">
        <v>262</v>
      </c>
      <c r="B2099" s="85" t="s">
        <v>274</v>
      </c>
      <c r="C2099" t="s">
        <v>2179</v>
      </c>
      <c r="D2099" s="86">
        <v>0</v>
      </c>
      <c r="E2099" s="86">
        <v>0</v>
      </c>
      <c r="F2099" s="86">
        <v>0</v>
      </c>
      <c r="G2099" s="86">
        <v>0</v>
      </c>
      <c r="H2099" s="86">
        <v>0</v>
      </c>
      <c r="I2099" s="86">
        <v>0</v>
      </c>
      <c r="J2099" s="86">
        <v>0</v>
      </c>
      <c r="K2099" s="86">
        <v>0</v>
      </c>
      <c r="L2099" s="86">
        <v>0</v>
      </c>
      <c r="M2099" s="86">
        <v>0</v>
      </c>
      <c r="N2099" s="86">
        <v>0</v>
      </c>
      <c r="O2099" s="86">
        <v>0</v>
      </c>
      <c r="P2099" s="86">
        <v>0</v>
      </c>
      <c r="Q2099" s="86">
        <v>0</v>
      </c>
      <c r="R2099" s="86">
        <v>0</v>
      </c>
      <c r="S2099" s="86">
        <v>0</v>
      </c>
      <c r="T2099" s="86">
        <v>0</v>
      </c>
      <c r="U2099" s="86">
        <v>0</v>
      </c>
      <c r="V2099" s="86">
        <v>0</v>
      </c>
      <c r="W2099" s="86">
        <v>0</v>
      </c>
      <c r="X2099" s="86">
        <v>1000000</v>
      </c>
      <c r="Y2099" s="86">
        <v>1000000</v>
      </c>
    </row>
    <row r="2100" spans="1:25" hidden="1" outlineLevel="4" x14ac:dyDescent="0.3">
      <c r="A2100" s="85" t="s">
        <v>262</v>
      </c>
      <c r="B2100" s="85" t="s">
        <v>274</v>
      </c>
      <c r="C2100" t="s">
        <v>2180</v>
      </c>
      <c r="D2100" s="86">
        <v>0</v>
      </c>
      <c r="E2100" s="86">
        <v>0</v>
      </c>
      <c r="F2100" s="86">
        <v>0</v>
      </c>
      <c r="G2100" s="86">
        <v>0</v>
      </c>
      <c r="H2100" s="86">
        <v>0</v>
      </c>
      <c r="I2100" s="86">
        <v>0</v>
      </c>
      <c r="J2100" s="86">
        <v>0</v>
      </c>
      <c r="K2100" s="86">
        <v>0</v>
      </c>
      <c r="L2100" s="86">
        <v>0</v>
      </c>
      <c r="M2100" s="86">
        <v>0</v>
      </c>
      <c r="N2100" s="86">
        <v>0</v>
      </c>
      <c r="O2100" s="86">
        <v>0</v>
      </c>
      <c r="P2100" s="86">
        <v>0</v>
      </c>
      <c r="Q2100" s="86">
        <v>0</v>
      </c>
      <c r="R2100" s="86">
        <v>0</v>
      </c>
      <c r="S2100" s="86">
        <v>0</v>
      </c>
      <c r="T2100" s="86">
        <v>0</v>
      </c>
      <c r="U2100" s="86">
        <v>0</v>
      </c>
      <c r="V2100" s="86">
        <v>0</v>
      </c>
      <c r="W2100" s="86">
        <v>0</v>
      </c>
      <c r="X2100" s="86">
        <v>1000000</v>
      </c>
      <c r="Y2100" s="86">
        <v>1000000</v>
      </c>
    </row>
    <row r="2101" spans="1:25" hidden="1" outlineLevel="4" x14ac:dyDescent="0.3">
      <c r="A2101" s="85" t="s">
        <v>262</v>
      </c>
      <c r="B2101" s="85" t="s">
        <v>274</v>
      </c>
      <c r="C2101" t="s">
        <v>2181</v>
      </c>
      <c r="D2101" s="86">
        <v>0</v>
      </c>
      <c r="E2101" s="86">
        <v>0</v>
      </c>
      <c r="F2101" s="86">
        <v>0</v>
      </c>
      <c r="G2101" s="86">
        <v>0</v>
      </c>
      <c r="H2101" s="86">
        <v>0</v>
      </c>
      <c r="I2101" s="86">
        <v>0</v>
      </c>
      <c r="J2101" s="86">
        <v>0</v>
      </c>
      <c r="K2101" s="86">
        <v>0</v>
      </c>
      <c r="L2101" s="86">
        <v>0</v>
      </c>
      <c r="M2101" s="86">
        <v>0</v>
      </c>
      <c r="N2101" s="86">
        <v>0</v>
      </c>
      <c r="O2101" s="86">
        <v>0</v>
      </c>
      <c r="P2101" s="86">
        <v>0</v>
      </c>
      <c r="Q2101" s="86">
        <v>0</v>
      </c>
      <c r="R2101" s="86">
        <v>0</v>
      </c>
      <c r="S2101" s="86">
        <v>0</v>
      </c>
      <c r="T2101" s="86">
        <v>0</v>
      </c>
      <c r="U2101" s="86">
        <v>0</v>
      </c>
      <c r="V2101" s="86">
        <v>0</v>
      </c>
      <c r="W2101" s="86">
        <v>0</v>
      </c>
      <c r="X2101" s="86">
        <v>1500000</v>
      </c>
      <c r="Y2101" s="86">
        <v>1500000</v>
      </c>
    </row>
    <row r="2102" spans="1:25" hidden="1" outlineLevel="4" x14ac:dyDescent="0.3">
      <c r="A2102" s="85" t="s">
        <v>262</v>
      </c>
      <c r="B2102" s="85" t="s">
        <v>274</v>
      </c>
      <c r="C2102" t="s">
        <v>2182</v>
      </c>
      <c r="D2102" s="86">
        <v>0</v>
      </c>
      <c r="E2102" s="86">
        <v>0</v>
      </c>
      <c r="F2102" s="86">
        <v>0</v>
      </c>
      <c r="G2102" s="86">
        <v>0</v>
      </c>
      <c r="H2102" s="86">
        <v>0</v>
      </c>
      <c r="I2102" s="86">
        <v>200000</v>
      </c>
      <c r="J2102" s="86">
        <v>0</v>
      </c>
      <c r="K2102" s="86">
        <v>0</v>
      </c>
      <c r="L2102" s="86">
        <v>0</v>
      </c>
      <c r="M2102" s="86">
        <v>0</v>
      </c>
      <c r="N2102" s="86">
        <v>0</v>
      </c>
      <c r="O2102" s="86">
        <v>0</v>
      </c>
      <c r="P2102" s="86">
        <v>0</v>
      </c>
      <c r="Q2102" s="86">
        <v>0</v>
      </c>
      <c r="R2102" s="86">
        <v>0</v>
      </c>
      <c r="S2102" s="86">
        <v>0</v>
      </c>
      <c r="T2102" s="86">
        <v>0</v>
      </c>
      <c r="U2102" s="86">
        <v>0</v>
      </c>
      <c r="V2102" s="86">
        <v>0</v>
      </c>
      <c r="W2102" s="86">
        <v>0</v>
      </c>
      <c r="X2102" s="86">
        <v>0</v>
      </c>
      <c r="Y2102" s="86">
        <v>200000</v>
      </c>
    </row>
    <row r="2103" spans="1:25" hidden="1" outlineLevel="4" x14ac:dyDescent="0.3">
      <c r="A2103" s="85" t="s">
        <v>262</v>
      </c>
      <c r="B2103" s="85" t="s">
        <v>274</v>
      </c>
      <c r="C2103" t="s">
        <v>451</v>
      </c>
      <c r="D2103" s="86">
        <v>0</v>
      </c>
      <c r="E2103" s="86">
        <v>0</v>
      </c>
      <c r="F2103" s="86">
        <v>0</v>
      </c>
      <c r="G2103" s="86">
        <v>0</v>
      </c>
      <c r="H2103" s="86">
        <v>0</v>
      </c>
      <c r="I2103" s="86">
        <v>0</v>
      </c>
      <c r="J2103" s="86">
        <v>0</v>
      </c>
      <c r="K2103" s="86">
        <v>0</v>
      </c>
      <c r="L2103" s="86">
        <v>0</v>
      </c>
      <c r="M2103" s="86">
        <v>0</v>
      </c>
      <c r="N2103" s="86">
        <v>0</v>
      </c>
      <c r="O2103" s="86">
        <v>0</v>
      </c>
      <c r="P2103" s="86">
        <v>0</v>
      </c>
      <c r="Q2103" s="86">
        <v>30000000</v>
      </c>
      <c r="R2103" s="86">
        <v>5000000</v>
      </c>
      <c r="S2103" s="86">
        <v>0</v>
      </c>
      <c r="T2103" s="86">
        <v>0</v>
      </c>
      <c r="U2103" s="86">
        <v>0</v>
      </c>
      <c r="V2103" s="86">
        <v>0</v>
      </c>
      <c r="W2103" s="86">
        <v>0</v>
      </c>
      <c r="X2103" s="86">
        <v>0</v>
      </c>
      <c r="Y2103" s="86">
        <v>35000000</v>
      </c>
    </row>
    <row r="2104" spans="1:25" hidden="1" outlineLevel="4" x14ac:dyDescent="0.3">
      <c r="A2104" s="85" t="s">
        <v>262</v>
      </c>
      <c r="B2104" s="85" t="s">
        <v>274</v>
      </c>
      <c r="C2104" t="s">
        <v>2183</v>
      </c>
      <c r="D2104" s="86">
        <v>0</v>
      </c>
      <c r="E2104" s="86">
        <v>0</v>
      </c>
      <c r="F2104" s="86">
        <v>0</v>
      </c>
      <c r="G2104" s="86">
        <v>0</v>
      </c>
      <c r="H2104" s="86">
        <v>0</v>
      </c>
      <c r="I2104" s="86">
        <v>0</v>
      </c>
      <c r="J2104" s="86">
        <v>0</v>
      </c>
      <c r="K2104" s="86">
        <v>0</v>
      </c>
      <c r="L2104" s="86">
        <v>0</v>
      </c>
      <c r="M2104" s="86">
        <v>0</v>
      </c>
      <c r="N2104" s="86">
        <v>0</v>
      </c>
      <c r="O2104" s="86">
        <v>0</v>
      </c>
      <c r="P2104" s="86">
        <v>0</v>
      </c>
      <c r="Q2104" s="86">
        <v>0</v>
      </c>
      <c r="R2104" s="86">
        <v>0</v>
      </c>
      <c r="S2104" s="86">
        <v>0</v>
      </c>
      <c r="T2104" s="86">
        <v>0</v>
      </c>
      <c r="U2104" s="86">
        <v>0</v>
      </c>
      <c r="V2104" s="86">
        <v>0</v>
      </c>
      <c r="W2104" s="86">
        <v>0</v>
      </c>
      <c r="X2104" s="86">
        <v>50000</v>
      </c>
      <c r="Y2104" s="86">
        <v>50000</v>
      </c>
    </row>
    <row r="2105" spans="1:25" hidden="1" outlineLevel="4" x14ac:dyDescent="0.3">
      <c r="A2105" s="85" t="s">
        <v>262</v>
      </c>
      <c r="B2105" s="85" t="s">
        <v>274</v>
      </c>
      <c r="C2105" t="s">
        <v>2184</v>
      </c>
      <c r="D2105" s="86">
        <v>0</v>
      </c>
      <c r="E2105" s="86">
        <v>0</v>
      </c>
      <c r="F2105" s="86">
        <v>0</v>
      </c>
      <c r="G2105" s="86">
        <v>0</v>
      </c>
      <c r="H2105" s="86">
        <v>0</v>
      </c>
      <c r="I2105" s="86">
        <v>0</v>
      </c>
      <c r="J2105" s="86">
        <v>0</v>
      </c>
      <c r="K2105" s="86">
        <v>0</v>
      </c>
      <c r="L2105" s="86">
        <v>0</v>
      </c>
      <c r="M2105" s="86">
        <v>0</v>
      </c>
      <c r="N2105" s="86">
        <v>0</v>
      </c>
      <c r="O2105" s="86">
        <v>0</v>
      </c>
      <c r="P2105" s="86">
        <v>0</v>
      </c>
      <c r="Q2105" s="86">
        <v>0</v>
      </c>
      <c r="R2105" s="86">
        <v>0</v>
      </c>
      <c r="S2105" s="86">
        <v>0</v>
      </c>
      <c r="T2105" s="86">
        <v>0</v>
      </c>
      <c r="U2105" s="86">
        <v>0</v>
      </c>
      <c r="V2105" s="86">
        <v>0</v>
      </c>
      <c r="W2105" s="86">
        <v>0</v>
      </c>
      <c r="X2105" s="86">
        <v>350000</v>
      </c>
      <c r="Y2105" s="86">
        <v>350000</v>
      </c>
    </row>
    <row r="2106" spans="1:25" hidden="1" outlineLevel="4" x14ac:dyDescent="0.3">
      <c r="A2106" s="85" t="s">
        <v>262</v>
      </c>
      <c r="B2106" s="85" t="s">
        <v>274</v>
      </c>
      <c r="C2106" t="s">
        <v>2185</v>
      </c>
      <c r="D2106" s="86">
        <v>0</v>
      </c>
      <c r="E2106" s="86">
        <v>0</v>
      </c>
      <c r="F2106" s="86">
        <v>0</v>
      </c>
      <c r="G2106" s="86">
        <v>0</v>
      </c>
      <c r="H2106" s="86">
        <v>0</v>
      </c>
      <c r="I2106" s="86">
        <v>0</v>
      </c>
      <c r="J2106" s="86">
        <v>0</v>
      </c>
      <c r="K2106" s="86">
        <v>0</v>
      </c>
      <c r="L2106" s="86">
        <v>0</v>
      </c>
      <c r="M2106" s="86">
        <v>0</v>
      </c>
      <c r="N2106" s="86">
        <v>0</v>
      </c>
      <c r="O2106" s="86">
        <v>0</v>
      </c>
      <c r="P2106" s="86">
        <v>0</v>
      </c>
      <c r="Q2106" s="86">
        <v>0</v>
      </c>
      <c r="R2106" s="86">
        <v>0</v>
      </c>
      <c r="S2106" s="86">
        <v>0</v>
      </c>
      <c r="T2106" s="86">
        <v>0</v>
      </c>
      <c r="U2106" s="86">
        <v>0</v>
      </c>
      <c r="V2106" s="86">
        <v>0</v>
      </c>
      <c r="W2106" s="86">
        <v>0</v>
      </c>
      <c r="X2106" s="86">
        <v>800000</v>
      </c>
      <c r="Y2106" s="86">
        <v>800000</v>
      </c>
    </row>
    <row r="2107" spans="1:25" hidden="1" outlineLevel="4" x14ac:dyDescent="0.3">
      <c r="A2107" s="85" t="s">
        <v>262</v>
      </c>
      <c r="B2107" s="85" t="s">
        <v>274</v>
      </c>
      <c r="C2107" t="s">
        <v>2186</v>
      </c>
      <c r="D2107" s="86">
        <v>0</v>
      </c>
      <c r="E2107" s="86">
        <v>0</v>
      </c>
      <c r="F2107" s="86">
        <v>0</v>
      </c>
      <c r="G2107" s="86">
        <v>0</v>
      </c>
      <c r="H2107" s="86">
        <v>0</v>
      </c>
      <c r="I2107" s="86">
        <v>0</v>
      </c>
      <c r="J2107" s="86">
        <v>0</v>
      </c>
      <c r="K2107" s="86">
        <v>0</v>
      </c>
      <c r="L2107" s="86">
        <v>0</v>
      </c>
      <c r="M2107" s="86">
        <v>0</v>
      </c>
      <c r="N2107" s="86">
        <v>0</v>
      </c>
      <c r="O2107" s="86">
        <v>150000</v>
      </c>
      <c r="P2107" s="86">
        <v>0</v>
      </c>
      <c r="Q2107" s="86">
        <v>0</v>
      </c>
      <c r="R2107" s="86">
        <v>0</v>
      </c>
      <c r="S2107" s="86">
        <v>0</v>
      </c>
      <c r="T2107" s="86">
        <v>0</v>
      </c>
      <c r="U2107" s="86">
        <v>0</v>
      </c>
      <c r="V2107" s="86">
        <v>0</v>
      </c>
      <c r="W2107" s="86">
        <v>0</v>
      </c>
      <c r="X2107" s="86">
        <v>0</v>
      </c>
      <c r="Y2107" s="86">
        <v>150000</v>
      </c>
    </row>
    <row r="2108" spans="1:25" hidden="1" outlineLevel="4" x14ac:dyDescent="0.3">
      <c r="A2108" s="85" t="s">
        <v>262</v>
      </c>
      <c r="B2108" s="85" t="s">
        <v>274</v>
      </c>
      <c r="C2108" t="s">
        <v>2187</v>
      </c>
      <c r="D2108" s="86">
        <v>0</v>
      </c>
      <c r="E2108" s="86">
        <v>0</v>
      </c>
      <c r="F2108" s="86">
        <v>0</v>
      </c>
      <c r="G2108" s="86">
        <v>0</v>
      </c>
      <c r="H2108" s="86">
        <v>0</v>
      </c>
      <c r="I2108" s="86">
        <v>0</v>
      </c>
      <c r="J2108" s="86">
        <v>0</v>
      </c>
      <c r="K2108" s="86">
        <v>0</v>
      </c>
      <c r="L2108" s="86">
        <v>0</v>
      </c>
      <c r="M2108" s="86">
        <v>0</v>
      </c>
      <c r="N2108" s="86">
        <v>0</v>
      </c>
      <c r="O2108" s="86">
        <v>0</v>
      </c>
      <c r="P2108" s="86">
        <v>0</v>
      </c>
      <c r="Q2108" s="86">
        <v>0</v>
      </c>
      <c r="R2108" s="86">
        <v>0</v>
      </c>
      <c r="S2108" s="86">
        <v>0</v>
      </c>
      <c r="T2108" s="86">
        <v>0</v>
      </c>
      <c r="U2108" s="86">
        <v>0</v>
      </c>
      <c r="V2108" s="86">
        <v>0</v>
      </c>
      <c r="W2108" s="86">
        <v>1750000</v>
      </c>
      <c r="X2108" s="86">
        <v>0</v>
      </c>
      <c r="Y2108" s="86">
        <v>1750000</v>
      </c>
    </row>
    <row r="2109" spans="1:25" hidden="1" outlineLevel="4" x14ac:dyDescent="0.3">
      <c r="A2109" s="85" t="s">
        <v>262</v>
      </c>
      <c r="B2109" s="85" t="s">
        <v>274</v>
      </c>
      <c r="C2109" t="s">
        <v>2188</v>
      </c>
      <c r="D2109" s="86">
        <v>0</v>
      </c>
      <c r="E2109" s="86">
        <v>0</v>
      </c>
      <c r="F2109" s="86">
        <v>0</v>
      </c>
      <c r="G2109" s="86">
        <v>0</v>
      </c>
      <c r="H2109" s="86">
        <v>0</v>
      </c>
      <c r="I2109" s="86">
        <v>0</v>
      </c>
      <c r="J2109" s="86">
        <v>108000</v>
      </c>
      <c r="K2109" s="86">
        <v>0</v>
      </c>
      <c r="L2109" s="86">
        <v>0</v>
      </c>
      <c r="M2109" s="86">
        <v>0</v>
      </c>
      <c r="N2109" s="86">
        <v>0</v>
      </c>
      <c r="O2109" s="86">
        <v>0</v>
      </c>
      <c r="P2109" s="86">
        <v>0</v>
      </c>
      <c r="Q2109" s="86">
        <v>0</v>
      </c>
      <c r="R2109" s="86">
        <v>0</v>
      </c>
      <c r="S2109" s="86">
        <v>0</v>
      </c>
      <c r="T2109" s="86">
        <v>0</v>
      </c>
      <c r="U2109" s="86">
        <v>0</v>
      </c>
      <c r="V2109" s="86">
        <v>0</v>
      </c>
      <c r="W2109" s="86">
        <v>0</v>
      </c>
      <c r="X2109" s="86">
        <v>0</v>
      </c>
      <c r="Y2109" s="86">
        <v>108000</v>
      </c>
    </row>
    <row r="2110" spans="1:25" hidden="1" outlineLevel="4" x14ac:dyDescent="0.3">
      <c r="A2110" s="85" t="s">
        <v>262</v>
      </c>
      <c r="B2110" s="85" t="s">
        <v>274</v>
      </c>
      <c r="C2110" t="s">
        <v>2189</v>
      </c>
      <c r="D2110" s="86">
        <v>0</v>
      </c>
      <c r="E2110" s="86">
        <v>0</v>
      </c>
      <c r="F2110" s="86">
        <v>0</v>
      </c>
      <c r="G2110" s="86">
        <v>0</v>
      </c>
      <c r="H2110" s="86">
        <v>0</v>
      </c>
      <c r="I2110" s="86">
        <v>0</v>
      </c>
      <c r="J2110" s="86">
        <v>0</v>
      </c>
      <c r="K2110" s="86">
        <v>0</v>
      </c>
      <c r="L2110" s="86">
        <v>0</v>
      </c>
      <c r="M2110" s="86">
        <v>0</v>
      </c>
      <c r="N2110" s="86">
        <v>0</v>
      </c>
      <c r="O2110" s="86">
        <v>0</v>
      </c>
      <c r="P2110" s="86">
        <v>0</v>
      </c>
      <c r="Q2110" s="86">
        <v>0</v>
      </c>
      <c r="R2110" s="86">
        <v>0</v>
      </c>
      <c r="S2110" s="86">
        <v>0</v>
      </c>
      <c r="T2110" s="86">
        <v>0</v>
      </c>
      <c r="U2110" s="86">
        <v>0</v>
      </c>
      <c r="V2110" s="86">
        <v>300000</v>
      </c>
      <c r="W2110" s="86">
        <v>0</v>
      </c>
      <c r="X2110" s="86">
        <v>0</v>
      </c>
      <c r="Y2110" s="86">
        <v>300000</v>
      </c>
    </row>
    <row r="2111" spans="1:25" hidden="1" outlineLevel="4" x14ac:dyDescent="0.3">
      <c r="A2111" s="85" t="s">
        <v>262</v>
      </c>
      <c r="B2111" s="85" t="s">
        <v>274</v>
      </c>
      <c r="C2111" t="s">
        <v>2190</v>
      </c>
      <c r="D2111" s="86">
        <v>0</v>
      </c>
      <c r="E2111" s="86">
        <v>0</v>
      </c>
      <c r="F2111" s="86">
        <v>0</v>
      </c>
      <c r="G2111" s="86">
        <v>0</v>
      </c>
      <c r="H2111" s="86">
        <v>0</v>
      </c>
      <c r="I2111" s="86">
        <v>0</v>
      </c>
      <c r="J2111" s="86">
        <v>0</v>
      </c>
      <c r="K2111" s="86">
        <v>0</v>
      </c>
      <c r="L2111" s="86">
        <v>0</v>
      </c>
      <c r="M2111" s="86">
        <v>0</v>
      </c>
      <c r="N2111" s="86">
        <v>0</v>
      </c>
      <c r="O2111" s="86">
        <v>0</v>
      </c>
      <c r="P2111" s="86">
        <v>0</v>
      </c>
      <c r="Q2111" s="86">
        <v>0</v>
      </c>
      <c r="R2111" s="86">
        <v>0</v>
      </c>
      <c r="S2111" s="86">
        <v>0</v>
      </c>
      <c r="T2111" s="86">
        <v>0</v>
      </c>
      <c r="U2111" s="86">
        <v>0</v>
      </c>
      <c r="V2111" s="86">
        <v>0</v>
      </c>
      <c r="W2111" s="86">
        <v>500000</v>
      </c>
      <c r="X2111" s="86">
        <v>0</v>
      </c>
      <c r="Y2111" s="86">
        <v>500000</v>
      </c>
    </row>
    <row r="2112" spans="1:25" hidden="1" outlineLevel="4" x14ac:dyDescent="0.3">
      <c r="A2112" s="85" t="s">
        <v>262</v>
      </c>
      <c r="B2112" s="85" t="s">
        <v>274</v>
      </c>
      <c r="C2112" t="s">
        <v>2191</v>
      </c>
      <c r="D2112" s="86">
        <v>0</v>
      </c>
      <c r="E2112" s="86">
        <v>0</v>
      </c>
      <c r="F2112" s="86">
        <v>0</v>
      </c>
      <c r="G2112" s="86">
        <v>0</v>
      </c>
      <c r="H2112" s="86">
        <v>0</v>
      </c>
      <c r="I2112" s="86">
        <v>0</v>
      </c>
      <c r="J2112" s="86">
        <v>0</v>
      </c>
      <c r="K2112" s="86">
        <v>0</v>
      </c>
      <c r="L2112" s="86">
        <v>0</v>
      </c>
      <c r="M2112" s="86">
        <v>0</v>
      </c>
      <c r="N2112" s="86">
        <v>0</v>
      </c>
      <c r="O2112" s="86">
        <v>0</v>
      </c>
      <c r="P2112" s="86">
        <v>0</v>
      </c>
      <c r="Q2112" s="86">
        <v>0</v>
      </c>
      <c r="R2112" s="86">
        <v>0</v>
      </c>
      <c r="S2112" s="86">
        <v>0</v>
      </c>
      <c r="T2112" s="86">
        <v>0</v>
      </c>
      <c r="U2112" s="86">
        <v>0</v>
      </c>
      <c r="V2112" s="86">
        <v>0</v>
      </c>
      <c r="W2112" s="86">
        <v>0</v>
      </c>
      <c r="X2112" s="86">
        <v>750000</v>
      </c>
      <c r="Y2112" s="86">
        <v>750000</v>
      </c>
    </row>
    <row r="2113" spans="1:25" hidden="1" outlineLevel="4" x14ac:dyDescent="0.3">
      <c r="A2113" s="85" t="s">
        <v>262</v>
      </c>
      <c r="B2113" s="85" t="s">
        <v>274</v>
      </c>
      <c r="C2113" t="s">
        <v>2192</v>
      </c>
      <c r="D2113" s="86">
        <v>0</v>
      </c>
      <c r="E2113" s="86">
        <v>0</v>
      </c>
      <c r="F2113" s="86">
        <v>0</v>
      </c>
      <c r="G2113" s="86">
        <v>0</v>
      </c>
      <c r="H2113" s="86">
        <v>0</v>
      </c>
      <c r="I2113" s="86">
        <v>0</v>
      </c>
      <c r="J2113" s="86">
        <v>0</v>
      </c>
      <c r="K2113" s="86">
        <v>0</v>
      </c>
      <c r="L2113" s="86">
        <v>0</v>
      </c>
      <c r="M2113" s="86">
        <v>0</v>
      </c>
      <c r="N2113" s="86">
        <v>0</v>
      </c>
      <c r="O2113" s="86">
        <v>0</v>
      </c>
      <c r="P2113" s="86">
        <v>0</v>
      </c>
      <c r="Q2113" s="86">
        <v>0</v>
      </c>
      <c r="R2113" s="86">
        <v>0</v>
      </c>
      <c r="S2113" s="86">
        <v>0</v>
      </c>
      <c r="T2113" s="86">
        <v>0</v>
      </c>
      <c r="U2113" s="86">
        <v>0</v>
      </c>
      <c r="V2113" s="86">
        <v>100000</v>
      </c>
      <c r="W2113" s="86">
        <v>0</v>
      </c>
      <c r="X2113" s="86">
        <v>0</v>
      </c>
      <c r="Y2113" s="86">
        <v>100000</v>
      </c>
    </row>
    <row r="2114" spans="1:25" hidden="1" outlineLevel="4" x14ac:dyDescent="0.3">
      <c r="A2114" s="85" t="s">
        <v>262</v>
      </c>
      <c r="B2114" s="85" t="s">
        <v>274</v>
      </c>
      <c r="C2114" t="s">
        <v>2193</v>
      </c>
      <c r="D2114" s="86">
        <v>0</v>
      </c>
      <c r="E2114" s="86">
        <v>0</v>
      </c>
      <c r="F2114" s="86">
        <v>0</v>
      </c>
      <c r="G2114" s="86">
        <v>0</v>
      </c>
      <c r="H2114" s="86">
        <v>0</v>
      </c>
      <c r="I2114" s="86">
        <v>0</v>
      </c>
      <c r="J2114" s="86">
        <v>0</v>
      </c>
      <c r="K2114" s="86">
        <v>0</v>
      </c>
      <c r="L2114" s="86">
        <v>0</v>
      </c>
      <c r="M2114" s="86">
        <v>0</v>
      </c>
      <c r="N2114" s="86">
        <v>0</v>
      </c>
      <c r="O2114" s="86">
        <v>0</v>
      </c>
      <c r="P2114" s="86">
        <v>0</v>
      </c>
      <c r="Q2114" s="86">
        <v>0</v>
      </c>
      <c r="R2114" s="86">
        <v>0</v>
      </c>
      <c r="S2114" s="86">
        <v>0</v>
      </c>
      <c r="T2114" s="86">
        <v>0</v>
      </c>
      <c r="U2114" s="86">
        <v>0</v>
      </c>
      <c r="V2114" s="86">
        <v>0</v>
      </c>
      <c r="W2114" s="86">
        <v>500000</v>
      </c>
      <c r="X2114" s="86">
        <v>0</v>
      </c>
      <c r="Y2114" s="86">
        <v>500000</v>
      </c>
    </row>
    <row r="2115" spans="1:25" hidden="1" outlineLevel="4" x14ac:dyDescent="0.3">
      <c r="A2115" s="85" t="s">
        <v>262</v>
      </c>
      <c r="B2115" s="85" t="s">
        <v>274</v>
      </c>
      <c r="C2115" t="s">
        <v>2194</v>
      </c>
      <c r="D2115" s="86">
        <v>0</v>
      </c>
      <c r="E2115" s="86">
        <v>0</v>
      </c>
      <c r="F2115" s="86">
        <v>0</v>
      </c>
      <c r="G2115" s="86">
        <v>0</v>
      </c>
      <c r="H2115" s="86">
        <v>0</v>
      </c>
      <c r="I2115" s="86">
        <v>0</v>
      </c>
      <c r="J2115" s="86">
        <v>0</v>
      </c>
      <c r="K2115" s="86">
        <v>0</v>
      </c>
      <c r="L2115" s="86">
        <v>0</v>
      </c>
      <c r="M2115" s="86">
        <v>0</v>
      </c>
      <c r="N2115" s="86">
        <v>0</v>
      </c>
      <c r="O2115" s="86">
        <v>0</v>
      </c>
      <c r="P2115" s="86">
        <v>180000</v>
      </c>
      <c r="Q2115" s="86">
        <v>0</v>
      </c>
      <c r="R2115" s="86">
        <v>0</v>
      </c>
      <c r="S2115" s="86">
        <v>0</v>
      </c>
      <c r="T2115" s="86">
        <v>0</v>
      </c>
      <c r="U2115" s="86">
        <v>0</v>
      </c>
      <c r="V2115" s="86">
        <v>0</v>
      </c>
      <c r="W2115" s="86">
        <v>0</v>
      </c>
      <c r="X2115" s="86">
        <v>0</v>
      </c>
      <c r="Y2115" s="86">
        <v>180000</v>
      </c>
    </row>
    <row r="2116" spans="1:25" hidden="1" outlineLevel="4" x14ac:dyDescent="0.3">
      <c r="A2116" s="85" t="s">
        <v>262</v>
      </c>
      <c r="B2116" s="85" t="s">
        <v>274</v>
      </c>
      <c r="C2116" t="s">
        <v>2195</v>
      </c>
      <c r="D2116" s="86">
        <v>0</v>
      </c>
      <c r="E2116" s="86">
        <v>0</v>
      </c>
      <c r="F2116" s="86">
        <v>0</v>
      </c>
      <c r="G2116" s="86">
        <v>0</v>
      </c>
      <c r="H2116" s="86">
        <v>0</v>
      </c>
      <c r="I2116" s="86">
        <v>0</v>
      </c>
      <c r="J2116" s="86">
        <v>0</v>
      </c>
      <c r="K2116" s="86">
        <v>0</v>
      </c>
      <c r="L2116" s="86">
        <v>0</v>
      </c>
      <c r="M2116" s="86">
        <v>0</v>
      </c>
      <c r="N2116" s="86">
        <v>0</v>
      </c>
      <c r="O2116" s="86">
        <v>0</v>
      </c>
      <c r="P2116" s="86">
        <v>0</v>
      </c>
      <c r="Q2116" s="86">
        <v>0</v>
      </c>
      <c r="R2116" s="86">
        <v>0</v>
      </c>
      <c r="S2116" s="86">
        <v>0</v>
      </c>
      <c r="T2116" s="86">
        <v>0</v>
      </c>
      <c r="U2116" s="86">
        <v>0</v>
      </c>
      <c r="V2116" s="86">
        <v>0</v>
      </c>
      <c r="W2116" s="86">
        <v>0</v>
      </c>
      <c r="X2116" s="86">
        <v>150000</v>
      </c>
      <c r="Y2116" s="86">
        <v>150000</v>
      </c>
    </row>
    <row r="2117" spans="1:25" hidden="1" outlineLevel="4" x14ac:dyDescent="0.3">
      <c r="A2117" s="85" t="s">
        <v>262</v>
      </c>
      <c r="B2117" s="85" t="s">
        <v>274</v>
      </c>
      <c r="C2117" t="s">
        <v>2196</v>
      </c>
      <c r="D2117" s="86">
        <v>0</v>
      </c>
      <c r="E2117" s="86">
        <v>0</v>
      </c>
      <c r="F2117" s="86">
        <v>0</v>
      </c>
      <c r="G2117" s="86">
        <v>0</v>
      </c>
      <c r="H2117" s="86">
        <v>0</v>
      </c>
      <c r="I2117" s="86">
        <v>0</v>
      </c>
      <c r="J2117" s="86">
        <v>0</v>
      </c>
      <c r="K2117" s="86">
        <v>0</v>
      </c>
      <c r="L2117" s="86">
        <v>0</v>
      </c>
      <c r="M2117" s="86">
        <v>0</v>
      </c>
      <c r="N2117" s="86">
        <v>0</v>
      </c>
      <c r="O2117" s="86">
        <v>0</v>
      </c>
      <c r="P2117" s="86">
        <v>0</v>
      </c>
      <c r="Q2117" s="86">
        <v>0</v>
      </c>
      <c r="R2117" s="86">
        <v>0</v>
      </c>
      <c r="S2117" s="86">
        <v>0</v>
      </c>
      <c r="T2117" s="86">
        <v>0</v>
      </c>
      <c r="U2117" s="86">
        <v>0</v>
      </c>
      <c r="V2117" s="86">
        <v>0</v>
      </c>
      <c r="W2117" s="86">
        <v>100000</v>
      </c>
      <c r="X2117" s="86">
        <v>0</v>
      </c>
      <c r="Y2117" s="86">
        <v>100000</v>
      </c>
    </row>
    <row r="2118" spans="1:25" hidden="1" outlineLevel="4" x14ac:dyDescent="0.3">
      <c r="A2118" s="85" t="s">
        <v>262</v>
      </c>
      <c r="B2118" s="85" t="s">
        <v>274</v>
      </c>
      <c r="C2118" t="s">
        <v>2197</v>
      </c>
      <c r="D2118" s="86">
        <v>0</v>
      </c>
      <c r="E2118" s="86">
        <v>0</v>
      </c>
      <c r="F2118" s="86">
        <v>0</v>
      </c>
      <c r="G2118" s="86">
        <v>0</v>
      </c>
      <c r="H2118" s="86">
        <v>0</v>
      </c>
      <c r="I2118" s="86">
        <v>0</v>
      </c>
      <c r="J2118" s="86">
        <v>0</v>
      </c>
      <c r="K2118" s="86">
        <v>0</v>
      </c>
      <c r="L2118" s="86">
        <v>0</v>
      </c>
      <c r="M2118" s="86">
        <v>0</v>
      </c>
      <c r="N2118" s="86">
        <v>0</v>
      </c>
      <c r="O2118" s="86">
        <v>0</v>
      </c>
      <c r="P2118" s="86">
        <v>0</v>
      </c>
      <c r="Q2118" s="86">
        <v>0</v>
      </c>
      <c r="R2118" s="86">
        <v>0</v>
      </c>
      <c r="S2118" s="86">
        <v>0</v>
      </c>
      <c r="T2118" s="86">
        <v>0</v>
      </c>
      <c r="U2118" s="86">
        <v>0</v>
      </c>
      <c r="V2118" s="86">
        <v>1000000</v>
      </c>
      <c r="W2118" s="86">
        <v>0</v>
      </c>
      <c r="X2118" s="86">
        <v>0</v>
      </c>
      <c r="Y2118" s="86">
        <v>1000000</v>
      </c>
    </row>
    <row r="2119" spans="1:25" hidden="1" outlineLevel="4" x14ac:dyDescent="0.3">
      <c r="A2119" s="85" t="s">
        <v>262</v>
      </c>
      <c r="B2119" s="85" t="s">
        <v>274</v>
      </c>
      <c r="C2119" t="s">
        <v>2198</v>
      </c>
      <c r="D2119" s="86">
        <v>0</v>
      </c>
      <c r="E2119" s="86">
        <v>0</v>
      </c>
      <c r="F2119" s="86">
        <v>0</v>
      </c>
      <c r="G2119" s="86">
        <v>0</v>
      </c>
      <c r="H2119" s="86">
        <v>0</v>
      </c>
      <c r="I2119" s="86">
        <v>0</v>
      </c>
      <c r="J2119" s="86">
        <v>0</v>
      </c>
      <c r="K2119" s="86">
        <v>250000</v>
      </c>
      <c r="L2119" s="86">
        <v>0</v>
      </c>
      <c r="M2119" s="86">
        <v>0</v>
      </c>
      <c r="N2119" s="86">
        <v>0</v>
      </c>
      <c r="O2119" s="86">
        <v>0</v>
      </c>
      <c r="P2119" s="86">
        <v>0</v>
      </c>
      <c r="Q2119" s="86">
        <v>0</v>
      </c>
      <c r="R2119" s="86">
        <v>0</v>
      </c>
      <c r="S2119" s="86">
        <v>0</v>
      </c>
      <c r="T2119" s="86">
        <v>0</v>
      </c>
      <c r="U2119" s="86">
        <v>0</v>
      </c>
      <c r="V2119" s="86">
        <v>0</v>
      </c>
      <c r="W2119" s="86">
        <v>0</v>
      </c>
      <c r="X2119" s="86">
        <v>0</v>
      </c>
      <c r="Y2119" s="86">
        <v>250000</v>
      </c>
    </row>
    <row r="2120" spans="1:25" hidden="1" outlineLevel="4" x14ac:dyDescent="0.3">
      <c r="A2120" s="85" t="s">
        <v>262</v>
      </c>
      <c r="B2120" s="85" t="s">
        <v>274</v>
      </c>
      <c r="C2120" t="s">
        <v>2199</v>
      </c>
      <c r="D2120" s="86">
        <v>0</v>
      </c>
      <c r="E2120" s="86">
        <v>0</v>
      </c>
      <c r="F2120" s="86">
        <v>0</v>
      </c>
      <c r="G2120" s="86">
        <v>0</v>
      </c>
      <c r="H2120" s="86">
        <v>0</v>
      </c>
      <c r="I2120" s="86">
        <v>0</v>
      </c>
      <c r="J2120" s="86">
        <v>0</v>
      </c>
      <c r="K2120" s="86">
        <v>0</v>
      </c>
      <c r="L2120" s="86">
        <v>0</v>
      </c>
      <c r="M2120" s="86">
        <v>0</v>
      </c>
      <c r="N2120" s="86">
        <v>0</v>
      </c>
      <c r="O2120" s="86">
        <v>0</v>
      </c>
      <c r="P2120" s="86">
        <v>0</v>
      </c>
      <c r="Q2120" s="86">
        <v>0</v>
      </c>
      <c r="R2120" s="86">
        <v>0</v>
      </c>
      <c r="S2120" s="86">
        <v>0</v>
      </c>
      <c r="T2120" s="86">
        <v>0</v>
      </c>
      <c r="U2120" s="86">
        <v>0</v>
      </c>
      <c r="V2120" s="86">
        <v>0</v>
      </c>
      <c r="W2120" s="86">
        <v>0</v>
      </c>
      <c r="X2120" s="86">
        <v>1000000</v>
      </c>
      <c r="Y2120" s="86">
        <v>1000000</v>
      </c>
    </row>
    <row r="2121" spans="1:25" hidden="1" outlineLevel="4" x14ac:dyDescent="0.3">
      <c r="A2121" s="85" t="s">
        <v>262</v>
      </c>
      <c r="B2121" s="85" t="s">
        <v>274</v>
      </c>
      <c r="C2121" t="s">
        <v>2200</v>
      </c>
      <c r="D2121" s="86">
        <v>0</v>
      </c>
      <c r="E2121" s="86">
        <v>0</v>
      </c>
      <c r="F2121" s="86">
        <v>0</v>
      </c>
      <c r="G2121" s="86">
        <v>0</v>
      </c>
      <c r="H2121" s="86">
        <v>0</v>
      </c>
      <c r="I2121" s="86">
        <v>0</v>
      </c>
      <c r="J2121" s="86">
        <v>0</v>
      </c>
      <c r="K2121" s="86">
        <v>0</v>
      </c>
      <c r="L2121" s="86">
        <v>0</v>
      </c>
      <c r="M2121" s="86">
        <v>0</v>
      </c>
      <c r="N2121" s="86">
        <v>0</v>
      </c>
      <c r="O2121" s="86">
        <v>0</v>
      </c>
      <c r="P2121" s="86">
        <v>0</v>
      </c>
      <c r="Q2121" s="86">
        <v>0</v>
      </c>
      <c r="R2121" s="86">
        <v>0</v>
      </c>
      <c r="S2121" s="86">
        <v>0</v>
      </c>
      <c r="T2121" s="86">
        <v>0</v>
      </c>
      <c r="U2121" s="86">
        <v>0</v>
      </c>
      <c r="V2121" s="86">
        <v>0</v>
      </c>
      <c r="W2121" s="86">
        <v>0</v>
      </c>
      <c r="X2121" s="86">
        <v>65546</v>
      </c>
      <c r="Y2121" s="86">
        <v>65546</v>
      </c>
    </row>
    <row r="2122" spans="1:25" hidden="1" outlineLevel="4" x14ac:dyDescent="0.3">
      <c r="A2122" s="85" t="s">
        <v>262</v>
      </c>
      <c r="B2122" s="85" t="s">
        <v>274</v>
      </c>
      <c r="C2122" t="s">
        <v>2201</v>
      </c>
      <c r="D2122" s="86">
        <v>0</v>
      </c>
      <c r="E2122" s="86">
        <v>0</v>
      </c>
      <c r="F2122" s="86">
        <v>0</v>
      </c>
      <c r="G2122" s="86">
        <v>0</v>
      </c>
      <c r="H2122" s="86">
        <v>0</v>
      </c>
      <c r="I2122" s="86">
        <v>0</v>
      </c>
      <c r="J2122" s="86">
        <v>0</v>
      </c>
      <c r="K2122" s="86">
        <v>0</v>
      </c>
      <c r="L2122" s="86">
        <v>0</v>
      </c>
      <c r="M2122" s="86">
        <v>0</v>
      </c>
      <c r="N2122" s="86">
        <v>0</v>
      </c>
      <c r="O2122" s="86">
        <v>0</v>
      </c>
      <c r="P2122" s="86">
        <v>0</v>
      </c>
      <c r="Q2122" s="86">
        <v>0</v>
      </c>
      <c r="R2122" s="86">
        <v>0</v>
      </c>
      <c r="S2122" s="86">
        <v>0</v>
      </c>
      <c r="T2122" s="86">
        <v>0</v>
      </c>
      <c r="U2122" s="86">
        <v>0</v>
      </c>
      <c r="V2122" s="86">
        <v>0</v>
      </c>
      <c r="W2122" s="86">
        <v>0</v>
      </c>
      <c r="X2122" s="86">
        <v>200000</v>
      </c>
      <c r="Y2122" s="86">
        <v>200000</v>
      </c>
    </row>
    <row r="2123" spans="1:25" hidden="1" outlineLevel="4" x14ac:dyDescent="0.3">
      <c r="A2123" s="85" t="s">
        <v>262</v>
      </c>
      <c r="B2123" s="85" t="s">
        <v>274</v>
      </c>
      <c r="C2123" t="s">
        <v>2202</v>
      </c>
      <c r="D2123" s="86">
        <v>0</v>
      </c>
      <c r="E2123" s="86">
        <v>0</v>
      </c>
      <c r="F2123" s="86">
        <v>0</v>
      </c>
      <c r="G2123" s="86">
        <v>0</v>
      </c>
      <c r="H2123" s="86">
        <v>0</v>
      </c>
      <c r="I2123" s="86">
        <v>0</v>
      </c>
      <c r="J2123" s="86">
        <v>0</v>
      </c>
      <c r="K2123" s="86">
        <v>0</v>
      </c>
      <c r="L2123" s="86">
        <v>0</v>
      </c>
      <c r="M2123" s="86">
        <v>0</v>
      </c>
      <c r="N2123" s="86">
        <v>0</v>
      </c>
      <c r="O2123" s="86">
        <v>0</v>
      </c>
      <c r="P2123" s="86">
        <v>0</v>
      </c>
      <c r="Q2123" s="86">
        <v>0</v>
      </c>
      <c r="R2123" s="86">
        <v>0</v>
      </c>
      <c r="S2123" s="86">
        <v>0</v>
      </c>
      <c r="T2123" s="86">
        <v>0</v>
      </c>
      <c r="U2123" s="86">
        <v>0</v>
      </c>
      <c r="V2123" s="86">
        <v>0</v>
      </c>
      <c r="W2123" s="86">
        <v>500000</v>
      </c>
      <c r="X2123" s="86">
        <v>500000</v>
      </c>
      <c r="Y2123" s="86">
        <v>1000000</v>
      </c>
    </row>
    <row r="2124" spans="1:25" hidden="1" outlineLevel="4" x14ac:dyDescent="0.3">
      <c r="A2124" s="85" t="s">
        <v>262</v>
      </c>
      <c r="B2124" s="85" t="s">
        <v>274</v>
      </c>
      <c r="C2124" t="s">
        <v>2203</v>
      </c>
      <c r="D2124" s="86">
        <v>0</v>
      </c>
      <c r="E2124" s="86">
        <v>0</v>
      </c>
      <c r="F2124" s="86">
        <v>0</v>
      </c>
      <c r="G2124" s="86">
        <v>0</v>
      </c>
      <c r="H2124" s="86">
        <v>0</v>
      </c>
      <c r="I2124" s="86">
        <v>0</v>
      </c>
      <c r="J2124" s="86">
        <v>0</v>
      </c>
      <c r="K2124" s="86">
        <v>0</v>
      </c>
      <c r="L2124" s="86">
        <v>0</v>
      </c>
      <c r="M2124" s="86">
        <v>0</v>
      </c>
      <c r="N2124" s="86">
        <v>0</v>
      </c>
      <c r="O2124" s="86">
        <v>0</v>
      </c>
      <c r="P2124" s="86">
        <v>0</v>
      </c>
      <c r="Q2124" s="86">
        <v>0</v>
      </c>
      <c r="R2124" s="86">
        <v>0</v>
      </c>
      <c r="S2124" s="86">
        <v>0</v>
      </c>
      <c r="T2124" s="86">
        <v>0</v>
      </c>
      <c r="U2124" s="86">
        <v>0</v>
      </c>
      <c r="V2124" s="86">
        <v>1000000</v>
      </c>
      <c r="W2124" s="86">
        <v>0</v>
      </c>
      <c r="X2124" s="86">
        <v>0</v>
      </c>
      <c r="Y2124" s="86">
        <v>1000000</v>
      </c>
    </row>
    <row r="2125" spans="1:25" hidden="1" outlineLevel="4" x14ac:dyDescent="0.3">
      <c r="A2125" s="85" t="s">
        <v>262</v>
      </c>
      <c r="B2125" s="85" t="s">
        <v>274</v>
      </c>
      <c r="C2125" t="s">
        <v>2204</v>
      </c>
      <c r="D2125" s="86">
        <v>0</v>
      </c>
      <c r="E2125" s="86">
        <v>0</v>
      </c>
      <c r="F2125" s="86">
        <v>0</v>
      </c>
      <c r="G2125" s="86">
        <v>0</v>
      </c>
      <c r="H2125" s="86">
        <v>0</v>
      </c>
      <c r="I2125" s="86">
        <v>0</v>
      </c>
      <c r="J2125" s="86">
        <v>0</v>
      </c>
      <c r="K2125" s="86">
        <v>0</v>
      </c>
      <c r="L2125" s="86">
        <v>0</v>
      </c>
      <c r="M2125" s="86">
        <v>0</v>
      </c>
      <c r="N2125" s="86">
        <v>0</v>
      </c>
      <c r="O2125" s="86">
        <v>0</v>
      </c>
      <c r="P2125" s="86">
        <v>0</v>
      </c>
      <c r="Q2125" s="86">
        <v>0</v>
      </c>
      <c r="R2125" s="86">
        <v>0</v>
      </c>
      <c r="S2125" s="86">
        <v>0</v>
      </c>
      <c r="T2125" s="86">
        <v>0</v>
      </c>
      <c r="U2125" s="86">
        <v>0</v>
      </c>
      <c r="V2125" s="86">
        <v>0</v>
      </c>
      <c r="W2125" s="86">
        <v>0</v>
      </c>
      <c r="X2125" s="86">
        <v>431738</v>
      </c>
      <c r="Y2125" s="86">
        <v>431738</v>
      </c>
    </row>
    <row r="2126" spans="1:25" hidden="1" outlineLevel="4" x14ac:dyDescent="0.3">
      <c r="A2126" s="85" t="s">
        <v>262</v>
      </c>
      <c r="B2126" s="85" t="s">
        <v>274</v>
      </c>
      <c r="C2126" t="s">
        <v>1378</v>
      </c>
      <c r="D2126" s="86">
        <v>0</v>
      </c>
      <c r="E2126" s="86">
        <v>0</v>
      </c>
      <c r="F2126" s="86">
        <v>0</v>
      </c>
      <c r="G2126" s="86">
        <v>0</v>
      </c>
      <c r="H2126" s="86">
        <v>0</v>
      </c>
      <c r="I2126" s="86">
        <v>0</v>
      </c>
      <c r="J2126" s="86">
        <v>0</v>
      </c>
      <c r="K2126" s="86">
        <v>0</v>
      </c>
      <c r="L2126" s="86">
        <v>0</v>
      </c>
      <c r="M2126" s="86">
        <v>0</v>
      </c>
      <c r="N2126" s="86">
        <v>0</v>
      </c>
      <c r="O2126" s="86">
        <v>0</v>
      </c>
      <c r="P2126" s="86">
        <v>0</v>
      </c>
      <c r="Q2126" s="86">
        <v>0</v>
      </c>
      <c r="R2126" s="86">
        <v>0</v>
      </c>
      <c r="S2126" s="86">
        <v>0</v>
      </c>
      <c r="T2126" s="86">
        <v>0</v>
      </c>
      <c r="U2126" s="86">
        <v>0</v>
      </c>
      <c r="V2126" s="86">
        <v>0</v>
      </c>
      <c r="W2126" s="86">
        <v>0</v>
      </c>
      <c r="X2126" s="86">
        <v>60000</v>
      </c>
      <c r="Y2126" s="86">
        <v>60000</v>
      </c>
    </row>
    <row r="2127" spans="1:25" hidden="1" outlineLevel="4" x14ac:dyDescent="0.3">
      <c r="A2127" s="85" t="s">
        <v>262</v>
      </c>
      <c r="B2127" s="85" t="s">
        <v>274</v>
      </c>
      <c r="C2127" t="s">
        <v>2205</v>
      </c>
      <c r="D2127" s="86">
        <v>0</v>
      </c>
      <c r="E2127" s="86">
        <v>0</v>
      </c>
      <c r="F2127" s="86">
        <v>0</v>
      </c>
      <c r="G2127" s="86">
        <v>0</v>
      </c>
      <c r="H2127" s="86">
        <v>0</v>
      </c>
      <c r="I2127" s="86">
        <v>0</v>
      </c>
      <c r="J2127" s="86">
        <v>0</v>
      </c>
      <c r="K2127" s="86">
        <v>0</v>
      </c>
      <c r="L2127" s="86">
        <v>0</v>
      </c>
      <c r="M2127" s="86">
        <v>0</v>
      </c>
      <c r="N2127" s="86">
        <v>0</v>
      </c>
      <c r="O2127" s="86">
        <v>0</v>
      </c>
      <c r="P2127" s="86">
        <v>0</v>
      </c>
      <c r="Q2127" s="86">
        <v>0</v>
      </c>
      <c r="R2127" s="86">
        <v>0</v>
      </c>
      <c r="S2127" s="86">
        <v>0</v>
      </c>
      <c r="T2127" s="86">
        <v>0</v>
      </c>
      <c r="U2127" s="86">
        <v>0</v>
      </c>
      <c r="V2127" s="86">
        <v>0</v>
      </c>
      <c r="W2127" s="86">
        <v>500000</v>
      </c>
      <c r="X2127" s="86">
        <v>0</v>
      </c>
      <c r="Y2127" s="86">
        <v>500000</v>
      </c>
    </row>
    <row r="2128" spans="1:25" hidden="1" outlineLevel="4" x14ac:dyDescent="0.3">
      <c r="A2128" s="85" t="s">
        <v>262</v>
      </c>
      <c r="B2128" s="85" t="s">
        <v>274</v>
      </c>
      <c r="C2128" t="s">
        <v>2206</v>
      </c>
      <c r="D2128" s="86">
        <v>0</v>
      </c>
      <c r="E2128" s="86">
        <v>0</v>
      </c>
      <c r="F2128" s="86">
        <v>0</v>
      </c>
      <c r="G2128" s="86">
        <v>0</v>
      </c>
      <c r="H2128" s="86">
        <v>0</v>
      </c>
      <c r="I2128" s="86">
        <v>0</v>
      </c>
      <c r="J2128" s="86">
        <v>0</v>
      </c>
      <c r="K2128" s="86">
        <v>0</v>
      </c>
      <c r="L2128" s="86">
        <v>0</v>
      </c>
      <c r="M2128" s="86">
        <v>0</v>
      </c>
      <c r="N2128" s="86">
        <v>0</v>
      </c>
      <c r="O2128" s="86">
        <v>0</v>
      </c>
      <c r="P2128" s="86">
        <v>0</v>
      </c>
      <c r="Q2128" s="86">
        <v>0</v>
      </c>
      <c r="R2128" s="86">
        <v>0</v>
      </c>
      <c r="S2128" s="86">
        <v>0</v>
      </c>
      <c r="T2128" s="86">
        <v>0</v>
      </c>
      <c r="U2128" s="86">
        <v>0</v>
      </c>
      <c r="V2128" s="86">
        <v>1500000</v>
      </c>
      <c r="W2128" s="86">
        <v>0</v>
      </c>
      <c r="X2128" s="86">
        <v>0</v>
      </c>
      <c r="Y2128" s="86">
        <v>1500000</v>
      </c>
    </row>
    <row r="2129" spans="1:25" hidden="1" outlineLevel="4" x14ac:dyDescent="0.3">
      <c r="A2129" s="85" t="s">
        <v>262</v>
      </c>
      <c r="B2129" s="85" t="s">
        <v>274</v>
      </c>
      <c r="C2129" t="s">
        <v>2207</v>
      </c>
      <c r="D2129" s="86">
        <v>0</v>
      </c>
      <c r="E2129" s="86">
        <v>0</v>
      </c>
      <c r="F2129" s="86">
        <v>0</v>
      </c>
      <c r="G2129" s="86">
        <v>0</v>
      </c>
      <c r="H2129" s="86">
        <v>0</v>
      </c>
      <c r="I2129" s="86">
        <v>0</v>
      </c>
      <c r="J2129" s="86">
        <v>0</v>
      </c>
      <c r="K2129" s="86">
        <v>0</v>
      </c>
      <c r="L2129" s="86">
        <v>0</v>
      </c>
      <c r="M2129" s="86">
        <v>0</v>
      </c>
      <c r="N2129" s="86">
        <v>0</v>
      </c>
      <c r="O2129" s="86">
        <v>0</v>
      </c>
      <c r="P2129" s="86">
        <v>0</v>
      </c>
      <c r="Q2129" s="86">
        <v>0</v>
      </c>
      <c r="R2129" s="86">
        <v>0</v>
      </c>
      <c r="S2129" s="86">
        <v>0</v>
      </c>
      <c r="T2129" s="86">
        <v>0</v>
      </c>
      <c r="U2129" s="86">
        <v>0</v>
      </c>
      <c r="V2129" s="86">
        <v>0</v>
      </c>
      <c r="W2129" s="86">
        <v>300000</v>
      </c>
      <c r="X2129" s="86">
        <v>300000</v>
      </c>
      <c r="Y2129" s="86">
        <v>600000</v>
      </c>
    </row>
    <row r="2130" spans="1:25" hidden="1" outlineLevel="4" x14ac:dyDescent="0.3">
      <c r="A2130" s="85" t="s">
        <v>262</v>
      </c>
      <c r="B2130" s="85" t="s">
        <v>274</v>
      </c>
      <c r="C2130" t="s">
        <v>2208</v>
      </c>
      <c r="D2130" s="86">
        <v>0</v>
      </c>
      <c r="E2130" s="86">
        <v>0</v>
      </c>
      <c r="F2130" s="86">
        <v>0</v>
      </c>
      <c r="G2130" s="86">
        <v>0</v>
      </c>
      <c r="H2130" s="86">
        <v>0</v>
      </c>
      <c r="I2130" s="86">
        <v>0</v>
      </c>
      <c r="J2130" s="86">
        <v>7000000</v>
      </c>
      <c r="K2130" s="86">
        <v>0</v>
      </c>
      <c r="L2130" s="86">
        <v>0</v>
      </c>
      <c r="M2130" s="86">
        <v>0</v>
      </c>
      <c r="N2130" s="86">
        <v>0</v>
      </c>
      <c r="O2130" s="86">
        <v>0</v>
      </c>
      <c r="P2130" s="86">
        <v>0</v>
      </c>
      <c r="Q2130" s="86">
        <v>0</v>
      </c>
      <c r="R2130" s="86">
        <v>0</v>
      </c>
      <c r="S2130" s="86">
        <v>0</v>
      </c>
      <c r="T2130" s="86">
        <v>0</v>
      </c>
      <c r="U2130" s="86">
        <v>0</v>
      </c>
      <c r="V2130" s="86">
        <v>0</v>
      </c>
      <c r="W2130" s="86">
        <v>0</v>
      </c>
      <c r="X2130" s="86">
        <v>0</v>
      </c>
      <c r="Y2130" s="86">
        <v>7000000</v>
      </c>
    </row>
    <row r="2131" spans="1:25" hidden="1" outlineLevel="4" x14ac:dyDescent="0.3">
      <c r="A2131" s="85" t="s">
        <v>262</v>
      </c>
      <c r="B2131" s="85" t="s">
        <v>274</v>
      </c>
      <c r="C2131" t="s">
        <v>2209</v>
      </c>
      <c r="D2131" s="86">
        <v>0</v>
      </c>
      <c r="E2131" s="86">
        <v>0</v>
      </c>
      <c r="F2131" s="86">
        <v>0</v>
      </c>
      <c r="G2131" s="86">
        <v>0</v>
      </c>
      <c r="H2131" s="86">
        <v>0</v>
      </c>
      <c r="I2131" s="86">
        <v>0</v>
      </c>
      <c r="J2131" s="86">
        <v>0</v>
      </c>
      <c r="K2131" s="86">
        <v>0</v>
      </c>
      <c r="L2131" s="86">
        <v>0</v>
      </c>
      <c r="M2131" s="86">
        <v>0</v>
      </c>
      <c r="N2131" s="86">
        <v>0</v>
      </c>
      <c r="O2131" s="86">
        <v>0</v>
      </c>
      <c r="P2131" s="86">
        <v>0</v>
      </c>
      <c r="Q2131" s="86">
        <v>0</v>
      </c>
      <c r="R2131" s="86">
        <v>0</v>
      </c>
      <c r="S2131" s="86">
        <v>0</v>
      </c>
      <c r="T2131" s="86">
        <v>0</v>
      </c>
      <c r="U2131" s="86">
        <v>0</v>
      </c>
      <c r="V2131" s="86">
        <v>0</v>
      </c>
      <c r="W2131" s="86">
        <v>0</v>
      </c>
      <c r="X2131" s="86">
        <v>3000000</v>
      </c>
      <c r="Y2131" s="86">
        <v>3000000</v>
      </c>
    </row>
    <row r="2132" spans="1:25" hidden="1" outlineLevel="4" x14ac:dyDescent="0.3">
      <c r="A2132" s="85" t="s">
        <v>262</v>
      </c>
      <c r="B2132" s="85" t="s">
        <v>274</v>
      </c>
      <c r="C2132" t="s">
        <v>2210</v>
      </c>
      <c r="D2132" s="86">
        <v>0</v>
      </c>
      <c r="E2132" s="86">
        <v>0</v>
      </c>
      <c r="F2132" s="86">
        <v>0</v>
      </c>
      <c r="G2132" s="86">
        <v>0</v>
      </c>
      <c r="H2132" s="86">
        <v>0</v>
      </c>
      <c r="I2132" s="86">
        <v>0</v>
      </c>
      <c r="J2132" s="86">
        <v>0</v>
      </c>
      <c r="K2132" s="86">
        <v>0</v>
      </c>
      <c r="L2132" s="86">
        <v>0</v>
      </c>
      <c r="M2132" s="86">
        <v>0</v>
      </c>
      <c r="N2132" s="86">
        <v>0</v>
      </c>
      <c r="O2132" s="86">
        <v>0</v>
      </c>
      <c r="P2132" s="86">
        <v>0</v>
      </c>
      <c r="Q2132" s="86">
        <v>0</v>
      </c>
      <c r="R2132" s="86">
        <v>0</v>
      </c>
      <c r="S2132" s="86">
        <v>0</v>
      </c>
      <c r="T2132" s="86">
        <v>0</v>
      </c>
      <c r="U2132" s="86">
        <v>0</v>
      </c>
      <c r="V2132" s="86">
        <v>0</v>
      </c>
      <c r="W2132" s="86">
        <v>1000000</v>
      </c>
      <c r="X2132" s="86">
        <v>0</v>
      </c>
      <c r="Y2132" s="86">
        <v>1000000</v>
      </c>
    </row>
    <row r="2133" spans="1:25" hidden="1" outlineLevel="4" x14ac:dyDescent="0.3">
      <c r="A2133" s="85" t="s">
        <v>262</v>
      </c>
      <c r="B2133" s="85" t="s">
        <v>274</v>
      </c>
      <c r="C2133" t="s">
        <v>2211</v>
      </c>
      <c r="D2133" s="86">
        <v>0</v>
      </c>
      <c r="E2133" s="86">
        <v>0</v>
      </c>
      <c r="F2133" s="86">
        <v>0</v>
      </c>
      <c r="G2133" s="86">
        <v>0</v>
      </c>
      <c r="H2133" s="86">
        <v>0</v>
      </c>
      <c r="I2133" s="86">
        <v>0</v>
      </c>
      <c r="J2133" s="86">
        <v>0</v>
      </c>
      <c r="K2133" s="86">
        <v>0</v>
      </c>
      <c r="L2133" s="86">
        <v>0</v>
      </c>
      <c r="M2133" s="86">
        <v>0</v>
      </c>
      <c r="N2133" s="86">
        <v>0</v>
      </c>
      <c r="O2133" s="86">
        <v>0</v>
      </c>
      <c r="P2133" s="86">
        <v>0</v>
      </c>
      <c r="Q2133" s="86">
        <v>0</v>
      </c>
      <c r="R2133" s="86">
        <v>0</v>
      </c>
      <c r="S2133" s="86">
        <v>0</v>
      </c>
      <c r="T2133" s="86">
        <v>0</v>
      </c>
      <c r="U2133" s="86">
        <v>0</v>
      </c>
      <c r="V2133" s="86">
        <v>0</v>
      </c>
      <c r="W2133" s="86">
        <v>0</v>
      </c>
      <c r="X2133" s="86">
        <v>1154436</v>
      </c>
      <c r="Y2133" s="86">
        <v>1154436</v>
      </c>
    </row>
    <row r="2134" spans="1:25" hidden="1" outlineLevel="4" x14ac:dyDescent="0.3">
      <c r="A2134" s="85" t="s">
        <v>262</v>
      </c>
      <c r="B2134" s="85" t="s">
        <v>274</v>
      </c>
      <c r="C2134" t="s">
        <v>2212</v>
      </c>
      <c r="D2134" s="86">
        <v>0</v>
      </c>
      <c r="E2134" s="86">
        <v>0</v>
      </c>
      <c r="F2134" s="86">
        <v>0</v>
      </c>
      <c r="G2134" s="86">
        <v>0</v>
      </c>
      <c r="H2134" s="86">
        <v>0</v>
      </c>
      <c r="I2134" s="86">
        <v>0</v>
      </c>
      <c r="J2134" s="86">
        <v>0</v>
      </c>
      <c r="K2134" s="86">
        <v>0</v>
      </c>
      <c r="L2134" s="86">
        <v>0</v>
      </c>
      <c r="M2134" s="86">
        <v>0</v>
      </c>
      <c r="N2134" s="86">
        <v>0</v>
      </c>
      <c r="O2134" s="86">
        <v>0</v>
      </c>
      <c r="P2134" s="86">
        <v>0</v>
      </c>
      <c r="Q2134" s="86">
        <v>0</v>
      </c>
      <c r="R2134" s="86">
        <v>0</v>
      </c>
      <c r="S2134" s="86">
        <v>0</v>
      </c>
      <c r="T2134" s="86">
        <v>0</v>
      </c>
      <c r="U2134" s="86">
        <v>0</v>
      </c>
      <c r="V2134" s="86">
        <v>0</v>
      </c>
      <c r="W2134" s="86">
        <v>0</v>
      </c>
      <c r="X2134" s="86">
        <v>750000</v>
      </c>
      <c r="Y2134" s="86">
        <v>750000</v>
      </c>
    </row>
    <row r="2135" spans="1:25" hidden="1" outlineLevel="4" x14ac:dyDescent="0.3">
      <c r="A2135" s="85" t="s">
        <v>262</v>
      </c>
      <c r="B2135" s="85" t="s">
        <v>274</v>
      </c>
      <c r="C2135" t="s">
        <v>2213</v>
      </c>
      <c r="D2135" s="86">
        <v>0</v>
      </c>
      <c r="E2135" s="86">
        <v>0</v>
      </c>
      <c r="F2135" s="86">
        <v>0</v>
      </c>
      <c r="G2135" s="86">
        <v>0</v>
      </c>
      <c r="H2135" s="86">
        <v>0</v>
      </c>
      <c r="I2135" s="86">
        <v>0</v>
      </c>
      <c r="J2135" s="86">
        <v>0</v>
      </c>
      <c r="K2135" s="86">
        <v>0</v>
      </c>
      <c r="L2135" s="86">
        <v>0</v>
      </c>
      <c r="M2135" s="86">
        <v>0</v>
      </c>
      <c r="N2135" s="86">
        <v>0</v>
      </c>
      <c r="O2135" s="86">
        <v>0</v>
      </c>
      <c r="P2135" s="86">
        <v>0</v>
      </c>
      <c r="Q2135" s="86">
        <v>0</v>
      </c>
      <c r="R2135" s="86">
        <v>0</v>
      </c>
      <c r="S2135" s="86">
        <v>0</v>
      </c>
      <c r="T2135" s="86">
        <v>0</v>
      </c>
      <c r="U2135" s="86">
        <v>0</v>
      </c>
      <c r="V2135" s="86">
        <v>0</v>
      </c>
      <c r="W2135" s="86">
        <v>0</v>
      </c>
      <c r="X2135" s="86">
        <v>500000</v>
      </c>
      <c r="Y2135" s="86">
        <v>500000</v>
      </c>
    </row>
    <row r="2136" spans="1:25" hidden="1" outlineLevel="4" x14ac:dyDescent="0.3">
      <c r="A2136" s="85" t="s">
        <v>262</v>
      </c>
      <c r="B2136" s="85" t="s">
        <v>274</v>
      </c>
      <c r="C2136" t="s">
        <v>2214</v>
      </c>
      <c r="D2136" s="86">
        <v>0</v>
      </c>
      <c r="E2136" s="86">
        <v>0</v>
      </c>
      <c r="F2136" s="86">
        <v>0</v>
      </c>
      <c r="G2136" s="86">
        <v>0</v>
      </c>
      <c r="H2136" s="86">
        <v>0</v>
      </c>
      <c r="I2136" s="86">
        <v>0</v>
      </c>
      <c r="J2136" s="86">
        <v>0</v>
      </c>
      <c r="K2136" s="86">
        <v>0</v>
      </c>
      <c r="L2136" s="86">
        <v>0</v>
      </c>
      <c r="M2136" s="86">
        <v>0</v>
      </c>
      <c r="N2136" s="86">
        <v>0</v>
      </c>
      <c r="O2136" s="86">
        <v>0</v>
      </c>
      <c r="P2136" s="86">
        <v>0</v>
      </c>
      <c r="Q2136" s="86">
        <v>0</v>
      </c>
      <c r="R2136" s="86">
        <v>0</v>
      </c>
      <c r="S2136" s="86">
        <v>0</v>
      </c>
      <c r="T2136" s="86">
        <v>0</v>
      </c>
      <c r="U2136" s="86">
        <v>0</v>
      </c>
      <c r="V2136" s="86">
        <v>0</v>
      </c>
      <c r="W2136" s="86">
        <v>50000</v>
      </c>
      <c r="X2136" s="86">
        <v>0</v>
      </c>
      <c r="Y2136" s="86">
        <v>50000</v>
      </c>
    </row>
    <row r="2137" spans="1:25" hidden="1" outlineLevel="4" x14ac:dyDescent="0.3">
      <c r="A2137" s="85" t="s">
        <v>262</v>
      </c>
      <c r="B2137" s="85" t="s">
        <v>274</v>
      </c>
      <c r="C2137" t="s">
        <v>2215</v>
      </c>
      <c r="D2137" s="86">
        <v>0</v>
      </c>
      <c r="E2137" s="86">
        <v>0</v>
      </c>
      <c r="F2137" s="86">
        <v>0</v>
      </c>
      <c r="G2137" s="86">
        <v>0</v>
      </c>
      <c r="H2137" s="86">
        <v>0</v>
      </c>
      <c r="I2137" s="86">
        <v>0</v>
      </c>
      <c r="J2137" s="86">
        <v>0</v>
      </c>
      <c r="K2137" s="86">
        <v>0</v>
      </c>
      <c r="L2137" s="86">
        <v>0</v>
      </c>
      <c r="M2137" s="86">
        <v>0</v>
      </c>
      <c r="N2137" s="86">
        <v>0</v>
      </c>
      <c r="O2137" s="86">
        <v>0</v>
      </c>
      <c r="P2137" s="86">
        <v>0</v>
      </c>
      <c r="Q2137" s="86">
        <v>1000000</v>
      </c>
      <c r="R2137" s="86">
        <v>0</v>
      </c>
      <c r="S2137" s="86">
        <v>0</v>
      </c>
      <c r="T2137" s="86">
        <v>0</v>
      </c>
      <c r="U2137" s="86">
        <v>0</v>
      </c>
      <c r="V2137" s="86">
        <v>0</v>
      </c>
      <c r="W2137" s="86">
        <v>0</v>
      </c>
      <c r="X2137" s="86">
        <v>0</v>
      </c>
      <c r="Y2137" s="86">
        <v>1000000</v>
      </c>
    </row>
    <row r="2138" spans="1:25" hidden="1" outlineLevel="4" x14ac:dyDescent="0.3">
      <c r="A2138" s="85" t="s">
        <v>262</v>
      </c>
      <c r="B2138" s="85" t="s">
        <v>274</v>
      </c>
      <c r="C2138" t="s">
        <v>2216</v>
      </c>
      <c r="D2138" s="86">
        <v>0</v>
      </c>
      <c r="E2138" s="86">
        <v>0</v>
      </c>
      <c r="F2138" s="86">
        <v>0</v>
      </c>
      <c r="G2138" s="86">
        <v>0</v>
      </c>
      <c r="H2138" s="86">
        <v>0</v>
      </c>
      <c r="I2138" s="86">
        <v>0</v>
      </c>
      <c r="J2138" s="86">
        <v>0</v>
      </c>
      <c r="K2138" s="86">
        <v>0</v>
      </c>
      <c r="L2138" s="86">
        <v>0</v>
      </c>
      <c r="M2138" s="86">
        <v>0</v>
      </c>
      <c r="N2138" s="86">
        <v>0</v>
      </c>
      <c r="O2138" s="86">
        <v>0</v>
      </c>
      <c r="P2138" s="86">
        <v>0</v>
      </c>
      <c r="Q2138" s="86">
        <v>0</v>
      </c>
      <c r="R2138" s="86">
        <v>0</v>
      </c>
      <c r="S2138" s="86">
        <v>0</v>
      </c>
      <c r="T2138" s="86">
        <v>0</v>
      </c>
      <c r="U2138" s="86">
        <v>0</v>
      </c>
      <c r="V2138" s="86">
        <v>0</v>
      </c>
      <c r="W2138" s="86">
        <v>0</v>
      </c>
      <c r="X2138" s="86">
        <v>250000</v>
      </c>
      <c r="Y2138" s="86">
        <v>250000</v>
      </c>
    </row>
    <row r="2139" spans="1:25" hidden="1" outlineLevel="4" x14ac:dyDescent="0.3">
      <c r="A2139" s="85" t="s">
        <v>262</v>
      </c>
      <c r="B2139" s="85" t="s">
        <v>274</v>
      </c>
      <c r="C2139" t="s">
        <v>2217</v>
      </c>
      <c r="D2139" s="86">
        <v>0</v>
      </c>
      <c r="E2139" s="86">
        <v>0</v>
      </c>
      <c r="F2139" s="86">
        <v>0</v>
      </c>
      <c r="G2139" s="86">
        <v>0</v>
      </c>
      <c r="H2139" s="86">
        <v>0</v>
      </c>
      <c r="I2139" s="86">
        <v>0</v>
      </c>
      <c r="J2139" s="86">
        <v>0</v>
      </c>
      <c r="K2139" s="86">
        <v>0</v>
      </c>
      <c r="L2139" s="86">
        <v>0</v>
      </c>
      <c r="M2139" s="86">
        <v>0</v>
      </c>
      <c r="N2139" s="86">
        <v>0</v>
      </c>
      <c r="O2139" s="86">
        <v>0</v>
      </c>
      <c r="P2139" s="86">
        <v>0</v>
      </c>
      <c r="Q2139" s="86">
        <v>0</v>
      </c>
      <c r="R2139" s="86">
        <v>0</v>
      </c>
      <c r="S2139" s="86">
        <v>0</v>
      </c>
      <c r="T2139" s="86">
        <v>0</v>
      </c>
      <c r="U2139" s="86">
        <v>0</v>
      </c>
      <c r="V2139" s="86">
        <v>0</v>
      </c>
      <c r="W2139" s="86">
        <v>400000</v>
      </c>
      <c r="X2139" s="86">
        <v>0</v>
      </c>
      <c r="Y2139" s="86">
        <v>400000</v>
      </c>
    </row>
    <row r="2140" spans="1:25" hidden="1" outlineLevel="4" x14ac:dyDescent="0.3">
      <c r="A2140" s="85" t="s">
        <v>262</v>
      </c>
      <c r="B2140" s="85" t="s">
        <v>274</v>
      </c>
      <c r="C2140" t="s">
        <v>2218</v>
      </c>
      <c r="D2140" s="86">
        <v>0</v>
      </c>
      <c r="E2140" s="86">
        <v>0</v>
      </c>
      <c r="F2140" s="86">
        <v>0</v>
      </c>
      <c r="G2140" s="86">
        <v>0</v>
      </c>
      <c r="H2140" s="86">
        <v>0</v>
      </c>
      <c r="I2140" s="86">
        <v>0</v>
      </c>
      <c r="J2140" s="86">
        <v>0</v>
      </c>
      <c r="K2140" s="86">
        <v>0</v>
      </c>
      <c r="L2140" s="86">
        <v>0</v>
      </c>
      <c r="M2140" s="86">
        <v>0</v>
      </c>
      <c r="N2140" s="86">
        <v>0</v>
      </c>
      <c r="O2140" s="86">
        <v>0</v>
      </c>
      <c r="P2140" s="86">
        <v>0</v>
      </c>
      <c r="Q2140" s="86">
        <v>0</v>
      </c>
      <c r="R2140" s="86">
        <v>0</v>
      </c>
      <c r="S2140" s="86">
        <v>0</v>
      </c>
      <c r="T2140" s="86">
        <v>0</v>
      </c>
      <c r="U2140" s="86">
        <v>0</v>
      </c>
      <c r="V2140" s="86">
        <v>0</v>
      </c>
      <c r="W2140" s="86">
        <v>15500</v>
      </c>
      <c r="X2140" s="86">
        <v>0</v>
      </c>
      <c r="Y2140" s="86">
        <v>15500</v>
      </c>
    </row>
    <row r="2141" spans="1:25" hidden="1" outlineLevel="4" x14ac:dyDescent="0.3">
      <c r="A2141" s="85" t="s">
        <v>262</v>
      </c>
      <c r="B2141" s="85" t="s">
        <v>274</v>
      </c>
      <c r="C2141" t="s">
        <v>2219</v>
      </c>
      <c r="D2141" s="86">
        <v>0</v>
      </c>
      <c r="E2141" s="86">
        <v>0</v>
      </c>
      <c r="F2141" s="86">
        <v>0</v>
      </c>
      <c r="G2141" s="86">
        <v>0</v>
      </c>
      <c r="H2141" s="86">
        <v>0</v>
      </c>
      <c r="I2141" s="86">
        <v>0</v>
      </c>
      <c r="J2141" s="86">
        <v>0</v>
      </c>
      <c r="K2141" s="86">
        <v>0</v>
      </c>
      <c r="L2141" s="86">
        <v>0</v>
      </c>
      <c r="M2141" s="86">
        <v>0</v>
      </c>
      <c r="N2141" s="86">
        <v>0</v>
      </c>
      <c r="O2141" s="86">
        <v>0</v>
      </c>
      <c r="P2141" s="86">
        <v>0</v>
      </c>
      <c r="Q2141" s="86">
        <v>0</v>
      </c>
      <c r="R2141" s="86">
        <v>0</v>
      </c>
      <c r="S2141" s="86">
        <v>0</v>
      </c>
      <c r="T2141" s="86">
        <v>0</v>
      </c>
      <c r="U2141" s="86">
        <v>0</v>
      </c>
      <c r="V2141" s="86">
        <v>0</v>
      </c>
      <c r="W2141" s="86">
        <v>44000</v>
      </c>
      <c r="X2141" s="86">
        <v>0</v>
      </c>
      <c r="Y2141" s="86">
        <v>44000</v>
      </c>
    </row>
    <row r="2142" spans="1:25" hidden="1" outlineLevel="4" x14ac:dyDescent="0.3">
      <c r="A2142" s="85" t="s">
        <v>262</v>
      </c>
      <c r="B2142" s="85" t="s">
        <v>274</v>
      </c>
      <c r="C2142" t="s">
        <v>2220</v>
      </c>
      <c r="D2142" s="86">
        <v>0</v>
      </c>
      <c r="E2142" s="86">
        <v>0</v>
      </c>
      <c r="F2142" s="86">
        <v>0</v>
      </c>
      <c r="G2142" s="86">
        <v>0</v>
      </c>
      <c r="H2142" s="86">
        <v>0</v>
      </c>
      <c r="I2142" s="86">
        <v>0</v>
      </c>
      <c r="J2142" s="86">
        <v>0</v>
      </c>
      <c r="K2142" s="86">
        <v>0</v>
      </c>
      <c r="L2142" s="86">
        <v>0</v>
      </c>
      <c r="M2142" s="86">
        <v>0</v>
      </c>
      <c r="N2142" s="86">
        <v>0</v>
      </c>
      <c r="O2142" s="86">
        <v>0</v>
      </c>
      <c r="P2142" s="86">
        <v>0</v>
      </c>
      <c r="Q2142" s="86">
        <v>0</v>
      </c>
      <c r="R2142" s="86">
        <v>0</v>
      </c>
      <c r="S2142" s="86">
        <v>0</v>
      </c>
      <c r="T2142" s="86">
        <v>0</v>
      </c>
      <c r="U2142" s="86">
        <v>0</v>
      </c>
      <c r="V2142" s="86">
        <v>0</v>
      </c>
      <c r="W2142" s="86">
        <v>200000</v>
      </c>
      <c r="X2142" s="86">
        <v>0</v>
      </c>
      <c r="Y2142" s="86">
        <v>200000</v>
      </c>
    </row>
    <row r="2143" spans="1:25" hidden="1" outlineLevel="4" x14ac:dyDescent="0.3">
      <c r="A2143" s="85" t="s">
        <v>262</v>
      </c>
      <c r="B2143" s="85" t="s">
        <v>274</v>
      </c>
      <c r="C2143" t="s">
        <v>2221</v>
      </c>
      <c r="D2143" s="86">
        <v>0</v>
      </c>
      <c r="E2143" s="86">
        <v>0</v>
      </c>
      <c r="F2143" s="86">
        <v>0</v>
      </c>
      <c r="G2143" s="86">
        <v>0</v>
      </c>
      <c r="H2143" s="86">
        <v>0</v>
      </c>
      <c r="I2143" s="86">
        <v>0</v>
      </c>
      <c r="J2143" s="86">
        <v>0</v>
      </c>
      <c r="K2143" s="86">
        <v>0</v>
      </c>
      <c r="L2143" s="86">
        <v>0</v>
      </c>
      <c r="M2143" s="86">
        <v>0</v>
      </c>
      <c r="N2143" s="86">
        <v>0</v>
      </c>
      <c r="O2143" s="86">
        <v>0</v>
      </c>
      <c r="P2143" s="86">
        <v>0</v>
      </c>
      <c r="Q2143" s="86">
        <v>0</v>
      </c>
      <c r="R2143" s="86">
        <v>0</v>
      </c>
      <c r="S2143" s="86">
        <v>0</v>
      </c>
      <c r="T2143" s="86">
        <v>0</v>
      </c>
      <c r="U2143" s="86">
        <v>0</v>
      </c>
      <c r="V2143" s="86">
        <v>0</v>
      </c>
      <c r="W2143" s="86">
        <v>0</v>
      </c>
      <c r="X2143" s="86">
        <v>1000000</v>
      </c>
      <c r="Y2143" s="86">
        <v>1000000</v>
      </c>
    </row>
    <row r="2144" spans="1:25" hidden="1" outlineLevel="4" x14ac:dyDescent="0.3">
      <c r="A2144" s="85" t="s">
        <v>262</v>
      </c>
      <c r="B2144" s="85" t="s">
        <v>274</v>
      </c>
      <c r="C2144" t="s">
        <v>2222</v>
      </c>
      <c r="D2144" s="86">
        <v>0</v>
      </c>
      <c r="E2144" s="86">
        <v>0</v>
      </c>
      <c r="F2144" s="86">
        <v>0</v>
      </c>
      <c r="G2144" s="86">
        <v>0</v>
      </c>
      <c r="H2144" s="86">
        <v>0</v>
      </c>
      <c r="I2144" s="86">
        <v>0</v>
      </c>
      <c r="J2144" s="86">
        <v>0</v>
      </c>
      <c r="K2144" s="86">
        <v>0</v>
      </c>
      <c r="L2144" s="86">
        <v>0</v>
      </c>
      <c r="M2144" s="86">
        <v>0</v>
      </c>
      <c r="N2144" s="86">
        <v>0</v>
      </c>
      <c r="O2144" s="86">
        <v>0</v>
      </c>
      <c r="P2144" s="86">
        <v>0</v>
      </c>
      <c r="Q2144" s="86">
        <v>0</v>
      </c>
      <c r="R2144" s="86">
        <v>0</v>
      </c>
      <c r="S2144" s="86">
        <v>0</v>
      </c>
      <c r="T2144" s="86">
        <v>0</v>
      </c>
      <c r="U2144" s="86">
        <v>0</v>
      </c>
      <c r="V2144" s="86">
        <v>0</v>
      </c>
      <c r="W2144" s="86">
        <v>0</v>
      </c>
      <c r="X2144" s="86">
        <v>500000</v>
      </c>
      <c r="Y2144" s="86">
        <v>500000</v>
      </c>
    </row>
    <row r="2145" spans="1:25" hidden="1" outlineLevel="4" x14ac:dyDescent="0.3">
      <c r="A2145" s="85" t="s">
        <v>262</v>
      </c>
      <c r="B2145" s="85" t="s">
        <v>274</v>
      </c>
      <c r="C2145" t="s">
        <v>2223</v>
      </c>
      <c r="D2145" s="86">
        <v>0</v>
      </c>
      <c r="E2145" s="86">
        <v>0</v>
      </c>
      <c r="F2145" s="86">
        <v>0</v>
      </c>
      <c r="G2145" s="86">
        <v>0</v>
      </c>
      <c r="H2145" s="86">
        <v>0</v>
      </c>
      <c r="I2145" s="86">
        <v>0</v>
      </c>
      <c r="J2145" s="86">
        <v>0</v>
      </c>
      <c r="K2145" s="86">
        <v>0</v>
      </c>
      <c r="L2145" s="86">
        <v>0</v>
      </c>
      <c r="M2145" s="86">
        <v>0</v>
      </c>
      <c r="N2145" s="86">
        <v>0</v>
      </c>
      <c r="O2145" s="86">
        <v>0</v>
      </c>
      <c r="P2145" s="86">
        <v>0</v>
      </c>
      <c r="Q2145" s="86">
        <v>0</v>
      </c>
      <c r="R2145" s="86">
        <v>0</v>
      </c>
      <c r="S2145" s="86">
        <v>0</v>
      </c>
      <c r="T2145" s="86">
        <v>0</v>
      </c>
      <c r="U2145" s="86">
        <v>0</v>
      </c>
      <c r="V2145" s="86">
        <v>0</v>
      </c>
      <c r="W2145" s="86">
        <v>0</v>
      </c>
      <c r="X2145" s="86">
        <v>500000</v>
      </c>
      <c r="Y2145" s="86">
        <v>500000</v>
      </c>
    </row>
    <row r="2146" spans="1:25" hidden="1" outlineLevel="4" x14ac:dyDescent="0.3">
      <c r="A2146" s="85" t="s">
        <v>262</v>
      </c>
      <c r="B2146" s="85" t="s">
        <v>274</v>
      </c>
      <c r="C2146" t="s">
        <v>2224</v>
      </c>
      <c r="D2146" s="86">
        <v>0</v>
      </c>
      <c r="E2146" s="86">
        <v>0</v>
      </c>
      <c r="F2146" s="86">
        <v>0</v>
      </c>
      <c r="G2146" s="86">
        <v>0</v>
      </c>
      <c r="H2146" s="86">
        <v>0</v>
      </c>
      <c r="I2146" s="86">
        <v>0</v>
      </c>
      <c r="J2146" s="86">
        <v>0</v>
      </c>
      <c r="K2146" s="86">
        <v>0</v>
      </c>
      <c r="L2146" s="86">
        <v>0</v>
      </c>
      <c r="M2146" s="86">
        <v>0</v>
      </c>
      <c r="N2146" s="86">
        <v>0</v>
      </c>
      <c r="O2146" s="86">
        <v>0</v>
      </c>
      <c r="P2146" s="86">
        <v>0</v>
      </c>
      <c r="Q2146" s="86">
        <v>0</v>
      </c>
      <c r="R2146" s="86">
        <v>0</v>
      </c>
      <c r="S2146" s="86">
        <v>0</v>
      </c>
      <c r="T2146" s="86">
        <v>0</v>
      </c>
      <c r="U2146" s="86">
        <v>0</v>
      </c>
      <c r="V2146" s="86">
        <v>0</v>
      </c>
      <c r="W2146" s="86">
        <v>0</v>
      </c>
      <c r="X2146" s="86">
        <v>1000000</v>
      </c>
      <c r="Y2146" s="86">
        <v>1000000</v>
      </c>
    </row>
    <row r="2147" spans="1:25" hidden="1" outlineLevel="4" x14ac:dyDescent="0.3">
      <c r="A2147" s="85" t="s">
        <v>262</v>
      </c>
      <c r="B2147" s="85" t="s">
        <v>274</v>
      </c>
      <c r="C2147" t="s">
        <v>2225</v>
      </c>
      <c r="D2147" s="86">
        <v>0</v>
      </c>
      <c r="E2147" s="86">
        <v>0</v>
      </c>
      <c r="F2147" s="86">
        <v>0</v>
      </c>
      <c r="G2147" s="86">
        <v>0</v>
      </c>
      <c r="H2147" s="86">
        <v>0</v>
      </c>
      <c r="I2147" s="86">
        <v>0</v>
      </c>
      <c r="J2147" s="86">
        <v>0</v>
      </c>
      <c r="K2147" s="86">
        <v>0</v>
      </c>
      <c r="L2147" s="86">
        <v>0</v>
      </c>
      <c r="M2147" s="86">
        <v>0</v>
      </c>
      <c r="N2147" s="86">
        <v>0</v>
      </c>
      <c r="O2147" s="86">
        <v>0</v>
      </c>
      <c r="P2147" s="86">
        <v>0</v>
      </c>
      <c r="Q2147" s="86">
        <v>0</v>
      </c>
      <c r="R2147" s="86">
        <v>0</v>
      </c>
      <c r="S2147" s="86">
        <v>0</v>
      </c>
      <c r="T2147" s="86">
        <v>0</v>
      </c>
      <c r="U2147" s="86">
        <v>0</v>
      </c>
      <c r="V2147" s="86">
        <v>0</v>
      </c>
      <c r="W2147" s="86">
        <v>1500000</v>
      </c>
      <c r="X2147" s="86">
        <v>0</v>
      </c>
      <c r="Y2147" s="86">
        <v>1500000</v>
      </c>
    </row>
    <row r="2148" spans="1:25" hidden="1" outlineLevel="4" x14ac:dyDescent="0.3">
      <c r="A2148" s="85" t="s">
        <v>262</v>
      </c>
      <c r="B2148" s="85" t="s">
        <v>274</v>
      </c>
      <c r="C2148" t="s">
        <v>2226</v>
      </c>
      <c r="D2148" s="86">
        <v>0</v>
      </c>
      <c r="E2148" s="86">
        <v>0</v>
      </c>
      <c r="F2148" s="86">
        <v>0</v>
      </c>
      <c r="G2148" s="86">
        <v>0</v>
      </c>
      <c r="H2148" s="86">
        <v>0</v>
      </c>
      <c r="I2148" s="86">
        <v>0</v>
      </c>
      <c r="J2148" s="86">
        <v>0</v>
      </c>
      <c r="K2148" s="86">
        <v>0</v>
      </c>
      <c r="L2148" s="86">
        <v>0</v>
      </c>
      <c r="M2148" s="86">
        <v>0</v>
      </c>
      <c r="N2148" s="86">
        <v>0</v>
      </c>
      <c r="O2148" s="86">
        <v>0</v>
      </c>
      <c r="P2148" s="86">
        <v>0</v>
      </c>
      <c r="Q2148" s="86">
        <v>0</v>
      </c>
      <c r="R2148" s="86">
        <v>0</v>
      </c>
      <c r="S2148" s="86">
        <v>0</v>
      </c>
      <c r="T2148" s="86">
        <v>0</v>
      </c>
      <c r="U2148" s="86">
        <v>0</v>
      </c>
      <c r="V2148" s="86">
        <v>0</v>
      </c>
      <c r="W2148" s="86">
        <v>0</v>
      </c>
      <c r="X2148" s="86">
        <v>2400000</v>
      </c>
      <c r="Y2148" s="86">
        <v>2400000</v>
      </c>
    </row>
    <row r="2149" spans="1:25" hidden="1" outlineLevel="4" x14ac:dyDescent="0.3">
      <c r="A2149" s="85" t="s">
        <v>262</v>
      </c>
      <c r="B2149" s="85" t="s">
        <v>274</v>
      </c>
      <c r="C2149" t="s">
        <v>2227</v>
      </c>
      <c r="D2149" s="86">
        <v>0</v>
      </c>
      <c r="E2149" s="86">
        <v>0</v>
      </c>
      <c r="F2149" s="86">
        <v>0</v>
      </c>
      <c r="G2149" s="86">
        <v>0</v>
      </c>
      <c r="H2149" s="86">
        <v>0</v>
      </c>
      <c r="I2149" s="86">
        <v>0</v>
      </c>
      <c r="J2149" s="86">
        <v>0</v>
      </c>
      <c r="K2149" s="86">
        <v>0</v>
      </c>
      <c r="L2149" s="86">
        <v>0</v>
      </c>
      <c r="M2149" s="86">
        <v>0</v>
      </c>
      <c r="N2149" s="86">
        <v>0</v>
      </c>
      <c r="O2149" s="86">
        <v>0</v>
      </c>
      <c r="P2149" s="86">
        <v>0</v>
      </c>
      <c r="Q2149" s="86">
        <v>0</v>
      </c>
      <c r="R2149" s="86">
        <v>0</v>
      </c>
      <c r="S2149" s="86">
        <v>0</v>
      </c>
      <c r="T2149" s="86">
        <v>0</v>
      </c>
      <c r="U2149" s="86">
        <v>0</v>
      </c>
      <c r="V2149" s="86">
        <v>0</v>
      </c>
      <c r="W2149" s="86">
        <v>0</v>
      </c>
      <c r="X2149" s="86">
        <v>900000</v>
      </c>
      <c r="Y2149" s="86">
        <v>900000</v>
      </c>
    </row>
    <row r="2150" spans="1:25" hidden="1" outlineLevel="4" x14ac:dyDescent="0.3">
      <c r="A2150" s="85" t="s">
        <v>262</v>
      </c>
      <c r="B2150" s="85" t="s">
        <v>274</v>
      </c>
      <c r="C2150" t="s">
        <v>2228</v>
      </c>
      <c r="D2150" s="86">
        <v>0</v>
      </c>
      <c r="E2150" s="86">
        <v>0</v>
      </c>
      <c r="F2150" s="86">
        <v>0</v>
      </c>
      <c r="G2150" s="86">
        <v>0</v>
      </c>
      <c r="H2150" s="86">
        <v>0</v>
      </c>
      <c r="I2150" s="86">
        <v>0</v>
      </c>
      <c r="J2150" s="86">
        <v>0</v>
      </c>
      <c r="K2150" s="86">
        <v>0</v>
      </c>
      <c r="L2150" s="86">
        <v>0</v>
      </c>
      <c r="M2150" s="86">
        <v>0</v>
      </c>
      <c r="N2150" s="86">
        <v>0</v>
      </c>
      <c r="O2150" s="86">
        <v>0</v>
      </c>
      <c r="P2150" s="86">
        <v>250000</v>
      </c>
      <c r="Q2150" s="86">
        <v>0</v>
      </c>
      <c r="R2150" s="86">
        <v>0</v>
      </c>
      <c r="S2150" s="86">
        <v>0</v>
      </c>
      <c r="T2150" s="86">
        <v>0</v>
      </c>
      <c r="U2150" s="86">
        <v>0</v>
      </c>
      <c r="V2150" s="86">
        <v>0</v>
      </c>
      <c r="W2150" s="86">
        <v>0</v>
      </c>
      <c r="X2150" s="86">
        <v>0</v>
      </c>
      <c r="Y2150" s="86">
        <v>250000</v>
      </c>
    </row>
    <row r="2151" spans="1:25" hidden="1" outlineLevel="4" x14ac:dyDescent="0.3">
      <c r="A2151" s="85" t="s">
        <v>262</v>
      </c>
      <c r="B2151" s="85" t="s">
        <v>274</v>
      </c>
      <c r="C2151" t="s">
        <v>2229</v>
      </c>
      <c r="D2151" s="86">
        <v>0</v>
      </c>
      <c r="E2151" s="86">
        <v>0</v>
      </c>
      <c r="F2151" s="86">
        <v>0</v>
      </c>
      <c r="G2151" s="86">
        <v>0</v>
      </c>
      <c r="H2151" s="86">
        <v>0</v>
      </c>
      <c r="I2151" s="86">
        <v>0</v>
      </c>
      <c r="J2151" s="86">
        <v>0</v>
      </c>
      <c r="K2151" s="86">
        <v>0</v>
      </c>
      <c r="L2151" s="86">
        <v>0</v>
      </c>
      <c r="M2151" s="86">
        <v>0</v>
      </c>
      <c r="N2151" s="86">
        <v>0</v>
      </c>
      <c r="O2151" s="86">
        <v>0</v>
      </c>
      <c r="P2151" s="86">
        <v>0</v>
      </c>
      <c r="Q2151" s="86">
        <v>0</v>
      </c>
      <c r="R2151" s="86">
        <v>0</v>
      </c>
      <c r="S2151" s="86">
        <v>0</v>
      </c>
      <c r="T2151" s="86">
        <v>0</v>
      </c>
      <c r="U2151" s="86">
        <v>0</v>
      </c>
      <c r="V2151" s="86">
        <v>500000</v>
      </c>
      <c r="W2151" s="86">
        <v>0</v>
      </c>
      <c r="X2151" s="86">
        <v>0</v>
      </c>
      <c r="Y2151" s="86">
        <v>500000</v>
      </c>
    </row>
    <row r="2152" spans="1:25" hidden="1" outlineLevel="4" x14ac:dyDescent="0.3">
      <c r="A2152" s="85" t="s">
        <v>262</v>
      </c>
      <c r="B2152" s="85" t="s">
        <v>274</v>
      </c>
      <c r="C2152" t="s">
        <v>2230</v>
      </c>
      <c r="D2152" s="86">
        <v>0</v>
      </c>
      <c r="E2152" s="86">
        <v>0</v>
      </c>
      <c r="F2152" s="86">
        <v>0</v>
      </c>
      <c r="G2152" s="86">
        <v>0</v>
      </c>
      <c r="H2152" s="86">
        <v>0</v>
      </c>
      <c r="I2152" s="86">
        <v>0</v>
      </c>
      <c r="J2152" s="86">
        <v>0</v>
      </c>
      <c r="K2152" s="86">
        <v>0</v>
      </c>
      <c r="L2152" s="86">
        <v>0</v>
      </c>
      <c r="M2152" s="86">
        <v>0</v>
      </c>
      <c r="N2152" s="86">
        <v>0</v>
      </c>
      <c r="O2152" s="86">
        <v>0</v>
      </c>
      <c r="P2152" s="86">
        <v>0</v>
      </c>
      <c r="Q2152" s="86">
        <v>0</v>
      </c>
      <c r="R2152" s="86">
        <v>0</v>
      </c>
      <c r="S2152" s="86">
        <v>0</v>
      </c>
      <c r="T2152" s="86">
        <v>0</v>
      </c>
      <c r="U2152" s="86">
        <v>0</v>
      </c>
      <c r="V2152" s="86">
        <v>0</v>
      </c>
      <c r="W2152" s="86">
        <v>750000</v>
      </c>
      <c r="X2152" s="86">
        <v>0</v>
      </c>
      <c r="Y2152" s="86">
        <v>750000</v>
      </c>
    </row>
    <row r="2153" spans="1:25" hidden="1" outlineLevel="4" x14ac:dyDescent="0.3">
      <c r="A2153" s="85" t="s">
        <v>262</v>
      </c>
      <c r="B2153" s="85" t="s">
        <v>274</v>
      </c>
      <c r="C2153" t="s">
        <v>2231</v>
      </c>
      <c r="D2153" s="86">
        <v>0</v>
      </c>
      <c r="E2153" s="86">
        <v>0</v>
      </c>
      <c r="F2153" s="86">
        <v>0</v>
      </c>
      <c r="G2153" s="86">
        <v>0</v>
      </c>
      <c r="H2153" s="86">
        <v>0</v>
      </c>
      <c r="I2153" s="86">
        <v>0</v>
      </c>
      <c r="J2153" s="86">
        <v>0</v>
      </c>
      <c r="K2153" s="86">
        <v>0</v>
      </c>
      <c r="L2153" s="86">
        <v>0</v>
      </c>
      <c r="M2153" s="86">
        <v>0</v>
      </c>
      <c r="N2153" s="86">
        <v>0</v>
      </c>
      <c r="O2153" s="86">
        <v>0</v>
      </c>
      <c r="P2153" s="86">
        <v>0</v>
      </c>
      <c r="Q2153" s="86">
        <v>0</v>
      </c>
      <c r="R2153" s="86">
        <v>0</v>
      </c>
      <c r="S2153" s="86">
        <v>0</v>
      </c>
      <c r="T2153" s="86">
        <v>0</v>
      </c>
      <c r="U2153" s="86">
        <v>0</v>
      </c>
      <c r="V2153" s="86">
        <v>0</v>
      </c>
      <c r="W2153" s="86">
        <v>250000</v>
      </c>
      <c r="X2153" s="86">
        <v>0</v>
      </c>
      <c r="Y2153" s="86">
        <v>250000</v>
      </c>
    </row>
    <row r="2154" spans="1:25" hidden="1" outlineLevel="4" x14ac:dyDescent="0.3">
      <c r="A2154" s="85" t="s">
        <v>262</v>
      </c>
      <c r="B2154" s="85" t="s">
        <v>274</v>
      </c>
      <c r="C2154" t="s">
        <v>2232</v>
      </c>
      <c r="D2154" s="86">
        <v>0</v>
      </c>
      <c r="E2154" s="86">
        <v>0</v>
      </c>
      <c r="F2154" s="86">
        <v>0</v>
      </c>
      <c r="G2154" s="86">
        <v>0</v>
      </c>
      <c r="H2154" s="86">
        <v>0</v>
      </c>
      <c r="I2154" s="86">
        <v>0</v>
      </c>
      <c r="J2154" s="86">
        <v>0</v>
      </c>
      <c r="K2154" s="86">
        <v>0</v>
      </c>
      <c r="L2154" s="86">
        <v>0</v>
      </c>
      <c r="M2154" s="86">
        <v>0</v>
      </c>
      <c r="N2154" s="86">
        <v>0</v>
      </c>
      <c r="O2154" s="86">
        <v>0</v>
      </c>
      <c r="P2154" s="86">
        <v>0</v>
      </c>
      <c r="Q2154" s="86">
        <v>0</v>
      </c>
      <c r="R2154" s="86">
        <v>0</v>
      </c>
      <c r="S2154" s="86">
        <v>0</v>
      </c>
      <c r="T2154" s="86">
        <v>0</v>
      </c>
      <c r="U2154" s="86">
        <v>0</v>
      </c>
      <c r="V2154" s="86">
        <v>0</v>
      </c>
      <c r="W2154" s="86">
        <v>0</v>
      </c>
      <c r="X2154" s="86">
        <v>300000</v>
      </c>
      <c r="Y2154" s="86">
        <v>300000</v>
      </c>
    </row>
    <row r="2155" spans="1:25" hidden="1" outlineLevel="4" x14ac:dyDescent="0.3">
      <c r="A2155" s="85" t="s">
        <v>262</v>
      </c>
      <c r="B2155" s="85" t="s">
        <v>274</v>
      </c>
      <c r="C2155" t="s">
        <v>2233</v>
      </c>
      <c r="D2155" s="86">
        <v>0</v>
      </c>
      <c r="E2155" s="86">
        <v>0</v>
      </c>
      <c r="F2155" s="86">
        <v>0</v>
      </c>
      <c r="G2155" s="86">
        <v>0</v>
      </c>
      <c r="H2155" s="86">
        <v>0</v>
      </c>
      <c r="I2155" s="86">
        <v>0</v>
      </c>
      <c r="J2155" s="86">
        <v>0</v>
      </c>
      <c r="K2155" s="86">
        <v>0</v>
      </c>
      <c r="L2155" s="86">
        <v>0</v>
      </c>
      <c r="M2155" s="86">
        <v>0</v>
      </c>
      <c r="N2155" s="86">
        <v>0</v>
      </c>
      <c r="O2155" s="86">
        <v>0</v>
      </c>
      <c r="P2155" s="86">
        <v>0</v>
      </c>
      <c r="Q2155" s="86">
        <v>0</v>
      </c>
      <c r="R2155" s="86">
        <v>0</v>
      </c>
      <c r="S2155" s="86">
        <v>0</v>
      </c>
      <c r="T2155" s="86">
        <v>0</v>
      </c>
      <c r="U2155" s="86">
        <v>0</v>
      </c>
      <c r="V2155" s="86">
        <v>0</v>
      </c>
      <c r="W2155" s="86">
        <v>0</v>
      </c>
      <c r="X2155" s="86">
        <v>1000000</v>
      </c>
      <c r="Y2155" s="86">
        <v>1000000</v>
      </c>
    </row>
    <row r="2156" spans="1:25" hidden="1" outlineLevel="4" x14ac:dyDescent="0.3">
      <c r="A2156" s="85" t="s">
        <v>262</v>
      </c>
      <c r="B2156" s="85" t="s">
        <v>274</v>
      </c>
      <c r="C2156" t="s">
        <v>2234</v>
      </c>
      <c r="D2156" s="86">
        <v>0</v>
      </c>
      <c r="E2156" s="86">
        <v>0</v>
      </c>
      <c r="F2156" s="86">
        <v>0</v>
      </c>
      <c r="G2156" s="86">
        <v>0</v>
      </c>
      <c r="H2156" s="86">
        <v>0</v>
      </c>
      <c r="I2156" s="86">
        <v>0</v>
      </c>
      <c r="J2156" s="86">
        <v>0</v>
      </c>
      <c r="K2156" s="86">
        <v>0</v>
      </c>
      <c r="L2156" s="86">
        <v>0</v>
      </c>
      <c r="M2156" s="86">
        <v>0</v>
      </c>
      <c r="N2156" s="86">
        <v>0</v>
      </c>
      <c r="O2156" s="86">
        <v>0</v>
      </c>
      <c r="P2156" s="86">
        <v>0</v>
      </c>
      <c r="Q2156" s="86">
        <v>0</v>
      </c>
      <c r="R2156" s="86">
        <v>0</v>
      </c>
      <c r="S2156" s="86">
        <v>0</v>
      </c>
      <c r="T2156" s="86">
        <v>0</v>
      </c>
      <c r="U2156" s="86">
        <v>0</v>
      </c>
      <c r="V2156" s="86">
        <v>0</v>
      </c>
      <c r="W2156" s="86">
        <v>1100000</v>
      </c>
      <c r="X2156" s="86">
        <v>0</v>
      </c>
      <c r="Y2156" s="86">
        <v>1100000</v>
      </c>
    </row>
    <row r="2157" spans="1:25" hidden="1" outlineLevel="4" x14ac:dyDescent="0.3">
      <c r="A2157" s="85" t="s">
        <v>262</v>
      </c>
      <c r="B2157" s="85" t="s">
        <v>274</v>
      </c>
      <c r="C2157" t="s">
        <v>2235</v>
      </c>
      <c r="D2157" s="86">
        <v>0</v>
      </c>
      <c r="E2157" s="86">
        <v>0</v>
      </c>
      <c r="F2157" s="86">
        <v>0</v>
      </c>
      <c r="G2157" s="86">
        <v>0</v>
      </c>
      <c r="H2157" s="86">
        <v>0</v>
      </c>
      <c r="I2157" s="86">
        <v>0</v>
      </c>
      <c r="J2157" s="86">
        <v>0</v>
      </c>
      <c r="K2157" s="86">
        <v>0</v>
      </c>
      <c r="L2157" s="86">
        <v>0</v>
      </c>
      <c r="M2157" s="86">
        <v>0</v>
      </c>
      <c r="N2157" s="86">
        <v>0</v>
      </c>
      <c r="O2157" s="86">
        <v>0</v>
      </c>
      <c r="P2157" s="86">
        <v>0</v>
      </c>
      <c r="Q2157" s="86">
        <v>0</v>
      </c>
      <c r="R2157" s="86">
        <v>0</v>
      </c>
      <c r="S2157" s="86">
        <v>0</v>
      </c>
      <c r="T2157" s="86">
        <v>0</v>
      </c>
      <c r="U2157" s="86">
        <v>0</v>
      </c>
      <c r="V2157" s="86">
        <v>0</v>
      </c>
      <c r="W2157" s="86">
        <v>0</v>
      </c>
      <c r="X2157" s="86">
        <v>30000</v>
      </c>
      <c r="Y2157" s="86">
        <v>30000</v>
      </c>
    </row>
    <row r="2158" spans="1:25" hidden="1" outlineLevel="4" x14ac:dyDescent="0.3">
      <c r="A2158" s="85" t="s">
        <v>262</v>
      </c>
      <c r="B2158" s="85" t="s">
        <v>274</v>
      </c>
      <c r="C2158" t="s">
        <v>2236</v>
      </c>
      <c r="D2158" s="86">
        <v>0</v>
      </c>
      <c r="E2158" s="86">
        <v>0</v>
      </c>
      <c r="F2158" s="86">
        <v>0</v>
      </c>
      <c r="G2158" s="86">
        <v>0</v>
      </c>
      <c r="H2158" s="86">
        <v>0</v>
      </c>
      <c r="I2158" s="86">
        <v>0</v>
      </c>
      <c r="J2158" s="86">
        <v>0</v>
      </c>
      <c r="K2158" s="86">
        <v>0</v>
      </c>
      <c r="L2158" s="86">
        <v>0</v>
      </c>
      <c r="M2158" s="86">
        <v>0</v>
      </c>
      <c r="N2158" s="86">
        <v>0</v>
      </c>
      <c r="O2158" s="86">
        <v>0</v>
      </c>
      <c r="P2158" s="86">
        <v>0</v>
      </c>
      <c r="Q2158" s="86">
        <v>0</v>
      </c>
      <c r="R2158" s="86">
        <v>0</v>
      </c>
      <c r="S2158" s="86">
        <v>0</v>
      </c>
      <c r="T2158" s="86">
        <v>0</v>
      </c>
      <c r="U2158" s="86">
        <v>0</v>
      </c>
      <c r="V2158" s="86">
        <v>0</v>
      </c>
      <c r="W2158" s="86">
        <v>0</v>
      </c>
      <c r="X2158" s="86">
        <v>2000000</v>
      </c>
      <c r="Y2158" s="86">
        <v>2000000</v>
      </c>
    </row>
    <row r="2159" spans="1:25" hidden="1" outlineLevel="4" x14ac:dyDescent="0.3">
      <c r="A2159" s="85" t="s">
        <v>262</v>
      </c>
      <c r="B2159" s="85" t="s">
        <v>274</v>
      </c>
      <c r="C2159" t="s">
        <v>2237</v>
      </c>
      <c r="D2159" s="86">
        <v>0</v>
      </c>
      <c r="E2159" s="86">
        <v>0</v>
      </c>
      <c r="F2159" s="86">
        <v>0</v>
      </c>
      <c r="G2159" s="86">
        <v>0</v>
      </c>
      <c r="H2159" s="86">
        <v>0</v>
      </c>
      <c r="I2159" s="86">
        <v>0</v>
      </c>
      <c r="J2159" s="86">
        <v>0</v>
      </c>
      <c r="K2159" s="86">
        <v>0</v>
      </c>
      <c r="L2159" s="86">
        <v>0</v>
      </c>
      <c r="M2159" s="86">
        <v>0</v>
      </c>
      <c r="N2159" s="86">
        <v>0</v>
      </c>
      <c r="O2159" s="86">
        <v>0</v>
      </c>
      <c r="P2159" s="86">
        <v>0</v>
      </c>
      <c r="Q2159" s="86">
        <v>0</v>
      </c>
      <c r="R2159" s="86">
        <v>0</v>
      </c>
      <c r="S2159" s="86">
        <v>0</v>
      </c>
      <c r="T2159" s="86">
        <v>0</v>
      </c>
      <c r="U2159" s="86">
        <v>0</v>
      </c>
      <c r="V2159" s="86">
        <v>0</v>
      </c>
      <c r="W2159" s="86">
        <v>0</v>
      </c>
      <c r="X2159" s="86">
        <v>300000</v>
      </c>
      <c r="Y2159" s="86">
        <v>300000</v>
      </c>
    </row>
    <row r="2160" spans="1:25" hidden="1" outlineLevel="4" x14ac:dyDescent="0.3">
      <c r="A2160" s="85" t="s">
        <v>262</v>
      </c>
      <c r="B2160" s="85" t="s">
        <v>274</v>
      </c>
      <c r="C2160" t="s">
        <v>2238</v>
      </c>
      <c r="D2160" s="86">
        <v>0</v>
      </c>
      <c r="E2160" s="86">
        <v>0</v>
      </c>
      <c r="F2160" s="86">
        <v>0</v>
      </c>
      <c r="G2160" s="86">
        <v>0</v>
      </c>
      <c r="H2160" s="86">
        <v>0</v>
      </c>
      <c r="I2160" s="86">
        <v>0</v>
      </c>
      <c r="J2160" s="86">
        <v>0</v>
      </c>
      <c r="K2160" s="86">
        <v>0</v>
      </c>
      <c r="L2160" s="86">
        <v>0</v>
      </c>
      <c r="M2160" s="86">
        <v>0</v>
      </c>
      <c r="N2160" s="86">
        <v>0</v>
      </c>
      <c r="O2160" s="86">
        <v>0</v>
      </c>
      <c r="P2160" s="86">
        <v>0</v>
      </c>
      <c r="Q2160" s="86">
        <v>0</v>
      </c>
      <c r="R2160" s="86">
        <v>0</v>
      </c>
      <c r="S2160" s="86">
        <v>0</v>
      </c>
      <c r="T2160" s="86">
        <v>0</v>
      </c>
      <c r="U2160" s="86">
        <v>0</v>
      </c>
      <c r="V2160" s="86">
        <v>0</v>
      </c>
      <c r="W2160" s="86">
        <v>0</v>
      </c>
      <c r="X2160" s="86">
        <v>2500000</v>
      </c>
      <c r="Y2160" s="86">
        <v>2500000</v>
      </c>
    </row>
    <row r="2161" spans="1:25" hidden="1" outlineLevel="4" x14ac:dyDescent="0.3">
      <c r="A2161" s="85" t="s">
        <v>262</v>
      </c>
      <c r="B2161" s="85" t="s">
        <v>274</v>
      </c>
      <c r="C2161" t="s">
        <v>2239</v>
      </c>
      <c r="D2161" s="86">
        <v>0</v>
      </c>
      <c r="E2161" s="86">
        <v>0</v>
      </c>
      <c r="F2161" s="86">
        <v>0</v>
      </c>
      <c r="G2161" s="86">
        <v>0</v>
      </c>
      <c r="H2161" s="86">
        <v>0</v>
      </c>
      <c r="I2161" s="86">
        <v>0</v>
      </c>
      <c r="J2161" s="86">
        <v>0</v>
      </c>
      <c r="K2161" s="86">
        <v>0</v>
      </c>
      <c r="L2161" s="86">
        <v>0</v>
      </c>
      <c r="M2161" s="86">
        <v>0</v>
      </c>
      <c r="N2161" s="86">
        <v>0</v>
      </c>
      <c r="O2161" s="86">
        <v>0</v>
      </c>
      <c r="P2161" s="86">
        <v>0</v>
      </c>
      <c r="Q2161" s="86">
        <v>0</v>
      </c>
      <c r="R2161" s="86">
        <v>0</v>
      </c>
      <c r="S2161" s="86">
        <v>0</v>
      </c>
      <c r="T2161" s="86">
        <v>0</v>
      </c>
      <c r="U2161" s="86">
        <v>0</v>
      </c>
      <c r="V2161" s="86">
        <v>0</v>
      </c>
      <c r="W2161" s="86">
        <v>0</v>
      </c>
      <c r="X2161" s="86">
        <v>20000000</v>
      </c>
      <c r="Y2161" s="86">
        <v>20000000</v>
      </c>
    </row>
    <row r="2162" spans="1:25" hidden="1" outlineLevel="4" x14ac:dyDescent="0.3">
      <c r="A2162" s="85" t="s">
        <v>262</v>
      </c>
      <c r="B2162" s="85" t="s">
        <v>274</v>
      </c>
      <c r="C2162" t="s">
        <v>2240</v>
      </c>
      <c r="D2162" s="86">
        <v>0</v>
      </c>
      <c r="E2162" s="86">
        <v>0</v>
      </c>
      <c r="F2162" s="86">
        <v>0</v>
      </c>
      <c r="G2162" s="86">
        <v>0</v>
      </c>
      <c r="H2162" s="86">
        <v>0</v>
      </c>
      <c r="I2162" s="86">
        <v>0</v>
      </c>
      <c r="J2162" s="86">
        <v>0</v>
      </c>
      <c r="K2162" s="86">
        <v>0</v>
      </c>
      <c r="L2162" s="86">
        <v>0</v>
      </c>
      <c r="M2162" s="86">
        <v>0</v>
      </c>
      <c r="N2162" s="86">
        <v>0</v>
      </c>
      <c r="O2162" s="86">
        <v>0</v>
      </c>
      <c r="P2162" s="86">
        <v>0</v>
      </c>
      <c r="Q2162" s="86">
        <v>0</v>
      </c>
      <c r="R2162" s="86">
        <v>0</v>
      </c>
      <c r="S2162" s="86">
        <v>0</v>
      </c>
      <c r="T2162" s="86">
        <v>0</v>
      </c>
      <c r="U2162" s="86">
        <v>0</v>
      </c>
      <c r="V2162" s="86">
        <v>0</v>
      </c>
      <c r="W2162" s="86">
        <v>0</v>
      </c>
      <c r="X2162" s="86">
        <v>950000</v>
      </c>
      <c r="Y2162" s="86">
        <v>950000</v>
      </c>
    </row>
    <row r="2163" spans="1:25" hidden="1" outlineLevel="4" x14ac:dyDescent="0.3">
      <c r="A2163" s="85" t="s">
        <v>262</v>
      </c>
      <c r="B2163" s="85" t="s">
        <v>274</v>
      </c>
      <c r="C2163" t="s">
        <v>2241</v>
      </c>
      <c r="D2163" s="86">
        <v>0</v>
      </c>
      <c r="E2163" s="86">
        <v>0</v>
      </c>
      <c r="F2163" s="86">
        <v>0</v>
      </c>
      <c r="G2163" s="86">
        <v>0</v>
      </c>
      <c r="H2163" s="86">
        <v>0</v>
      </c>
      <c r="I2163" s="86">
        <v>0</v>
      </c>
      <c r="J2163" s="86">
        <v>0</v>
      </c>
      <c r="K2163" s="86">
        <v>0</v>
      </c>
      <c r="L2163" s="86">
        <v>0</v>
      </c>
      <c r="M2163" s="86">
        <v>0</v>
      </c>
      <c r="N2163" s="86">
        <v>0</v>
      </c>
      <c r="O2163" s="86">
        <v>0</v>
      </c>
      <c r="P2163" s="86">
        <v>0</v>
      </c>
      <c r="Q2163" s="86">
        <v>0</v>
      </c>
      <c r="R2163" s="86">
        <v>0</v>
      </c>
      <c r="S2163" s="86">
        <v>0</v>
      </c>
      <c r="T2163" s="86">
        <v>0</v>
      </c>
      <c r="U2163" s="86">
        <v>0</v>
      </c>
      <c r="V2163" s="86">
        <v>0</v>
      </c>
      <c r="W2163" s="86">
        <v>0</v>
      </c>
      <c r="X2163" s="86">
        <v>500000</v>
      </c>
      <c r="Y2163" s="86">
        <v>500000</v>
      </c>
    </row>
    <row r="2164" spans="1:25" hidden="1" outlineLevel="4" x14ac:dyDescent="0.3">
      <c r="A2164" s="85" t="s">
        <v>262</v>
      </c>
      <c r="B2164" s="85" t="s">
        <v>274</v>
      </c>
      <c r="C2164" t="s">
        <v>2242</v>
      </c>
      <c r="D2164" s="86">
        <v>0</v>
      </c>
      <c r="E2164" s="86">
        <v>0</v>
      </c>
      <c r="F2164" s="86">
        <v>0</v>
      </c>
      <c r="G2164" s="86">
        <v>0</v>
      </c>
      <c r="H2164" s="86">
        <v>0</v>
      </c>
      <c r="I2164" s="86">
        <v>0</v>
      </c>
      <c r="J2164" s="86">
        <v>0</v>
      </c>
      <c r="K2164" s="86">
        <v>0</v>
      </c>
      <c r="L2164" s="86">
        <v>0</v>
      </c>
      <c r="M2164" s="86">
        <v>0</v>
      </c>
      <c r="N2164" s="86">
        <v>0</v>
      </c>
      <c r="O2164" s="86">
        <v>0</v>
      </c>
      <c r="P2164" s="86">
        <v>0</v>
      </c>
      <c r="Q2164" s="86">
        <v>0</v>
      </c>
      <c r="R2164" s="86">
        <v>0</v>
      </c>
      <c r="S2164" s="86">
        <v>0</v>
      </c>
      <c r="T2164" s="86">
        <v>0</v>
      </c>
      <c r="U2164" s="86">
        <v>0</v>
      </c>
      <c r="V2164" s="86">
        <v>0</v>
      </c>
      <c r="W2164" s="86">
        <v>0</v>
      </c>
      <c r="X2164" s="86">
        <v>150000</v>
      </c>
      <c r="Y2164" s="86">
        <v>150000</v>
      </c>
    </row>
    <row r="2165" spans="1:25" hidden="1" outlineLevel="4" x14ac:dyDescent="0.3">
      <c r="A2165" s="85" t="s">
        <v>262</v>
      </c>
      <c r="B2165" s="85" t="s">
        <v>274</v>
      </c>
      <c r="C2165" t="s">
        <v>2243</v>
      </c>
      <c r="D2165" s="86">
        <v>0</v>
      </c>
      <c r="E2165" s="86">
        <v>0</v>
      </c>
      <c r="F2165" s="86">
        <v>0</v>
      </c>
      <c r="G2165" s="86">
        <v>0</v>
      </c>
      <c r="H2165" s="86">
        <v>0</v>
      </c>
      <c r="I2165" s="86">
        <v>0</v>
      </c>
      <c r="J2165" s="86">
        <v>0</v>
      </c>
      <c r="K2165" s="86">
        <v>0</v>
      </c>
      <c r="L2165" s="86">
        <v>0</v>
      </c>
      <c r="M2165" s="86">
        <v>0</v>
      </c>
      <c r="N2165" s="86">
        <v>0</v>
      </c>
      <c r="O2165" s="86">
        <v>0</v>
      </c>
      <c r="P2165" s="86">
        <v>0</v>
      </c>
      <c r="Q2165" s="86">
        <v>0</v>
      </c>
      <c r="R2165" s="86">
        <v>0</v>
      </c>
      <c r="S2165" s="86">
        <v>0</v>
      </c>
      <c r="T2165" s="86">
        <v>0</v>
      </c>
      <c r="U2165" s="86">
        <v>0</v>
      </c>
      <c r="V2165" s="86">
        <v>0</v>
      </c>
      <c r="W2165" s="86">
        <v>50000</v>
      </c>
      <c r="X2165" s="86">
        <v>0</v>
      </c>
      <c r="Y2165" s="86">
        <v>50000</v>
      </c>
    </row>
    <row r="2166" spans="1:25" hidden="1" outlineLevel="4" x14ac:dyDescent="0.3">
      <c r="A2166" s="85" t="s">
        <v>262</v>
      </c>
      <c r="B2166" s="85" t="s">
        <v>274</v>
      </c>
      <c r="C2166" t="s">
        <v>2244</v>
      </c>
      <c r="D2166" s="86">
        <v>0</v>
      </c>
      <c r="E2166" s="86">
        <v>0</v>
      </c>
      <c r="F2166" s="86">
        <v>0</v>
      </c>
      <c r="G2166" s="86">
        <v>0</v>
      </c>
      <c r="H2166" s="86">
        <v>0</v>
      </c>
      <c r="I2166" s="86">
        <v>0</v>
      </c>
      <c r="J2166" s="86">
        <v>0</v>
      </c>
      <c r="K2166" s="86">
        <v>0</v>
      </c>
      <c r="L2166" s="86">
        <v>0</v>
      </c>
      <c r="M2166" s="86">
        <v>0</v>
      </c>
      <c r="N2166" s="86">
        <v>0</v>
      </c>
      <c r="O2166" s="86">
        <v>0</v>
      </c>
      <c r="P2166" s="86">
        <v>0</v>
      </c>
      <c r="Q2166" s="86">
        <v>0</v>
      </c>
      <c r="R2166" s="86">
        <v>0</v>
      </c>
      <c r="S2166" s="86">
        <v>0</v>
      </c>
      <c r="T2166" s="86">
        <v>0</v>
      </c>
      <c r="U2166" s="86">
        <v>0</v>
      </c>
      <c r="V2166" s="86">
        <v>0</v>
      </c>
      <c r="W2166" s="86">
        <v>0</v>
      </c>
      <c r="X2166" s="86">
        <v>4000000</v>
      </c>
      <c r="Y2166" s="86">
        <v>4000000</v>
      </c>
    </row>
    <row r="2167" spans="1:25" hidden="1" outlineLevel="4" x14ac:dyDescent="0.3">
      <c r="A2167" s="85" t="s">
        <v>262</v>
      </c>
      <c r="B2167" s="85" t="s">
        <v>274</v>
      </c>
      <c r="C2167" t="s">
        <v>2245</v>
      </c>
      <c r="D2167" s="86">
        <v>0</v>
      </c>
      <c r="E2167" s="86">
        <v>0</v>
      </c>
      <c r="F2167" s="86">
        <v>0</v>
      </c>
      <c r="G2167" s="86">
        <v>0</v>
      </c>
      <c r="H2167" s="86">
        <v>0</v>
      </c>
      <c r="I2167" s="86">
        <v>0</v>
      </c>
      <c r="J2167" s="86">
        <v>0</v>
      </c>
      <c r="K2167" s="86">
        <v>0</v>
      </c>
      <c r="L2167" s="86">
        <v>0</v>
      </c>
      <c r="M2167" s="86">
        <v>0</v>
      </c>
      <c r="N2167" s="86">
        <v>0</v>
      </c>
      <c r="O2167" s="86">
        <v>0</v>
      </c>
      <c r="P2167" s="86">
        <v>0</v>
      </c>
      <c r="Q2167" s="86">
        <v>0</v>
      </c>
      <c r="R2167" s="86">
        <v>0</v>
      </c>
      <c r="S2167" s="86">
        <v>0</v>
      </c>
      <c r="T2167" s="86">
        <v>0</v>
      </c>
      <c r="U2167" s="86">
        <v>0</v>
      </c>
      <c r="V2167" s="86">
        <v>0</v>
      </c>
      <c r="W2167" s="86">
        <v>0</v>
      </c>
      <c r="X2167" s="86">
        <v>1000000</v>
      </c>
      <c r="Y2167" s="86">
        <v>1000000</v>
      </c>
    </row>
    <row r="2168" spans="1:25" hidden="1" outlineLevel="4" x14ac:dyDescent="0.3">
      <c r="A2168" s="85" t="s">
        <v>262</v>
      </c>
      <c r="B2168" s="85" t="s">
        <v>274</v>
      </c>
      <c r="C2168" t="s">
        <v>2246</v>
      </c>
      <c r="D2168" s="86">
        <v>0</v>
      </c>
      <c r="E2168" s="86">
        <v>0</v>
      </c>
      <c r="F2168" s="86">
        <v>0</v>
      </c>
      <c r="G2168" s="86">
        <v>0</v>
      </c>
      <c r="H2168" s="86">
        <v>0</v>
      </c>
      <c r="I2168" s="86">
        <v>0</v>
      </c>
      <c r="J2168" s="86">
        <v>0</v>
      </c>
      <c r="K2168" s="86">
        <v>0</v>
      </c>
      <c r="L2168" s="86">
        <v>0</v>
      </c>
      <c r="M2168" s="86">
        <v>0</v>
      </c>
      <c r="N2168" s="86">
        <v>0</v>
      </c>
      <c r="O2168" s="86">
        <v>0</v>
      </c>
      <c r="P2168" s="86">
        <v>0</v>
      </c>
      <c r="Q2168" s="86">
        <v>0</v>
      </c>
      <c r="R2168" s="86">
        <v>0</v>
      </c>
      <c r="S2168" s="86">
        <v>0</v>
      </c>
      <c r="T2168" s="86">
        <v>0</v>
      </c>
      <c r="U2168" s="86">
        <v>0</v>
      </c>
      <c r="V2168" s="86">
        <v>0</v>
      </c>
      <c r="W2168" s="86">
        <v>0</v>
      </c>
      <c r="X2168" s="86">
        <v>500000</v>
      </c>
      <c r="Y2168" s="86">
        <v>500000</v>
      </c>
    </row>
    <row r="2169" spans="1:25" hidden="1" outlineLevel="4" x14ac:dyDescent="0.3">
      <c r="A2169" s="85" t="s">
        <v>262</v>
      </c>
      <c r="B2169" s="85" t="s">
        <v>274</v>
      </c>
      <c r="C2169" t="s">
        <v>2247</v>
      </c>
      <c r="D2169" s="86">
        <v>0</v>
      </c>
      <c r="E2169" s="86">
        <v>0</v>
      </c>
      <c r="F2169" s="86">
        <v>0</v>
      </c>
      <c r="G2169" s="86">
        <v>0</v>
      </c>
      <c r="H2169" s="86">
        <v>0</v>
      </c>
      <c r="I2169" s="86">
        <v>0</v>
      </c>
      <c r="J2169" s="86">
        <v>0</v>
      </c>
      <c r="K2169" s="86">
        <v>0</v>
      </c>
      <c r="L2169" s="86">
        <v>0</v>
      </c>
      <c r="M2169" s="86">
        <v>0</v>
      </c>
      <c r="N2169" s="86">
        <v>0</v>
      </c>
      <c r="O2169" s="86">
        <v>0</v>
      </c>
      <c r="P2169" s="86">
        <v>0</v>
      </c>
      <c r="Q2169" s="86">
        <v>0</v>
      </c>
      <c r="R2169" s="86">
        <v>0</v>
      </c>
      <c r="S2169" s="86">
        <v>0</v>
      </c>
      <c r="T2169" s="86">
        <v>0</v>
      </c>
      <c r="U2169" s="86">
        <v>0</v>
      </c>
      <c r="V2169" s="86">
        <v>0</v>
      </c>
      <c r="W2169" s="86">
        <v>0</v>
      </c>
      <c r="X2169" s="86">
        <v>600000</v>
      </c>
      <c r="Y2169" s="86">
        <v>600000</v>
      </c>
    </row>
    <row r="2170" spans="1:25" hidden="1" outlineLevel="4" x14ac:dyDescent="0.3">
      <c r="A2170" s="85" t="s">
        <v>262</v>
      </c>
      <c r="B2170" s="85" t="s">
        <v>274</v>
      </c>
      <c r="C2170" t="s">
        <v>2248</v>
      </c>
      <c r="D2170" s="86">
        <v>0</v>
      </c>
      <c r="E2170" s="86">
        <v>0</v>
      </c>
      <c r="F2170" s="86">
        <v>0</v>
      </c>
      <c r="G2170" s="86">
        <v>0</v>
      </c>
      <c r="H2170" s="86">
        <v>0</v>
      </c>
      <c r="I2170" s="86">
        <v>0</v>
      </c>
      <c r="J2170" s="86">
        <v>0</v>
      </c>
      <c r="K2170" s="86">
        <v>0</v>
      </c>
      <c r="L2170" s="86">
        <v>0</v>
      </c>
      <c r="M2170" s="86">
        <v>0</v>
      </c>
      <c r="N2170" s="86">
        <v>0</v>
      </c>
      <c r="O2170" s="86">
        <v>0</v>
      </c>
      <c r="P2170" s="86">
        <v>0</v>
      </c>
      <c r="Q2170" s="86">
        <v>0</v>
      </c>
      <c r="R2170" s="86">
        <v>0</v>
      </c>
      <c r="S2170" s="86">
        <v>0</v>
      </c>
      <c r="T2170" s="86">
        <v>0</v>
      </c>
      <c r="U2170" s="86">
        <v>0</v>
      </c>
      <c r="V2170" s="86">
        <v>0</v>
      </c>
      <c r="W2170" s="86">
        <v>75000</v>
      </c>
      <c r="X2170" s="86">
        <v>0</v>
      </c>
      <c r="Y2170" s="86">
        <v>75000</v>
      </c>
    </row>
    <row r="2171" spans="1:25" hidden="1" outlineLevel="4" x14ac:dyDescent="0.3">
      <c r="A2171" s="85" t="s">
        <v>262</v>
      </c>
      <c r="B2171" s="85" t="s">
        <v>274</v>
      </c>
      <c r="C2171" t="s">
        <v>2249</v>
      </c>
      <c r="D2171" s="86">
        <v>0</v>
      </c>
      <c r="E2171" s="86">
        <v>0</v>
      </c>
      <c r="F2171" s="86">
        <v>0</v>
      </c>
      <c r="G2171" s="86">
        <v>0</v>
      </c>
      <c r="H2171" s="86">
        <v>0</v>
      </c>
      <c r="I2171" s="86">
        <v>0</v>
      </c>
      <c r="J2171" s="86">
        <v>0</v>
      </c>
      <c r="K2171" s="86">
        <v>0</v>
      </c>
      <c r="L2171" s="86">
        <v>0</v>
      </c>
      <c r="M2171" s="86">
        <v>0</v>
      </c>
      <c r="N2171" s="86">
        <v>0</v>
      </c>
      <c r="O2171" s="86">
        <v>0</v>
      </c>
      <c r="P2171" s="86">
        <v>0</v>
      </c>
      <c r="Q2171" s="86">
        <v>0</v>
      </c>
      <c r="R2171" s="86">
        <v>0</v>
      </c>
      <c r="S2171" s="86">
        <v>0</v>
      </c>
      <c r="T2171" s="86">
        <v>0</v>
      </c>
      <c r="U2171" s="86">
        <v>0</v>
      </c>
      <c r="V2171" s="86">
        <v>0</v>
      </c>
      <c r="W2171" s="86">
        <v>5000</v>
      </c>
      <c r="X2171" s="86">
        <v>0</v>
      </c>
      <c r="Y2171" s="86">
        <v>5000</v>
      </c>
    </row>
    <row r="2172" spans="1:25" hidden="1" outlineLevel="4" x14ac:dyDescent="0.3">
      <c r="A2172" s="85" t="s">
        <v>262</v>
      </c>
      <c r="B2172" s="85" t="s">
        <v>274</v>
      </c>
      <c r="C2172" t="s">
        <v>2250</v>
      </c>
      <c r="D2172" s="86">
        <v>0</v>
      </c>
      <c r="E2172" s="86">
        <v>0</v>
      </c>
      <c r="F2172" s="86">
        <v>0</v>
      </c>
      <c r="G2172" s="86">
        <v>0</v>
      </c>
      <c r="H2172" s="86">
        <v>0</v>
      </c>
      <c r="I2172" s="86">
        <v>0</v>
      </c>
      <c r="J2172" s="86">
        <v>0</v>
      </c>
      <c r="K2172" s="86">
        <v>0</v>
      </c>
      <c r="L2172" s="86">
        <v>0</v>
      </c>
      <c r="M2172" s="86">
        <v>0</v>
      </c>
      <c r="N2172" s="86">
        <v>0</v>
      </c>
      <c r="O2172" s="86">
        <v>0</v>
      </c>
      <c r="P2172" s="86">
        <v>0</v>
      </c>
      <c r="Q2172" s="86">
        <v>0</v>
      </c>
      <c r="R2172" s="86">
        <v>0</v>
      </c>
      <c r="S2172" s="86">
        <v>0</v>
      </c>
      <c r="T2172" s="86">
        <v>0</v>
      </c>
      <c r="U2172" s="86">
        <v>0</v>
      </c>
      <c r="V2172" s="86">
        <v>0</v>
      </c>
      <c r="W2172" s="86">
        <v>0</v>
      </c>
      <c r="X2172" s="86">
        <v>1000000</v>
      </c>
      <c r="Y2172" s="86">
        <v>1000000</v>
      </c>
    </row>
    <row r="2173" spans="1:25" hidden="1" outlineLevel="4" x14ac:dyDescent="0.3">
      <c r="A2173" s="85" t="s">
        <v>262</v>
      </c>
      <c r="B2173" s="85" t="s">
        <v>274</v>
      </c>
      <c r="C2173" t="s">
        <v>2251</v>
      </c>
      <c r="D2173" s="86">
        <v>0</v>
      </c>
      <c r="E2173" s="86">
        <v>0</v>
      </c>
      <c r="F2173" s="86">
        <v>0</v>
      </c>
      <c r="G2173" s="86">
        <v>0</v>
      </c>
      <c r="H2173" s="86">
        <v>0</v>
      </c>
      <c r="I2173" s="86">
        <v>0</v>
      </c>
      <c r="J2173" s="86">
        <v>0</v>
      </c>
      <c r="K2173" s="86">
        <v>0</v>
      </c>
      <c r="L2173" s="86">
        <v>0</v>
      </c>
      <c r="M2173" s="86">
        <v>0</v>
      </c>
      <c r="N2173" s="86">
        <v>0</v>
      </c>
      <c r="O2173" s="86">
        <v>0</v>
      </c>
      <c r="P2173" s="86">
        <v>0</v>
      </c>
      <c r="Q2173" s="86">
        <v>0</v>
      </c>
      <c r="R2173" s="86">
        <v>0</v>
      </c>
      <c r="S2173" s="86">
        <v>0</v>
      </c>
      <c r="T2173" s="86">
        <v>0</v>
      </c>
      <c r="U2173" s="86">
        <v>0</v>
      </c>
      <c r="V2173" s="86">
        <v>0</v>
      </c>
      <c r="W2173" s="86">
        <v>250000</v>
      </c>
      <c r="X2173" s="86">
        <v>0</v>
      </c>
      <c r="Y2173" s="86">
        <v>250000</v>
      </c>
    </row>
    <row r="2174" spans="1:25" hidden="1" outlineLevel="4" x14ac:dyDescent="0.3">
      <c r="A2174" s="85" t="s">
        <v>262</v>
      </c>
      <c r="B2174" s="85" t="s">
        <v>274</v>
      </c>
      <c r="C2174" t="s">
        <v>2252</v>
      </c>
      <c r="D2174" s="86">
        <v>0</v>
      </c>
      <c r="E2174" s="86">
        <v>0</v>
      </c>
      <c r="F2174" s="86">
        <v>0</v>
      </c>
      <c r="G2174" s="86">
        <v>0</v>
      </c>
      <c r="H2174" s="86">
        <v>0</v>
      </c>
      <c r="I2174" s="86">
        <v>0</v>
      </c>
      <c r="J2174" s="86">
        <v>0</v>
      </c>
      <c r="K2174" s="86">
        <v>0</v>
      </c>
      <c r="L2174" s="86">
        <v>0</v>
      </c>
      <c r="M2174" s="86">
        <v>0</v>
      </c>
      <c r="N2174" s="86">
        <v>0</v>
      </c>
      <c r="O2174" s="86">
        <v>0</v>
      </c>
      <c r="P2174" s="86">
        <v>0</v>
      </c>
      <c r="Q2174" s="86">
        <v>0</v>
      </c>
      <c r="R2174" s="86">
        <v>0</v>
      </c>
      <c r="S2174" s="86">
        <v>0</v>
      </c>
      <c r="T2174" s="86">
        <v>0</v>
      </c>
      <c r="U2174" s="86">
        <v>0</v>
      </c>
      <c r="V2174" s="86">
        <v>0</v>
      </c>
      <c r="W2174" s="86">
        <v>0</v>
      </c>
      <c r="X2174" s="86">
        <v>500000</v>
      </c>
      <c r="Y2174" s="86">
        <v>500000</v>
      </c>
    </row>
    <row r="2175" spans="1:25" hidden="1" outlineLevel="4" x14ac:dyDescent="0.3">
      <c r="A2175" s="85" t="s">
        <v>262</v>
      </c>
      <c r="B2175" s="85" t="s">
        <v>274</v>
      </c>
      <c r="C2175" t="s">
        <v>2253</v>
      </c>
      <c r="D2175" s="86">
        <v>0</v>
      </c>
      <c r="E2175" s="86">
        <v>0</v>
      </c>
      <c r="F2175" s="86">
        <v>0</v>
      </c>
      <c r="G2175" s="86">
        <v>0</v>
      </c>
      <c r="H2175" s="86">
        <v>0</v>
      </c>
      <c r="I2175" s="86">
        <v>0</v>
      </c>
      <c r="J2175" s="86">
        <v>0</v>
      </c>
      <c r="K2175" s="86">
        <v>0</v>
      </c>
      <c r="L2175" s="86">
        <v>0</v>
      </c>
      <c r="M2175" s="86">
        <v>0</v>
      </c>
      <c r="N2175" s="86">
        <v>0</v>
      </c>
      <c r="O2175" s="86">
        <v>0</v>
      </c>
      <c r="P2175" s="86">
        <v>0</v>
      </c>
      <c r="Q2175" s="86">
        <v>0</v>
      </c>
      <c r="R2175" s="86">
        <v>0</v>
      </c>
      <c r="S2175" s="86">
        <v>0</v>
      </c>
      <c r="T2175" s="86">
        <v>0</v>
      </c>
      <c r="U2175" s="86">
        <v>0</v>
      </c>
      <c r="V2175" s="86">
        <v>0</v>
      </c>
      <c r="W2175" s="86">
        <v>0</v>
      </c>
      <c r="X2175" s="86">
        <v>150000</v>
      </c>
      <c r="Y2175" s="86">
        <v>150000</v>
      </c>
    </row>
    <row r="2176" spans="1:25" hidden="1" outlineLevel="4" x14ac:dyDescent="0.3">
      <c r="A2176" s="85" t="s">
        <v>262</v>
      </c>
      <c r="B2176" s="85" t="s">
        <v>274</v>
      </c>
      <c r="C2176" t="s">
        <v>2254</v>
      </c>
      <c r="D2176" s="86">
        <v>0</v>
      </c>
      <c r="E2176" s="86">
        <v>0</v>
      </c>
      <c r="F2176" s="86">
        <v>0</v>
      </c>
      <c r="G2176" s="86">
        <v>0</v>
      </c>
      <c r="H2176" s="86">
        <v>0</v>
      </c>
      <c r="I2176" s="86">
        <v>0</v>
      </c>
      <c r="J2176" s="86">
        <v>0</v>
      </c>
      <c r="K2176" s="86">
        <v>0</v>
      </c>
      <c r="L2176" s="86">
        <v>0</v>
      </c>
      <c r="M2176" s="86">
        <v>0</v>
      </c>
      <c r="N2176" s="86">
        <v>0</v>
      </c>
      <c r="O2176" s="86">
        <v>0</v>
      </c>
      <c r="P2176" s="86">
        <v>0</v>
      </c>
      <c r="Q2176" s="86">
        <v>0</v>
      </c>
      <c r="R2176" s="86">
        <v>0</v>
      </c>
      <c r="S2176" s="86">
        <v>0</v>
      </c>
      <c r="T2176" s="86">
        <v>0</v>
      </c>
      <c r="U2176" s="86">
        <v>0</v>
      </c>
      <c r="V2176" s="86">
        <v>0</v>
      </c>
      <c r="W2176" s="86">
        <v>0</v>
      </c>
      <c r="X2176" s="86">
        <v>500000</v>
      </c>
      <c r="Y2176" s="86">
        <v>500000</v>
      </c>
    </row>
    <row r="2177" spans="1:25" hidden="1" outlineLevel="4" x14ac:dyDescent="0.3">
      <c r="A2177" s="85" t="s">
        <v>262</v>
      </c>
      <c r="B2177" s="85" t="s">
        <v>274</v>
      </c>
      <c r="C2177" t="s">
        <v>2255</v>
      </c>
      <c r="D2177" s="86">
        <v>0</v>
      </c>
      <c r="E2177" s="86">
        <v>0</v>
      </c>
      <c r="F2177" s="86">
        <v>0</v>
      </c>
      <c r="G2177" s="86">
        <v>0</v>
      </c>
      <c r="H2177" s="86">
        <v>0</v>
      </c>
      <c r="I2177" s="86">
        <v>0</v>
      </c>
      <c r="J2177" s="86">
        <v>0</v>
      </c>
      <c r="K2177" s="86">
        <v>0</v>
      </c>
      <c r="L2177" s="86">
        <v>0</v>
      </c>
      <c r="M2177" s="86">
        <v>0</v>
      </c>
      <c r="N2177" s="86">
        <v>0</v>
      </c>
      <c r="O2177" s="86">
        <v>0</v>
      </c>
      <c r="P2177" s="86">
        <v>0</v>
      </c>
      <c r="Q2177" s="86">
        <v>0</v>
      </c>
      <c r="R2177" s="86">
        <v>0</v>
      </c>
      <c r="S2177" s="86">
        <v>0</v>
      </c>
      <c r="T2177" s="86">
        <v>0</v>
      </c>
      <c r="U2177" s="86">
        <v>0</v>
      </c>
      <c r="V2177" s="86">
        <v>0</v>
      </c>
      <c r="W2177" s="86">
        <v>5000</v>
      </c>
      <c r="X2177" s="86">
        <v>0</v>
      </c>
      <c r="Y2177" s="86">
        <v>5000</v>
      </c>
    </row>
    <row r="2178" spans="1:25" hidden="1" outlineLevel="4" x14ac:dyDescent="0.3">
      <c r="A2178" s="85" t="s">
        <v>262</v>
      </c>
      <c r="B2178" s="85" t="s">
        <v>274</v>
      </c>
      <c r="C2178" t="s">
        <v>2256</v>
      </c>
      <c r="D2178" s="86">
        <v>0</v>
      </c>
      <c r="E2178" s="86">
        <v>0</v>
      </c>
      <c r="F2178" s="86">
        <v>0</v>
      </c>
      <c r="G2178" s="86">
        <v>0</v>
      </c>
      <c r="H2178" s="86">
        <v>0</v>
      </c>
      <c r="I2178" s="86">
        <v>0</v>
      </c>
      <c r="J2178" s="86">
        <v>0</v>
      </c>
      <c r="K2178" s="86">
        <v>0</v>
      </c>
      <c r="L2178" s="86">
        <v>0</v>
      </c>
      <c r="M2178" s="86">
        <v>0</v>
      </c>
      <c r="N2178" s="86">
        <v>0</v>
      </c>
      <c r="O2178" s="86">
        <v>0</v>
      </c>
      <c r="P2178" s="86">
        <v>0</v>
      </c>
      <c r="Q2178" s="86">
        <v>0</v>
      </c>
      <c r="R2178" s="86">
        <v>0</v>
      </c>
      <c r="S2178" s="86">
        <v>0</v>
      </c>
      <c r="T2178" s="86">
        <v>0</v>
      </c>
      <c r="U2178" s="86">
        <v>0</v>
      </c>
      <c r="V2178" s="86">
        <v>0</v>
      </c>
      <c r="W2178" s="86">
        <v>0</v>
      </c>
      <c r="X2178" s="86">
        <v>422300</v>
      </c>
      <c r="Y2178" s="86">
        <v>422300</v>
      </c>
    </row>
    <row r="2179" spans="1:25" hidden="1" outlineLevel="4" x14ac:dyDescent="0.3">
      <c r="A2179" s="85" t="s">
        <v>262</v>
      </c>
      <c r="B2179" s="85" t="s">
        <v>274</v>
      </c>
      <c r="C2179" t="s">
        <v>2257</v>
      </c>
      <c r="D2179" s="86">
        <v>0</v>
      </c>
      <c r="E2179" s="86">
        <v>0</v>
      </c>
      <c r="F2179" s="86">
        <v>0</v>
      </c>
      <c r="G2179" s="86">
        <v>0</v>
      </c>
      <c r="H2179" s="86">
        <v>0</v>
      </c>
      <c r="I2179" s="86">
        <v>0</v>
      </c>
      <c r="J2179" s="86">
        <v>0</v>
      </c>
      <c r="K2179" s="86">
        <v>0</v>
      </c>
      <c r="L2179" s="86">
        <v>0</v>
      </c>
      <c r="M2179" s="86">
        <v>0</v>
      </c>
      <c r="N2179" s="86">
        <v>0</v>
      </c>
      <c r="O2179" s="86">
        <v>0</v>
      </c>
      <c r="P2179" s="86">
        <v>0</v>
      </c>
      <c r="Q2179" s="86">
        <v>0</v>
      </c>
      <c r="R2179" s="86">
        <v>0</v>
      </c>
      <c r="S2179" s="86">
        <v>0</v>
      </c>
      <c r="T2179" s="86">
        <v>0</v>
      </c>
      <c r="U2179" s="86">
        <v>0</v>
      </c>
      <c r="V2179" s="86">
        <v>0</v>
      </c>
      <c r="W2179" s="86">
        <v>0</v>
      </c>
      <c r="X2179" s="86">
        <v>100000</v>
      </c>
      <c r="Y2179" s="86">
        <v>100000</v>
      </c>
    </row>
    <row r="2180" spans="1:25" hidden="1" outlineLevel="4" x14ac:dyDescent="0.3">
      <c r="A2180" s="85" t="s">
        <v>262</v>
      </c>
      <c r="B2180" s="85" t="s">
        <v>274</v>
      </c>
      <c r="C2180" t="s">
        <v>2258</v>
      </c>
      <c r="D2180" s="86">
        <v>0</v>
      </c>
      <c r="E2180" s="86">
        <v>0</v>
      </c>
      <c r="F2180" s="86">
        <v>0</v>
      </c>
      <c r="G2180" s="86">
        <v>0</v>
      </c>
      <c r="H2180" s="86">
        <v>0</v>
      </c>
      <c r="I2180" s="86">
        <v>0</v>
      </c>
      <c r="J2180" s="86">
        <v>0</v>
      </c>
      <c r="K2180" s="86">
        <v>0</v>
      </c>
      <c r="L2180" s="86">
        <v>0</v>
      </c>
      <c r="M2180" s="86">
        <v>0</v>
      </c>
      <c r="N2180" s="86">
        <v>0</v>
      </c>
      <c r="O2180" s="86">
        <v>0</v>
      </c>
      <c r="P2180" s="86">
        <v>400000</v>
      </c>
      <c r="Q2180" s="86">
        <v>0</v>
      </c>
      <c r="R2180" s="86">
        <v>0</v>
      </c>
      <c r="S2180" s="86">
        <v>0</v>
      </c>
      <c r="T2180" s="86">
        <v>0</v>
      </c>
      <c r="U2180" s="86">
        <v>0</v>
      </c>
      <c r="V2180" s="86">
        <v>0</v>
      </c>
      <c r="W2180" s="86">
        <v>0</v>
      </c>
      <c r="X2180" s="86">
        <v>0</v>
      </c>
      <c r="Y2180" s="86">
        <v>400000</v>
      </c>
    </row>
    <row r="2181" spans="1:25" hidden="1" outlineLevel="4" x14ac:dyDescent="0.3">
      <c r="A2181" s="85" t="s">
        <v>262</v>
      </c>
      <c r="B2181" s="85" t="s">
        <v>274</v>
      </c>
      <c r="C2181" t="s">
        <v>2259</v>
      </c>
      <c r="D2181" s="86">
        <v>0</v>
      </c>
      <c r="E2181" s="86">
        <v>0</v>
      </c>
      <c r="F2181" s="86">
        <v>0</v>
      </c>
      <c r="G2181" s="86">
        <v>0</v>
      </c>
      <c r="H2181" s="86">
        <v>0</v>
      </c>
      <c r="I2181" s="86">
        <v>0</v>
      </c>
      <c r="J2181" s="86">
        <v>0</v>
      </c>
      <c r="K2181" s="86">
        <v>0</v>
      </c>
      <c r="L2181" s="86">
        <v>0</v>
      </c>
      <c r="M2181" s="86">
        <v>0</v>
      </c>
      <c r="N2181" s="86">
        <v>0</v>
      </c>
      <c r="O2181" s="86">
        <v>0</v>
      </c>
      <c r="P2181" s="86">
        <v>0</v>
      </c>
      <c r="Q2181" s="86">
        <v>0</v>
      </c>
      <c r="R2181" s="86">
        <v>0</v>
      </c>
      <c r="S2181" s="86">
        <v>0</v>
      </c>
      <c r="T2181" s="86">
        <v>0</v>
      </c>
      <c r="U2181" s="86">
        <v>0</v>
      </c>
      <c r="V2181" s="86">
        <v>0</v>
      </c>
      <c r="W2181" s="86">
        <v>0</v>
      </c>
      <c r="X2181" s="86">
        <v>2000000</v>
      </c>
      <c r="Y2181" s="86">
        <v>2000000</v>
      </c>
    </row>
    <row r="2182" spans="1:25" hidden="1" outlineLevel="4" x14ac:dyDescent="0.3">
      <c r="A2182" s="85" t="s">
        <v>262</v>
      </c>
      <c r="B2182" s="85" t="s">
        <v>274</v>
      </c>
      <c r="C2182" t="s">
        <v>2260</v>
      </c>
      <c r="D2182" s="86">
        <v>0</v>
      </c>
      <c r="E2182" s="86">
        <v>0</v>
      </c>
      <c r="F2182" s="86">
        <v>0</v>
      </c>
      <c r="G2182" s="86">
        <v>0</v>
      </c>
      <c r="H2182" s="86">
        <v>0</v>
      </c>
      <c r="I2182" s="86">
        <v>0</v>
      </c>
      <c r="J2182" s="86">
        <v>0</v>
      </c>
      <c r="K2182" s="86">
        <v>0</v>
      </c>
      <c r="L2182" s="86">
        <v>0</v>
      </c>
      <c r="M2182" s="86">
        <v>0</v>
      </c>
      <c r="N2182" s="86">
        <v>0</v>
      </c>
      <c r="O2182" s="86">
        <v>0</v>
      </c>
      <c r="P2182" s="86">
        <v>0</v>
      </c>
      <c r="Q2182" s="86">
        <v>0</v>
      </c>
      <c r="R2182" s="86">
        <v>0</v>
      </c>
      <c r="S2182" s="86">
        <v>0</v>
      </c>
      <c r="T2182" s="86">
        <v>0</v>
      </c>
      <c r="U2182" s="86">
        <v>0</v>
      </c>
      <c r="V2182" s="86">
        <v>0</v>
      </c>
      <c r="W2182" s="86">
        <v>0</v>
      </c>
      <c r="X2182" s="86">
        <v>1400000</v>
      </c>
      <c r="Y2182" s="86">
        <v>1400000</v>
      </c>
    </row>
    <row r="2183" spans="1:25" hidden="1" outlineLevel="4" x14ac:dyDescent="0.3">
      <c r="A2183" s="85" t="s">
        <v>262</v>
      </c>
      <c r="B2183" s="85" t="s">
        <v>274</v>
      </c>
      <c r="C2183" t="s">
        <v>2261</v>
      </c>
      <c r="D2183" s="86">
        <v>0</v>
      </c>
      <c r="E2183" s="86">
        <v>0</v>
      </c>
      <c r="F2183" s="86">
        <v>0</v>
      </c>
      <c r="G2183" s="86">
        <v>0</v>
      </c>
      <c r="H2183" s="86">
        <v>0</v>
      </c>
      <c r="I2183" s="86">
        <v>0</v>
      </c>
      <c r="J2183" s="86">
        <v>0</v>
      </c>
      <c r="K2183" s="86">
        <v>0</v>
      </c>
      <c r="L2183" s="86">
        <v>0</v>
      </c>
      <c r="M2183" s="86">
        <v>0</v>
      </c>
      <c r="N2183" s="86">
        <v>0</v>
      </c>
      <c r="O2183" s="86">
        <v>0</v>
      </c>
      <c r="P2183" s="86">
        <v>0</v>
      </c>
      <c r="Q2183" s="86">
        <v>0</v>
      </c>
      <c r="R2183" s="86">
        <v>0</v>
      </c>
      <c r="S2183" s="86">
        <v>0</v>
      </c>
      <c r="T2183" s="86">
        <v>0</v>
      </c>
      <c r="U2183" s="86">
        <v>0</v>
      </c>
      <c r="V2183" s="86">
        <v>0</v>
      </c>
      <c r="W2183" s="86">
        <v>1100000</v>
      </c>
      <c r="X2183" s="86">
        <v>0</v>
      </c>
      <c r="Y2183" s="86">
        <v>1100000</v>
      </c>
    </row>
    <row r="2184" spans="1:25" hidden="1" outlineLevel="4" x14ac:dyDescent="0.3">
      <c r="A2184" s="85" t="s">
        <v>262</v>
      </c>
      <c r="B2184" s="85" t="s">
        <v>274</v>
      </c>
      <c r="C2184" t="s">
        <v>2262</v>
      </c>
      <c r="D2184" s="86">
        <v>0</v>
      </c>
      <c r="E2184" s="86">
        <v>0</v>
      </c>
      <c r="F2184" s="86">
        <v>0</v>
      </c>
      <c r="G2184" s="86">
        <v>0</v>
      </c>
      <c r="H2184" s="86">
        <v>0</v>
      </c>
      <c r="I2184" s="86">
        <v>0</v>
      </c>
      <c r="J2184" s="86">
        <v>0</v>
      </c>
      <c r="K2184" s="86">
        <v>0</v>
      </c>
      <c r="L2184" s="86">
        <v>0</v>
      </c>
      <c r="M2184" s="86">
        <v>0</v>
      </c>
      <c r="N2184" s="86">
        <v>0</v>
      </c>
      <c r="O2184" s="86">
        <v>0</v>
      </c>
      <c r="P2184" s="86">
        <v>0</v>
      </c>
      <c r="Q2184" s="86">
        <v>0</v>
      </c>
      <c r="R2184" s="86">
        <v>0</v>
      </c>
      <c r="S2184" s="86">
        <v>0</v>
      </c>
      <c r="T2184" s="86">
        <v>0</v>
      </c>
      <c r="U2184" s="86">
        <v>0</v>
      </c>
      <c r="V2184" s="86">
        <v>0</v>
      </c>
      <c r="W2184" s="86">
        <v>0</v>
      </c>
      <c r="X2184" s="86">
        <v>1000000</v>
      </c>
      <c r="Y2184" s="86">
        <v>1000000</v>
      </c>
    </row>
    <row r="2185" spans="1:25" hidden="1" outlineLevel="4" x14ac:dyDescent="0.3">
      <c r="A2185" s="85" t="s">
        <v>262</v>
      </c>
      <c r="B2185" s="85" t="s">
        <v>274</v>
      </c>
      <c r="C2185" t="s">
        <v>2263</v>
      </c>
      <c r="D2185" s="86">
        <v>0</v>
      </c>
      <c r="E2185" s="86">
        <v>0</v>
      </c>
      <c r="F2185" s="86">
        <v>0</v>
      </c>
      <c r="G2185" s="86">
        <v>0</v>
      </c>
      <c r="H2185" s="86">
        <v>0</v>
      </c>
      <c r="I2185" s="86">
        <v>0</v>
      </c>
      <c r="J2185" s="86">
        <v>0</v>
      </c>
      <c r="K2185" s="86">
        <v>0</v>
      </c>
      <c r="L2185" s="86">
        <v>0</v>
      </c>
      <c r="M2185" s="86">
        <v>0</v>
      </c>
      <c r="N2185" s="86">
        <v>0</v>
      </c>
      <c r="O2185" s="86">
        <v>0</v>
      </c>
      <c r="P2185" s="86">
        <v>0</v>
      </c>
      <c r="Q2185" s="86">
        <v>0</v>
      </c>
      <c r="R2185" s="86">
        <v>0</v>
      </c>
      <c r="S2185" s="86">
        <v>0</v>
      </c>
      <c r="T2185" s="86">
        <v>0</v>
      </c>
      <c r="U2185" s="86">
        <v>0</v>
      </c>
      <c r="V2185" s="86">
        <v>1500000</v>
      </c>
      <c r="W2185" s="86">
        <v>350000</v>
      </c>
      <c r="X2185" s="86">
        <v>0</v>
      </c>
      <c r="Y2185" s="86">
        <v>1850000</v>
      </c>
    </row>
    <row r="2186" spans="1:25" hidden="1" outlineLevel="4" x14ac:dyDescent="0.3">
      <c r="A2186" s="85" t="s">
        <v>262</v>
      </c>
      <c r="B2186" s="85" t="s">
        <v>274</v>
      </c>
      <c r="C2186" t="s">
        <v>2264</v>
      </c>
      <c r="D2186" s="86">
        <v>0</v>
      </c>
      <c r="E2186" s="86">
        <v>0</v>
      </c>
      <c r="F2186" s="86">
        <v>0</v>
      </c>
      <c r="G2186" s="86">
        <v>0</v>
      </c>
      <c r="H2186" s="86">
        <v>0</v>
      </c>
      <c r="I2186" s="86">
        <v>0</v>
      </c>
      <c r="J2186" s="86">
        <v>0</v>
      </c>
      <c r="K2186" s="86">
        <v>0</v>
      </c>
      <c r="L2186" s="86">
        <v>0</v>
      </c>
      <c r="M2186" s="86">
        <v>0</v>
      </c>
      <c r="N2186" s="86">
        <v>0</v>
      </c>
      <c r="O2186" s="86">
        <v>0</v>
      </c>
      <c r="P2186" s="86">
        <v>0</v>
      </c>
      <c r="Q2186" s="86">
        <v>0</v>
      </c>
      <c r="R2186" s="86">
        <v>0</v>
      </c>
      <c r="S2186" s="86">
        <v>0</v>
      </c>
      <c r="T2186" s="86">
        <v>0</v>
      </c>
      <c r="U2186" s="86">
        <v>0</v>
      </c>
      <c r="V2186" s="86">
        <v>0</v>
      </c>
      <c r="W2186" s="86">
        <v>0</v>
      </c>
      <c r="X2186" s="86">
        <v>1000000</v>
      </c>
      <c r="Y2186" s="86">
        <v>1000000</v>
      </c>
    </row>
    <row r="2187" spans="1:25" hidden="1" outlineLevel="4" x14ac:dyDescent="0.3">
      <c r="A2187" s="85" t="s">
        <v>262</v>
      </c>
      <c r="B2187" s="85" t="s">
        <v>274</v>
      </c>
      <c r="C2187" t="s">
        <v>2265</v>
      </c>
      <c r="D2187" s="86">
        <v>0</v>
      </c>
      <c r="E2187" s="86">
        <v>0</v>
      </c>
      <c r="F2187" s="86">
        <v>0</v>
      </c>
      <c r="G2187" s="86">
        <v>0</v>
      </c>
      <c r="H2187" s="86">
        <v>0</v>
      </c>
      <c r="I2187" s="86">
        <v>0</v>
      </c>
      <c r="J2187" s="86">
        <v>0</v>
      </c>
      <c r="K2187" s="86">
        <v>0</v>
      </c>
      <c r="L2187" s="86">
        <v>0</v>
      </c>
      <c r="M2187" s="86">
        <v>0</v>
      </c>
      <c r="N2187" s="86">
        <v>0</v>
      </c>
      <c r="O2187" s="86">
        <v>0</v>
      </c>
      <c r="P2187" s="86">
        <v>0</v>
      </c>
      <c r="Q2187" s="86">
        <v>0</v>
      </c>
      <c r="R2187" s="86">
        <v>0</v>
      </c>
      <c r="S2187" s="86">
        <v>0</v>
      </c>
      <c r="T2187" s="86">
        <v>0</v>
      </c>
      <c r="U2187" s="86">
        <v>0</v>
      </c>
      <c r="V2187" s="86">
        <v>0</v>
      </c>
      <c r="W2187" s="86">
        <v>0</v>
      </c>
      <c r="X2187" s="86">
        <v>5566895</v>
      </c>
      <c r="Y2187" s="86">
        <v>5566895</v>
      </c>
    </row>
    <row r="2188" spans="1:25" hidden="1" outlineLevel="4" x14ac:dyDescent="0.3">
      <c r="A2188" s="85" t="s">
        <v>262</v>
      </c>
      <c r="B2188" s="85" t="s">
        <v>274</v>
      </c>
      <c r="C2188" t="s">
        <v>2266</v>
      </c>
      <c r="D2188" s="86">
        <v>0</v>
      </c>
      <c r="E2188" s="86">
        <v>0</v>
      </c>
      <c r="F2188" s="86">
        <v>0</v>
      </c>
      <c r="G2188" s="86">
        <v>0</v>
      </c>
      <c r="H2188" s="86">
        <v>0</v>
      </c>
      <c r="I2188" s="86">
        <v>0</v>
      </c>
      <c r="J2188" s="86">
        <v>0</v>
      </c>
      <c r="K2188" s="86">
        <v>0</v>
      </c>
      <c r="L2188" s="86">
        <v>0</v>
      </c>
      <c r="M2188" s="86">
        <v>0</v>
      </c>
      <c r="N2188" s="86">
        <v>0</v>
      </c>
      <c r="O2188" s="86">
        <v>0</v>
      </c>
      <c r="P2188" s="86">
        <v>0</v>
      </c>
      <c r="Q2188" s="86">
        <v>0</v>
      </c>
      <c r="R2188" s="86">
        <v>0</v>
      </c>
      <c r="S2188" s="86">
        <v>0</v>
      </c>
      <c r="T2188" s="86">
        <v>0</v>
      </c>
      <c r="U2188" s="86">
        <v>0</v>
      </c>
      <c r="V2188" s="86">
        <v>0</v>
      </c>
      <c r="W2188" s="86">
        <v>0</v>
      </c>
      <c r="X2188" s="86">
        <v>7000000</v>
      </c>
      <c r="Y2188" s="86">
        <v>7000000</v>
      </c>
    </row>
    <row r="2189" spans="1:25" hidden="1" outlineLevel="4" x14ac:dyDescent="0.3">
      <c r="A2189" s="85" t="s">
        <v>262</v>
      </c>
      <c r="B2189" s="85" t="s">
        <v>274</v>
      </c>
      <c r="C2189" t="s">
        <v>2267</v>
      </c>
      <c r="D2189" s="86">
        <v>0</v>
      </c>
      <c r="E2189" s="86">
        <v>0</v>
      </c>
      <c r="F2189" s="86">
        <v>0</v>
      </c>
      <c r="G2189" s="86">
        <v>0</v>
      </c>
      <c r="H2189" s="86">
        <v>0</v>
      </c>
      <c r="I2189" s="86">
        <v>0</v>
      </c>
      <c r="J2189" s="86">
        <v>0</v>
      </c>
      <c r="K2189" s="86">
        <v>0</v>
      </c>
      <c r="L2189" s="86">
        <v>0</v>
      </c>
      <c r="M2189" s="86">
        <v>0</v>
      </c>
      <c r="N2189" s="86">
        <v>0</v>
      </c>
      <c r="O2189" s="86">
        <v>0</v>
      </c>
      <c r="P2189" s="86">
        <v>0</v>
      </c>
      <c r="Q2189" s="86">
        <v>0</v>
      </c>
      <c r="R2189" s="86">
        <v>0</v>
      </c>
      <c r="S2189" s="86">
        <v>0</v>
      </c>
      <c r="T2189" s="86">
        <v>0</v>
      </c>
      <c r="U2189" s="86">
        <v>0</v>
      </c>
      <c r="V2189" s="86">
        <v>0</v>
      </c>
      <c r="W2189" s="86">
        <v>0</v>
      </c>
      <c r="X2189" s="86">
        <v>5000000</v>
      </c>
      <c r="Y2189" s="86">
        <v>5000000</v>
      </c>
    </row>
    <row r="2190" spans="1:25" hidden="1" outlineLevel="4" x14ac:dyDescent="0.3">
      <c r="A2190" s="85" t="s">
        <v>262</v>
      </c>
      <c r="B2190" s="85" t="s">
        <v>274</v>
      </c>
      <c r="C2190" t="s">
        <v>2268</v>
      </c>
      <c r="D2190" s="86">
        <v>0</v>
      </c>
      <c r="E2190" s="86">
        <v>0</v>
      </c>
      <c r="F2190" s="86">
        <v>0</v>
      </c>
      <c r="G2190" s="86">
        <v>0</v>
      </c>
      <c r="H2190" s="86">
        <v>0</v>
      </c>
      <c r="I2190" s="86">
        <v>0</v>
      </c>
      <c r="J2190" s="86">
        <v>0</v>
      </c>
      <c r="K2190" s="86">
        <v>0</v>
      </c>
      <c r="L2190" s="86">
        <v>0</v>
      </c>
      <c r="M2190" s="86">
        <v>0</v>
      </c>
      <c r="N2190" s="86">
        <v>0</v>
      </c>
      <c r="O2190" s="86">
        <v>0</v>
      </c>
      <c r="P2190" s="86">
        <v>0</v>
      </c>
      <c r="Q2190" s="86">
        <v>0</v>
      </c>
      <c r="R2190" s="86">
        <v>0</v>
      </c>
      <c r="S2190" s="86">
        <v>0</v>
      </c>
      <c r="T2190" s="86">
        <v>0</v>
      </c>
      <c r="U2190" s="86">
        <v>0</v>
      </c>
      <c r="V2190" s="86">
        <v>0</v>
      </c>
      <c r="W2190" s="86">
        <v>100000</v>
      </c>
      <c r="X2190" s="86">
        <v>0</v>
      </c>
      <c r="Y2190" s="86">
        <v>100000</v>
      </c>
    </row>
    <row r="2191" spans="1:25" hidden="1" outlineLevel="4" x14ac:dyDescent="0.3">
      <c r="A2191" s="85" t="s">
        <v>262</v>
      </c>
      <c r="B2191" s="85" t="s">
        <v>274</v>
      </c>
      <c r="C2191" t="s">
        <v>2269</v>
      </c>
      <c r="D2191" s="86">
        <v>0</v>
      </c>
      <c r="E2191" s="86">
        <v>0</v>
      </c>
      <c r="F2191" s="86">
        <v>0</v>
      </c>
      <c r="G2191" s="86">
        <v>0</v>
      </c>
      <c r="H2191" s="86">
        <v>0</v>
      </c>
      <c r="I2191" s="86">
        <v>0</v>
      </c>
      <c r="J2191" s="86">
        <v>0</v>
      </c>
      <c r="K2191" s="86">
        <v>0</v>
      </c>
      <c r="L2191" s="86">
        <v>0</v>
      </c>
      <c r="M2191" s="86">
        <v>0</v>
      </c>
      <c r="N2191" s="86">
        <v>0</v>
      </c>
      <c r="O2191" s="86">
        <v>0</v>
      </c>
      <c r="P2191" s="86">
        <v>0</v>
      </c>
      <c r="Q2191" s="86">
        <v>0</v>
      </c>
      <c r="R2191" s="86">
        <v>0</v>
      </c>
      <c r="S2191" s="86">
        <v>0</v>
      </c>
      <c r="T2191" s="86">
        <v>0</v>
      </c>
      <c r="U2191" s="86">
        <v>0</v>
      </c>
      <c r="V2191" s="86">
        <v>0</v>
      </c>
      <c r="W2191" s="86">
        <v>0</v>
      </c>
      <c r="X2191" s="86">
        <v>700000</v>
      </c>
      <c r="Y2191" s="86">
        <v>700000</v>
      </c>
    </row>
    <row r="2192" spans="1:25" hidden="1" outlineLevel="4" x14ac:dyDescent="0.3">
      <c r="A2192" s="85" t="s">
        <v>262</v>
      </c>
      <c r="B2192" s="85" t="s">
        <v>274</v>
      </c>
      <c r="C2192" t="s">
        <v>2270</v>
      </c>
      <c r="D2192" s="86">
        <v>0</v>
      </c>
      <c r="E2192" s="86">
        <v>0</v>
      </c>
      <c r="F2192" s="86">
        <v>0</v>
      </c>
      <c r="G2192" s="86">
        <v>0</v>
      </c>
      <c r="H2192" s="86">
        <v>0</v>
      </c>
      <c r="I2192" s="86">
        <v>0</v>
      </c>
      <c r="J2192" s="86">
        <v>0</v>
      </c>
      <c r="K2192" s="86">
        <v>0</v>
      </c>
      <c r="L2192" s="86">
        <v>0</v>
      </c>
      <c r="M2192" s="86">
        <v>0</v>
      </c>
      <c r="N2192" s="86">
        <v>0</v>
      </c>
      <c r="O2192" s="86">
        <v>0</v>
      </c>
      <c r="P2192" s="86">
        <v>0</v>
      </c>
      <c r="Q2192" s="86">
        <v>0</v>
      </c>
      <c r="R2192" s="86">
        <v>0</v>
      </c>
      <c r="S2192" s="86">
        <v>0</v>
      </c>
      <c r="T2192" s="86">
        <v>0</v>
      </c>
      <c r="U2192" s="86">
        <v>0</v>
      </c>
      <c r="V2192" s="86">
        <v>0</v>
      </c>
      <c r="W2192" s="86">
        <v>324000</v>
      </c>
      <c r="X2192" s="86">
        <v>0</v>
      </c>
      <c r="Y2192" s="86">
        <v>324000</v>
      </c>
    </row>
    <row r="2193" spans="1:25" hidden="1" outlineLevel="4" x14ac:dyDescent="0.3">
      <c r="A2193" s="85" t="s">
        <v>262</v>
      </c>
      <c r="B2193" s="85" t="s">
        <v>274</v>
      </c>
      <c r="C2193" t="s">
        <v>2271</v>
      </c>
      <c r="D2193" s="86">
        <v>0</v>
      </c>
      <c r="E2193" s="86">
        <v>0</v>
      </c>
      <c r="F2193" s="86">
        <v>0</v>
      </c>
      <c r="G2193" s="86">
        <v>0</v>
      </c>
      <c r="H2193" s="86">
        <v>0</v>
      </c>
      <c r="I2193" s="86">
        <v>0</v>
      </c>
      <c r="J2193" s="86">
        <v>0</v>
      </c>
      <c r="K2193" s="86">
        <v>0</v>
      </c>
      <c r="L2193" s="86">
        <v>0</v>
      </c>
      <c r="M2193" s="86">
        <v>0</v>
      </c>
      <c r="N2193" s="86">
        <v>0</v>
      </c>
      <c r="O2193" s="86">
        <v>0</v>
      </c>
      <c r="P2193" s="86">
        <v>0</v>
      </c>
      <c r="Q2193" s="86">
        <v>0</v>
      </c>
      <c r="R2193" s="86">
        <v>0</v>
      </c>
      <c r="S2193" s="86">
        <v>0</v>
      </c>
      <c r="T2193" s="86">
        <v>0</v>
      </c>
      <c r="U2193" s="86">
        <v>0</v>
      </c>
      <c r="V2193" s="86">
        <v>450000</v>
      </c>
      <c r="W2193" s="86">
        <v>0</v>
      </c>
      <c r="X2193" s="86">
        <v>0</v>
      </c>
      <c r="Y2193" s="86">
        <v>450000</v>
      </c>
    </row>
    <row r="2194" spans="1:25" hidden="1" outlineLevel="4" x14ac:dyDescent="0.3">
      <c r="A2194" s="85" t="s">
        <v>262</v>
      </c>
      <c r="B2194" s="85" t="s">
        <v>274</v>
      </c>
      <c r="C2194" t="s">
        <v>2272</v>
      </c>
      <c r="D2194" s="86">
        <v>0</v>
      </c>
      <c r="E2194" s="86">
        <v>0</v>
      </c>
      <c r="F2194" s="86">
        <v>0</v>
      </c>
      <c r="G2194" s="86">
        <v>0</v>
      </c>
      <c r="H2194" s="86">
        <v>0</v>
      </c>
      <c r="I2194" s="86">
        <v>0</v>
      </c>
      <c r="J2194" s="86">
        <v>0</v>
      </c>
      <c r="K2194" s="86">
        <v>0</v>
      </c>
      <c r="L2194" s="86">
        <v>0</v>
      </c>
      <c r="M2194" s="86">
        <v>0</v>
      </c>
      <c r="N2194" s="86">
        <v>0</v>
      </c>
      <c r="O2194" s="86">
        <v>0</v>
      </c>
      <c r="P2194" s="86">
        <v>0</v>
      </c>
      <c r="Q2194" s="86">
        <v>0</v>
      </c>
      <c r="R2194" s="86">
        <v>0</v>
      </c>
      <c r="S2194" s="86">
        <v>0</v>
      </c>
      <c r="T2194" s="86">
        <v>0</v>
      </c>
      <c r="U2194" s="86">
        <v>0</v>
      </c>
      <c r="V2194" s="86">
        <v>0</v>
      </c>
      <c r="W2194" s="86">
        <v>0</v>
      </c>
      <c r="X2194" s="86">
        <v>40000</v>
      </c>
      <c r="Y2194" s="86">
        <v>40000</v>
      </c>
    </row>
    <row r="2195" spans="1:25" hidden="1" outlineLevel="4" x14ac:dyDescent="0.3">
      <c r="A2195" s="85" t="s">
        <v>262</v>
      </c>
      <c r="B2195" s="85" t="s">
        <v>274</v>
      </c>
      <c r="C2195" t="s">
        <v>2273</v>
      </c>
      <c r="D2195" s="86">
        <v>0</v>
      </c>
      <c r="E2195" s="86">
        <v>0</v>
      </c>
      <c r="F2195" s="86">
        <v>0</v>
      </c>
      <c r="G2195" s="86">
        <v>0</v>
      </c>
      <c r="H2195" s="86">
        <v>0</v>
      </c>
      <c r="I2195" s="86">
        <v>0</v>
      </c>
      <c r="J2195" s="86">
        <v>0</v>
      </c>
      <c r="K2195" s="86">
        <v>0</v>
      </c>
      <c r="L2195" s="86">
        <v>0</v>
      </c>
      <c r="M2195" s="86">
        <v>0</v>
      </c>
      <c r="N2195" s="86">
        <v>0</v>
      </c>
      <c r="O2195" s="86">
        <v>0</v>
      </c>
      <c r="P2195" s="86">
        <v>0</v>
      </c>
      <c r="Q2195" s="86">
        <v>0</v>
      </c>
      <c r="R2195" s="86">
        <v>0</v>
      </c>
      <c r="S2195" s="86">
        <v>0</v>
      </c>
      <c r="T2195" s="86">
        <v>0</v>
      </c>
      <c r="U2195" s="86">
        <v>0</v>
      </c>
      <c r="V2195" s="86">
        <v>0</v>
      </c>
      <c r="W2195" s="86">
        <v>0</v>
      </c>
      <c r="X2195" s="86">
        <v>500000</v>
      </c>
      <c r="Y2195" s="86">
        <v>500000</v>
      </c>
    </row>
    <row r="2196" spans="1:25" hidden="1" outlineLevel="4" x14ac:dyDescent="0.3">
      <c r="A2196" s="85" t="s">
        <v>262</v>
      </c>
      <c r="B2196" s="85" t="s">
        <v>274</v>
      </c>
      <c r="C2196" t="s">
        <v>2274</v>
      </c>
      <c r="D2196" s="86">
        <v>0</v>
      </c>
      <c r="E2196" s="86">
        <v>0</v>
      </c>
      <c r="F2196" s="86">
        <v>0</v>
      </c>
      <c r="G2196" s="86">
        <v>0</v>
      </c>
      <c r="H2196" s="86">
        <v>0</v>
      </c>
      <c r="I2196" s="86">
        <v>0</v>
      </c>
      <c r="J2196" s="86">
        <v>0</v>
      </c>
      <c r="K2196" s="86">
        <v>0</v>
      </c>
      <c r="L2196" s="86">
        <v>0</v>
      </c>
      <c r="M2196" s="86">
        <v>0</v>
      </c>
      <c r="N2196" s="86">
        <v>0</v>
      </c>
      <c r="O2196" s="86">
        <v>0</v>
      </c>
      <c r="P2196" s="86">
        <v>0</v>
      </c>
      <c r="Q2196" s="86">
        <v>0</v>
      </c>
      <c r="R2196" s="86">
        <v>0</v>
      </c>
      <c r="S2196" s="86">
        <v>0</v>
      </c>
      <c r="T2196" s="86">
        <v>0</v>
      </c>
      <c r="U2196" s="86">
        <v>0</v>
      </c>
      <c r="V2196" s="86">
        <v>9000000</v>
      </c>
      <c r="W2196" s="86">
        <v>0</v>
      </c>
      <c r="X2196" s="86">
        <v>0</v>
      </c>
      <c r="Y2196" s="86">
        <v>9000000</v>
      </c>
    </row>
    <row r="2197" spans="1:25" hidden="1" outlineLevel="4" x14ac:dyDescent="0.3">
      <c r="A2197" s="85" t="s">
        <v>262</v>
      </c>
      <c r="B2197" s="85" t="s">
        <v>274</v>
      </c>
      <c r="C2197" t="s">
        <v>2275</v>
      </c>
      <c r="D2197" s="86">
        <v>0</v>
      </c>
      <c r="E2197" s="86">
        <v>0</v>
      </c>
      <c r="F2197" s="86">
        <v>0</v>
      </c>
      <c r="G2197" s="86">
        <v>0</v>
      </c>
      <c r="H2197" s="86">
        <v>0</v>
      </c>
      <c r="I2197" s="86">
        <v>0</v>
      </c>
      <c r="J2197" s="86">
        <v>0</v>
      </c>
      <c r="K2197" s="86">
        <v>0</v>
      </c>
      <c r="L2197" s="86">
        <v>0</v>
      </c>
      <c r="M2197" s="86">
        <v>0</v>
      </c>
      <c r="N2197" s="86">
        <v>0</v>
      </c>
      <c r="O2197" s="86">
        <v>0</v>
      </c>
      <c r="P2197" s="86">
        <v>200000</v>
      </c>
      <c r="Q2197" s="86">
        <v>0</v>
      </c>
      <c r="R2197" s="86">
        <v>0</v>
      </c>
      <c r="S2197" s="86">
        <v>0</v>
      </c>
      <c r="T2197" s="86">
        <v>0</v>
      </c>
      <c r="U2197" s="86">
        <v>0</v>
      </c>
      <c r="V2197" s="86">
        <v>0</v>
      </c>
      <c r="W2197" s="86">
        <v>0</v>
      </c>
      <c r="X2197" s="86">
        <v>0</v>
      </c>
      <c r="Y2197" s="86">
        <v>200000</v>
      </c>
    </row>
    <row r="2198" spans="1:25" hidden="1" outlineLevel="4" x14ac:dyDescent="0.3">
      <c r="A2198" s="85" t="s">
        <v>262</v>
      </c>
      <c r="B2198" s="85" t="s">
        <v>274</v>
      </c>
      <c r="C2198" t="s">
        <v>2276</v>
      </c>
      <c r="D2198" s="86">
        <v>0</v>
      </c>
      <c r="E2198" s="86">
        <v>0</v>
      </c>
      <c r="F2198" s="86">
        <v>0</v>
      </c>
      <c r="G2198" s="86">
        <v>0</v>
      </c>
      <c r="H2198" s="86">
        <v>0</v>
      </c>
      <c r="I2198" s="86">
        <v>0</v>
      </c>
      <c r="J2198" s="86">
        <v>0</v>
      </c>
      <c r="K2198" s="86">
        <v>0</v>
      </c>
      <c r="L2198" s="86">
        <v>0</v>
      </c>
      <c r="M2198" s="86">
        <v>0</v>
      </c>
      <c r="N2198" s="86">
        <v>0</v>
      </c>
      <c r="O2198" s="86">
        <v>0</v>
      </c>
      <c r="P2198" s="86">
        <v>0</v>
      </c>
      <c r="Q2198" s="86">
        <v>0</v>
      </c>
      <c r="R2198" s="86">
        <v>0</v>
      </c>
      <c r="S2198" s="86">
        <v>0</v>
      </c>
      <c r="T2198" s="86">
        <v>0</v>
      </c>
      <c r="U2198" s="86">
        <v>0</v>
      </c>
      <c r="V2198" s="86">
        <v>0</v>
      </c>
      <c r="W2198" s="86">
        <v>500000</v>
      </c>
      <c r="X2198" s="86">
        <v>0</v>
      </c>
      <c r="Y2198" s="86">
        <v>500000</v>
      </c>
    </row>
    <row r="2199" spans="1:25" hidden="1" outlineLevel="4" x14ac:dyDescent="0.3">
      <c r="A2199" s="85" t="s">
        <v>262</v>
      </c>
      <c r="B2199" s="85" t="s">
        <v>274</v>
      </c>
      <c r="C2199" t="s">
        <v>472</v>
      </c>
      <c r="D2199" s="86">
        <v>0</v>
      </c>
      <c r="E2199" s="86">
        <v>0</v>
      </c>
      <c r="F2199" s="86">
        <v>0</v>
      </c>
      <c r="G2199" s="86">
        <v>0</v>
      </c>
      <c r="H2199" s="86">
        <v>0</v>
      </c>
      <c r="I2199" s="86">
        <v>3000000</v>
      </c>
      <c r="J2199" s="86">
        <v>3000000</v>
      </c>
      <c r="K2199" s="86">
        <v>3000000</v>
      </c>
      <c r="L2199" s="86">
        <v>0</v>
      </c>
      <c r="M2199" s="86">
        <v>0</v>
      </c>
      <c r="N2199" s="86">
        <v>0</v>
      </c>
      <c r="O2199" s="86">
        <v>0</v>
      </c>
      <c r="P2199" s="86">
        <v>0</v>
      </c>
      <c r="Q2199" s="86">
        <v>0</v>
      </c>
      <c r="R2199" s="86">
        <v>0</v>
      </c>
      <c r="S2199" s="86">
        <v>0</v>
      </c>
      <c r="T2199" s="86">
        <v>0</v>
      </c>
      <c r="U2199" s="86">
        <v>0</v>
      </c>
      <c r="V2199" s="86">
        <v>0</v>
      </c>
      <c r="W2199" s="86">
        <v>0</v>
      </c>
      <c r="X2199" s="86">
        <v>0</v>
      </c>
      <c r="Y2199" s="86">
        <v>9000000</v>
      </c>
    </row>
    <row r="2200" spans="1:25" hidden="1" outlineLevel="4" x14ac:dyDescent="0.3">
      <c r="A2200" s="85" t="s">
        <v>262</v>
      </c>
      <c r="B2200" s="85" t="s">
        <v>274</v>
      </c>
      <c r="C2200" t="s">
        <v>2277</v>
      </c>
      <c r="D2200" s="86">
        <v>0</v>
      </c>
      <c r="E2200" s="86">
        <v>0</v>
      </c>
      <c r="F2200" s="86">
        <v>0</v>
      </c>
      <c r="G2200" s="86">
        <v>0</v>
      </c>
      <c r="H2200" s="86">
        <v>0</v>
      </c>
      <c r="I2200" s="86">
        <v>0</v>
      </c>
      <c r="J2200" s="86">
        <v>0</v>
      </c>
      <c r="K2200" s="86">
        <v>0</v>
      </c>
      <c r="L2200" s="86">
        <v>0</v>
      </c>
      <c r="M2200" s="86">
        <v>0</v>
      </c>
      <c r="N2200" s="86">
        <v>0</v>
      </c>
      <c r="O2200" s="86">
        <v>0</v>
      </c>
      <c r="P2200" s="86">
        <v>0</v>
      </c>
      <c r="Q2200" s="86">
        <v>0</v>
      </c>
      <c r="R2200" s="86">
        <v>0</v>
      </c>
      <c r="S2200" s="86">
        <v>0</v>
      </c>
      <c r="T2200" s="86">
        <v>0</v>
      </c>
      <c r="U2200" s="86">
        <v>0</v>
      </c>
      <c r="V2200" s="86">
        <v>0</v>
      </c>
      <c r="W2200" s="86">
        <v>0</v>
      </c>
      <c r="X2200" s="86">
        <v>100000</v>
      </c>
      <c r="Y2200" s="86">
        <v>100000</v>
      </c>
    </row>
    <row r="2201" spans="1:25" hidden="1" outlineLevel="4" x14ac:dyDescent="0.3">
      <c r="A2201" s="85" t="s">
        <v>262</v>
      </c>
      <c r="B2201" s="85" t="s">
        <v>274</v>
      </c>
      <c r="C2201" t="s">
        <v>2278</v>
      </c>
      <c r="D2201" s="86">
        <v>0</v>
      </c>
      <c r="E2201" s="86">
        <v>0</v>
      </c>
      <c r="F2201" s="86">
        <v>0</v>
      </c>
      <c r="G2201" s="86">
        <v>0</v>
      </c>
      <c r="H2201" s="86">
        <v>0</v>
      </c>
      <c r="I2201" s="86">
        <v>0</v>
      </c>
      <c r="J2201" s="86">
        <v>0</v>
      </c>
      <c r="K2201" s="86">
        <v>0</v>
      </c>
      <c r="L2201" s="86">
        <v>0</v>
      </c>
      <c r="M2201" s="86">
        <v>0</v>
      </c>
      <c r="N2201" s="86">
        <v>0</v>
      </c>
      <c r="O2201" s="86">
        <v>0</v>
      </c>
      <c r="P2201" s="86">
        <v>0</v>
      </c>
      <c r="Q2201" s="86">
        <v>0</v>
      </c>
      <c r="R2201" s="86">
        <v>0</v>
      </c>
      <c r="S2201" s="86">
        <v>0</v>
      </c>
      <c r="T2201" s="86">
        <v>0</v>
      </c>
      <c r="U2201" s="86">
        <v>0</v>
      </c>
      <c r="V2201" s="86">
        <v>0</v>
      </c>
      <c r="W2201" s="86">
        <v>500000</v>
      </c>
      <c r="X2201" s="86">
        <v>0</v>
      </c>
      <c r="Y2201" s="86">
        <v>500000</v>
      </c>
    </row>
    <row r="2202" spans="1:25" hidden="1" outlineLevel="4" x14ac:dyDescent="0.3">
      <c r="A2202" s="85" t="s">
        <v>262</v>
      </c>
      <c r="B2202" s="85" t="s">
        <v>274</v>
      </c>
      <c r="C2202" t="s">
        <v>2279</v>
      </c>
      <c r="D2202" s="86">
        <v>0</v>
      </c>
      <c r="E2202" s="86">
        <v>0</v>
      </c>
      <c r="F2202" s="86">
        <v>0</v>
      </c>
      <c r="G2202" s="86">
        <v>0</v>
      </c>
      <c r="H2202" s="86">
        <v>0</v>
      </c>
      <c r="I2202" s="86">
        <v>0</v>
      </c>
      <c r="J2202" s="86">
        <v>0</v>
      </c>
      <c r="K2202" s="86">
        <v>0</v>
      </c>
      <c r="L2202" s="86">
        <v>0</v>
      </c>
      <c r="M2202" s="86">
        <v>0</v>
      </c>
      <c r="N2202" s="86">
        <v>0</v>
      </c>
      <c r="O2202" s="86">
        <v>0</v>
      </c>
      <c r="P2202" s="86">
        <v>0</v>
      </c>
      <c r="Q2202" s="86">
        <v>0</v>
      </c>
      <c r="R2202" s="86">
        <v>0</v>
      </c>
      <c r="S2202" s="86">
        <v>0</v>
      </c>
      <c r="T2202" s="86">
        <v>0</v>
      </c>
      <c r="U2202" s="86">
        <v>0</v>
      </c>
      <c r="V2202" s="86">
        <v>0</v>
      </c>
      <c r="W2202" s="86">
        <v>0</v>
      </c>
      <c r="X2202" s="86">
        <v>263980</v>
      </c>
      <c r="Y2202" s="86">
        <v>263980</v>
      </c>
    </row>
    <row r="2203" spans="1:25" hidden="1" outlineLevel="4" x14ac:dyDescent="0.3">
      <c r="A2203" s="85" t="s">
        <v>262</v>
      </c>
      <c r="B2203" s="85" t="s">
        <v>274</v>
      </c>
      <c r="C2203" t="s">
        <v>605</v>
      </c>
      <c r="D2203" s="86">
        <v>0</v>
      </c>
      <c r="E2203" s="86">
        <v>0</v>
      </c>
      <c r="F2203" s="86">
        <v>0</v>
      </c>
      <c r="G2203" s="86">
        <v>0</v>
      </c>
      <c r="H2203" s="86">
        <v>0</v>
      </c>
      <c r="I2203" s="86">
        <v>0</v>
      </c>
      <c r="J2203" s="86">
        <v>0</v>
      </c>
      <c r="K2203" s="86">
        <v>0</v>
      </c>
      <c r="L2203" s="86">
        <v>0</v>
      </c>
      <c r="M2203" s="86">
        <v>0</v>
      </c>
      <c r="N2203" s="86">
        <v>0</v>
      </c>
      <c r="O2203" s="86">
        <v>0</v>
      </c>
      <c r="P2203" s="86">
        <v>0</v>
      </c>
      <c r="Q2203" s="86">
        <v>0</v>
      </c>
      <c r="R2203" s="86">
        <v>0</v>
      </c>
      <c r="S2203" s="86">
        <v>0</v>
      </c>
      <c r="T2203" s="86">
        <v>0</v>
      </c>
      <c r="U2203" s="86">
        <v>0</v>
      </c>
      <c r="V2203" s="86">
        <v>0</v>
      </c>
      <c r="W2203" s="86">
        <v>300000</v>
      </c>
      <c r="X2203" s="86">
        <v>0</v>
      </c>
      <c r="Y2203" s="86">
        <v>300000</v>
      </c>
    </row>
    <row r="2204" spans="1:25" hidden="1" outlineLevel="4" x14ac:dyDescent="0.3">
      <c r="A2204" s="85" t="s">
        <v>262</v>
      </c>
      <c r="B2204" s="85" t="s">
        <v>274</v>
      </c>
      <c r="C2204" t="s">
        <v>2280</v>
      </c>
      <c r="D2204" s="86">
        <v>0</v>
      </c>
      <c r="E2204" s="86">
        <v>0</v>
      </c>
      <c r="F2204" s="86">
        <v>0</v>
      </c>
      <c r="G2204" s="86">
        <v>0</v>
      </c>
      <c r="H2204" s="86">
        <v>0</v>
      </c>
      <c r="I2204" s="86">
        <v>0</v>
      </c>
      <c r="J2204" s="86">
        <v>0</v>
      </c>
      <c r="K2204" s="86">
        <v>0</v>
      </c>
      <c r="L2204" s="86">
        <v>0</v>
      </c>
      <c r="M2204" s="86">
        <v>0</v>
      </c>
      <c r="N2204" s="86">
        <v>0</v>
      </c>
      <c r="O2204" s="86">
        <v>0</v>
      </c>
      <c r="P2204" s="86">
        <v>0</v>
      </c>
      <c r="Q2204" s="86">
        <v>0</v>
      </c>
      <c r="R2204" s="86">
        <v>0</v>
      </c>
      <c r="S2204" s="86">
        <v>0</v>
      </c>
      <c r="T2204" s="86">
        <v>0</v>
      </c>
      <c r="U2204" s="86">
        <v>0</v>
      </c>
      <c r="V2204" s="86">
        <v>0</v>
      </c>
      <c r="W2204" s="86">
        <v>125000</v>
      </c>
      <c r="X2204" s="86">
        <v>0</v>
      </c>
      <c r="Y2204" s="86">
        <v>125000</v>
      </c>
    </row>
    <row r="2205" spans="1:25" hidden="1" outlineLevel="4" x14ac:dyDescent="0.3">
      <c r="A2205" s="85" t="s">
        <v>262</v>
      </c>
      <c r="B2205" s="85" t="s">
        <v>274</v>
      </c>
      <c r="C2205" t="s">
        <v>2281</v>
      </c>
      <c r="D2205" s="86">
        <v>0</v>
      </c>
      <c r="E2205" s="86">
        <v>0</v>
      </c>
      <c r="F2205" s="86">
        <v>0</v>
      </c>
      <c r="G2205" s="86">
        <v>0</v>
      </c>
      <c r="H2205" s="86">
        <v>0</v>
      </c>
      <c r="I2205" s="86">
        <v>0</v>
      </c>
      <c r="J2205" s="86">
        <v>0</v>
      </c>
      <c r="K2205" s="86">
        <v>0</v>
      </c>
      <c r="L2205" s="86">
        <v>0</v>
      </c>
      <c r="M2205" s="86">
        <v>0</v>
      </c>
      <c r="N2205" s="86">
        <v>0</v>
      </c>
      <c r="O2205" s="86">
        <v>0</v>
      </c>
      <c r="P2205" s="86">
        <v>0</v>
      </c>
      <c r="Q2205" s="86">
        <v>0</v>
      </c>
      <c r="R2205" s="86">
        <v>0</v>
      </c>
      <c r="S2205" s="86">
        <v>0</v>
      </c>
      <c r="T2205" s="86">
        <v>0</v>
      </c>
      <c r="U2205" s="86">
        <v>0</v>
      </c>
      <c r="V2205" s="86">
        <v>0</v>
      </c>
      <c r="W2205" s="86">
        <v>0</v>
      </c>
      <c r="X2205" s="86">
        <v>750000</v>
      </c>
      <c r="Y2205" s="86">
        <v>750000</v>
      </c>
    </row>
    <row r="2206" spans="1:25" hidden="1" outlineLevel="4" x14ac:dyDescent="0.3">
      <c r="A2206" s="85" t="s">
        <v>262</v>
      </c>
      <c r="B2206" s="85" t="s">
        <v>274</v>
      </c>
      <c r="C2206" t="s">
        <v>2282</v>
      </c>
      <c r="D2206" s="86">
        <v>0</v>
      </c>
      <c r="E2206" s="86">
        <v>0</v>
      </c>
      <c r="F2206" s="86">
        <v>0</v>
      </c>
      <c r="G2206" s="86">
        <v>0</v>
      </c>
      <c r="H2206" s="86">
        <v>0</v>
      </c>
      <c r="I2206" s="86">
        <v>0</v>
      </c>
      <c r="J2206" s="86">
        <v>0</v>
      </c>
      <c r="K2206" s="86">
        <v>0</v>
      </c>
      <c r="L2206" s="86">
        <v>0</v>
      </c>
      <c r="M2206" s="86">
        <v>0</v>
      </c>
      <c r="N2206" s="86">
        <v>0</v>
      </c>
      <c r="O2206" s="86">
        <v>0</v>
      </c>
      <c r="P2206" s="86">
        <v>0</v>
      </c>
      <c r="Q2206" s="86">
        <v>0</v>
      </c>
      <c r="R2206" s="86">
        <v>0</v>
      </c>
      <c r="S2206" s="86">
        <v>0</v>
      </c>
      <c r="T2206" s="86">
        <v>0</v>
      </c>
      <c r="U2206" s="86">
        <v>0</v>
      </c>
      <c r="V2206" s="86">
        <v>0</v>
      </c>
      <c r="W2206" s="86">
        <v>30000</v>
      </c>
      <c r="X2206" s="86">
        <v>0</v>
      </c>
      <c r="Y2206" s="86">
        <v>30000</v>
      </c>
    </row>
    <row r="2207" spans="1:25" hidden="1" outlineLevel="4" x14ac:dyDescent="0.3">
      <c r="A2207" s="85" t="s">
        <v>262</v>
      </c>
      <c r="B2207" s="85" t="s">
        <v>274</v>
      </c>
      <c r="C2207" t="s">
        <v>2283</v>
      </c>
      <c r="D2207" s="86">
        <v>0</v>
      </c>
      <c r="E2207" s="86">
        <v>0</v>
      </c>
      <c r="F2207" s="86">
        <v>0</v>
      </c>
      <c r="G2207" s="86">
        <v>0</v>
      </c>
      <c r="H2207" s="86">
        <v>0</v>
      </c>
      <c r="I2207" s="86">
        <v>0</v>
      </c>
      <c r="J2207" s="86">
        <v>0</v>
      </c>
      <c r="K2207" s="86">
        <v>0</v>
      </c>
      <c r="L2207" s="86">
        <v>0</v>
      </c>
      <c r="M2207" s="86">
        <v>0</v>
      </c>
      <c r="N2207" s="86">
        <v>0</v>
      </c>
      <c r="O2207" s="86">
        <v>0</v>
      </c>
      <c r="P2207" s="86">
        <v>0</v>
      </c>
      <c r="Q2207" s="86">
        <v>0</v>
      </c>
      <c r="R2207" s="86">
        <v>0</v>
      </c>
      <c r="S2207" s="86">
        <v>0</v>
      </c>
      <c r="T2207" s="86">
        <v>0</v>
      </c>
      <c r="U2207" s="86">
        <v>0</v>
      </c>
      <c r="V2207" s="86">
        <v>0</v>
      </c>
      <c r="W2207" s="86">
        <v>0</v>
      </c>
      <c r="X2207" s="86">
        <v>200000</v>
      </c>
      <c r="Y2207" s="86">
        <v>200000</v>
      </c>
    </row>
    <row r="2208" spans="1:25" hidden="1" outlineLevel="4" x14ac:dyDescent="0.3">
      <c r="A2208" s="85" t="s">
        <v>262</v>
      </c>
      <c r="B2208" s="85" t="s">
        <v>274</v>
      </c>
      <c r="C2208" t="s">
        <v>2284</v>
      </c>
      <c r="D2208" s="86">
        <v>0</v>
      </c>
      <c r="E2208" s="86">
        <v>0</v>
      </c>
      <c r="F2208" s="86">
        <v>0</v>
      </c>
      <c r="G2208" s="86">
        <v>0</v>
      </c>
      <c r="H2208" s="86">
        <v>0</v>
      </c>
      <c r="I2208" s="86">
        <v>0</v>
      </c>
      <c r="J2208" s="86">
        <v>0</v>
      </c>
      <c r="K2208" s="86">
        <v>150000</v>
      </c>
      <c r="L2208" s="86">
        <v>0</v>
      </c>
      <c r="M2208" s="86">
        <v>0</v>
      </c>
      <c r="N2208" s="86">
        <v>0</v>
      </c>
      <c r="O2208" s="86">
        <v>0</v>
      </c>
      <c r="P2208" s="86">
        <v>0</v>
      </c>
      <c r="Q2208" s="86">
        <v>0</v>
      </c>
      <c r="R2208" s="86">
        <v>0</v>
      </c>
      <c r="S2208" s="86">
        <v>0</v>
      </c>
      <c r="T2208" s="86">
        <v>0</v>
      </c>
      <c r="U2208" s="86">
        <v>0</v>
      </c>
      <c r="V2208" s="86">
        <v>0</v>
      </c>
      <c r="W2208" s="86">
        <v>0</v>
      </c>
      <c r="X2208" s="86">
        <v>0</v>
      </c>
      <c r="Y2208" s="86">
        <v>150000</v>
      </c>
    </row>
    <row r="2209" spans="1:25" hidden="1" outlineLevel="4" x14ac:dyDescent="0.3">
      <c r="A2209" s="85" t="s">
        <v>262</v>
      </c>
      <c r="B2209" s="85" t="s">
        <v>274</v>
      </c>
      <c r="C2209" t="s">
        <v>2285</v>
      </c>
      <c r="D2209" s="86">
        <v>0</v>
      </c>
      <c r="E2209" s="86">
        <v>0</v>
      </c>
      <c r="F2209" s="86">
        <v>0</v>
      </c>
      <c r="G2209" s="86">
        <v>0</v>
      </c>
      <c r="H2209" s="86">
        <v>0</v>
      </c>
      <c r="I2209" s="86">
        <v>0</v>
      </c>
      <c r="J2209" s="86">
        <v>0</v>
      </c>
      <c r="K2209" s="86">
        <v>0</v>
      </c>
      <c r="L2209" s="86">
        <v>0</v>
      </c>
      <c r="M2209" s="86">
        <v>0</v>
      </c>
      <c r="N2209" s="86">
        <v>0</v>
      </c>
      <c r="O2209" s="86">
        <v>0</v>
      </c>
      <c r="P2209" s="86">
        <v>0</v>
      </c>
      <c r="Q2209" s="86">
        <v>0</v>
      </c>
      <c r="R2209" s="86">
        <v>0</v>
      </c>
      <c r="S2209" s="86">
        <v>0</v>
      </c>
      <c r="T2209" s="86">
        <v>0</v>
      </c>
      <c r="U2209" s="86">
        <v>0</v>
      </c>
      <c r="V2209" s="86">
        <v>0</v>
      </c>
      <c r="W2209" s="86">
        <v>500000</v>
      </c>
      <c r="X2209" s="86">
        <v>0</v>
      </c>
      <c r="Y2209" s="86">
        <v>500000</v>
      </c>
    </row>
    <row r="2210" spans="1:25" hidden="1" outlineLevel="4" x14ac:dyDescent="0.3">
      <c r="A2210" s="85" t="s">
        <v>262</v>
      </c>
      <c r="B2210" s="85" t="s">
        <v>274</v>
      </c>
      <c r="C2210" t="s">
        <v>2286</v>
      </c>
      <c r="D2210" s="86">
        <v>0</v>
      </c>
      <c r="E2210" s="86">
        <v>0</v>
      </c>
      <c r="F2210" s="86">
        <v>0</v>
      </c>
      <c r="G2210" s="86">
        <v>0</v>
      </c>
      <c r="H2210" s="86">
        <v>0</v>
      </c>
      <c r="I2210" s="86">
        <v>0</v>
      </c>
      <c r="J2210" s="86">
        <v>0</v>
      </c>
      <c r="K2210" s="86">
        <v>0</v>
      </c>
      <c r="L2210" s="86">
        <v>0</v>
      </c>
      <c r="M2210" s="86">
        <v>0</v>
      </c>
      <c r="N2210" s="86">
        <v>0</v>
      </c>
      <c r="O2210" s="86">
        <v>0</v>
      </c>
      <c r="P2210" s="86">
        <v>0</v>
      </c>
      <c r="Q2210" s="86">
        <v>0</v>
      </c>
      <c r="R2210" s="86">
        <v>0</v>
      </c>
      <c r="S2210" s="86">
        <v>0</v>
      </c>
      <c r="T2210" s="86">
        <v>0</v>
      </c>
      <c r="U2210" s="86">
        <v>0</v>
      </c>
      <c r="V2210" s="86">
        <v>0</v>
      </c>
      <c r="W2210" s="86">
        <v>0</v>
      </c>
      <c r="X2210" s="86">
        <v>20000</v>
      </c>
      <c r="Y2210" s="86">
        <v>20000</v>
      </c>
    </row>
    <row r="2211" spans="1:25" hidden="1" outlineLevel="4" x14ac:dyDescent="0.3">
      <c r="A2211" s="85" t="s">
        <v>262</v>
      </c>
      <c r="B2211" s="85" t="s">
        <v>274</v>
      </c>
      <c r="C2211" t="s">
        <v>2287</v>
      </c>
      <c r="D2211" s="86">
        <v>0</v>
      </c>
      <c r="E2211" s="86">
        <v>0</v>
      </c>
      <c r="F2211" s="86">
        <v>0</v>
      </c>
      <c r="G2211" s="86">
        <v>0</v>
      </c>
      <c r="H2211" s="86">
        <v>0</v>
      </c>
      <c r="I2211" s="86">
        <v>0</v>
      </c>
      <c r="J2211" s="86">
        <v>0</v>
      </c>
      <c r="K2211" s="86">
        <v>0</v>
      </c>
      <c r="L2211" s="86">
        <v>0</v>
      </c>
      <c r="M2211" s="86">
        <v>0</v>
      </c>
      <c r="N2211" s="86">
        <v>0</v>
      </c>
      <c r="O2211" s="86">
        <v>0</v>
      </c>
      <c r="P2211" s="86">
        <v>0</v>
      </c>
      <c r="Q2211" s="86">
        <v>0</v>
      </c>
      <c r="R2211" s="86">
        <v>0</v>
      </c>
      <c r="S2211" s="86">
        <v>0</v>
      </c>
      <c r="T2211" s="86">
        <v>0</v>
      </c>
      <c r="U2211" s="86">
        <v>0</v>
      </c>
      <c r="V2211" s="86">
        <v>15000000</v>
      </c>
      <c r="W2211" s="86">
        <v>15000000</v>
      </c>
      <c r="X2211" s="86">
        <v>13500000</v>
      </c>
      <c r="Y2211" s="86">
        <v>43500000</v>
      </c>
    </row>
    <row r="2212" spans="1:25" hidden="1" outlineLevel="4" x14ac:dyDescent="0.3">
      <c r="A2212" s="85" t="s">
        <v>262</v>
      </c>
      <c r="B2212" s="85" t="s">
        <v>274</v>
      </c>
      <c r="C2212" t="s">
        <v>2288</v>
      </c>
      <c r="D2212" s="86">
        <v>0</v>
      </c>
      <c r="E2212" s="86">
        <v>0</v>
      </c>
      <c r="F2212" s="86">
        <v>0</v>
      </c>
      <c r="G2212" s="86">
        <v>0</v>
      </c>
      <c r="H2212" s="86">
        <v>0</v>
      </c>
      <c r="I2212" s="86">
        <v>0</v>
      </c>
      <c r="J2212" s="86">
        <v>0</v>
      </c>
      <c r="K2212" s="86">
        <v>0</v>
      </c>
      <c r="L2212" s="86">
        <v>0</v>
      </c>
      <c r="M2212" s="86">
        <v>0</v>
      </c>
      <c r="N2212" s="86">
        <v>0</v>
      </c>
      <c r="O2212" s="86">
        <v>0</v>
      </c>
      <c r="P2212" s="86">
        <v>0</v>
      </c>
      <c r="Q2212" s="86">
        <v>0</v>
      </c>
      <c r="R2212" s="86">
        <v>0</v>
      </c>
      <c r="S2212" s="86">
        <v>0</v>
      </c>
      <c r="T2212" s="86">
        <v>0</v>
      </c>
      <c r="U2212" s="86">
        <v>0</v>
      </c>
      <c r="V2212" s="86">
        <v>250000</v>
      </c>
      <c r="W2212" s="86">
        <v>0</v>
      </c>
      <c r="X2212" s="86">
        <v>0</v>
      </c>
      <c r="Y2212" s="86">
        <v>250000</v>
      </c>
    </row>
    <row r="2213" spans="1:25" hidden="1" outlineLevel="4" x14ac:dyDescent="0.3">
      <c r="A2213" s="85" t="s">
        <v>262</v>
      </c>
      <c r="B2213" s="85" t="s">
        <v>274</v>
      </c>
      <c r="C2213" t="s">
        <v>2289</v>
      </c>
      <c r="D2213" s="86">
        <v>0</v>
      </c>
      <c r="E2213" s="86">
        <v>0</v>
      </c>
      <c r="F2213" s="86">
        <v>0</v>
      </c>
      <c r="G2213" s="86">
        <v>0</v>
      </c>
      <c r="H2213" s="86">
        <v>0</v>
      </c>
      <c r="I2213" s="86">
        <v>0</v>
      </c>
      <c r="J2213" s="86">
        <v>0</v>
      </c>
      <c r="K2213" s="86">
        <v>0</v>
      </c>
      <c r="L2213" s="86">
        <v>0</v>
      </c>
      <c r="M2213" s="86">
        <v>0</v>
      </c>
      <c r="N2213" s="86">
        <v>0</v>
      </c>
      <c r="O2213" s="86">
        <v>0</v>
      </c>
      <c r="P2213" s="86">
        <v>0</v>
      </c>
      <c r="Q2213" s="86">
        <v>0</v>
      </c>
      <c r="R2213" s="86">
        <v>0</v>
      </c>
      <c r="S2213" s="86">
        <v>0</v>
      </c>
      <c r="T2213" s="86">
        <v>0</v>
      </c>
      <c r="U2213" s="86">
        <v>0</v>
      </c>
      <c r="V2213" s="86">
        <v>350000</v>
      </c>
      <c r="W2213" s="86">
        <v>500000</v>
      </c>
      <c r="X2213" s="86">
        <v>0</v>
      </c>
      <c r="Y2213" s="86">
        <v>850000</v>
      </c>
    </row>
    <row r="2214" spans="1:25" hidden="1" outlineLevel="4" x14ac:dyDescent="0.3">
      <c r="A2214" s="85" t="s">
        <v>262</v>
      </c>
      <c r="B2214" s="85" t="s">
        <v>274</v>
      </c>
      <c r="C2214" t="s">
        <v>2290</v>
      </c>
      <c r="D2214" s="86">
        <v>0</v>
      </c>
      <c r="E2214" s="86">
        <v>0</v>
      </c>
      <c r="F2214" s="86">
        <v>0</v>
      </c>
      <c r="G2214" s="86">
        <v>0</v>
      </c>
      <c r="H2214" s="86">
        <v>0</v>
      </c>
      <c r="I2214" s="86">
        <v>0</v>
      </c>
      <c r="J2214" s="86">
        <v>0</v>
      </c>
      <c r="K2214" s="86">
        <v>0</v>
      </c>
      <c r="L2214" s="86">
        <v>0</v>
      </c>
      <c r="M2214" s="86">
        <v>0</v>
      </c>
      <c r="N2214" s="86">
        <v>0</v>
      </c>
      <c r="O2214" s="86">
        <v>0</v>
      </c>
      <c r="P2214" s="86">
        <v>0</v>
      </c>
      <c r="Q2214" s="86">
        <v>0</v>
      </c>
      <c r="R2214" s="86">
        <v>0</v>
      </c>
      <c r="S2214" s="86">
        <v>0</v>
      </c>
      <c r="T2214" s="86">
        <v>0</v>
      </c>
      <c r="U2214" s="86">
        <v>0</v>
      </c>
      <c r="V2214" s="86">
        <v>0</v>
      </c>
      <c r="W2214" s="86">
        <v>0</v>
      </c>
      <c r="X2214" s="86">
        <v>1000000</v>
      </c>
      <c r="Y2214" s="86">
        <v>1000000</v>
      </c>
    </row>
    <row r="2215" spans="1:25" hidden="1" outlineLevel="4" x14ac:dyDescent="0.3">
      <c r="A2215" s="85" t="s">
        <v>262</v>
      </c>
      <c r="B2215" s="85" t="s">
        <v>274</v>
      </c>
      <c r="C2215" t="s">
        <v>2291</v>
      </c>
      <c r="D2215" s="86">
        <v>0</v>
      </c>
      <c r="E2215" s="86">
        <v>0</v>
      </c>
      <c r="F2215" s="86">
        <v>0</v>
      </c>
      <c r="G2215" s="86">
        <v>0</v>
      </c>
      <c r="H2215" s="86">
        <v>0</v>
      </c>
      <c r="I2215" s="86">
        <v>0</v>
      </c>
      <c r="J2215" s="86">
        <v>180000</v>
      </c>
      <c r="K2215" s="86">
        <v>0</v>
      </c>
      <c r="L2215" s="86">
        <v>0</v>
      </c>
      <c r="M2215" s="86">
        <v>0</v>
      </c>
      <c r="N2215" s="86">
        <v>0</v>
      </c>
      <c r="O2215" s="86">
        <v>0</v>
      </c>
      <c r="P2215" s="86">
        <v>0</v>
      </c>
      <c r="Q2215" s="86">
        <v>0</v>
      </c>
      <c r="R2215" s="86">
        <v>0</v>
      </c>
      <c r="S2215" s="86">
        <v>0</v>
      </c>
      <c r="T2215" s="86">
        <v>0</v>
      </c>
      <c r="U2215" s="86">
        <v>0</v>
      </c>
      <c r="V2215" s="86">
        <v>0</v>
      </c>
      <c r="W2215" s="86">
        <v>0</v>
      </c>
      <c r="X2215" s="86">
        <v>0</v>
      </c>
      <c r="Y2215" s="86">
        <v>180000</v>
      </c>
    </row>
    <row r="2216" spans="1:25" hidden="1" outlineLevel="4" x14ac:dyDescent="0.3">
      <c r="A2216" s="85" t="s">
        <v>262</v>
      </c>
      <c r="B2216" s="85" t="s">
        <v>274</v>
      </c>
      <c r="C2216" t="s">
        <v>2292</v>
      </c>
      <c r="D2216" s="86">
        <v>0</v>
      </c>
      <c r="E2216" s="86">
        <v>0</v>
      </c>
      <c r="F2216" s="86">
        <v>0</v>
      </c>
      <c r="G2216" s="86">
        <v>0</v>
      </c>
      <c r="H2216" s="86">
        <v>0</v>
      </c>
      <c r="I2216" s="86">
        <v>0</v>
      </c>
      <c r="J2216" s="86">
        <v>0</v>
      </c>
      <c r="K2216" s="86">
        <v>160000</v>
      </c>
      <c r="L2216" s="86">
        <v>0</v>
      </c>
      <c r="M2216" s="86">
        <v>0</v>
      </c>
      <c r="N2216" s="86">
        <v>0</v>
      </c>
      <c r="O2216" s="86">
        <v>0</v>
      </c>
      <c r="P2216" s="86">
        <v>0</v>
      </c>
      <c r="Q2216" s="86">
        <v>0</v>
      </c>
      <c r="R2216" s="86">
        <v>0</v>
      </c>
      <c r="S2216" s="86">
        <v>0</v>
      </c>
      <c r="T2216" s="86">
        <v>0</v>
      </c>
      <c r="U2216" s="86">
        <v>0</v>
      </c>
      <c r="V2216" s="86">
        <v>0</v>
      </c>
      <c r="W2216" s="86">
        <v>0</v>
      </c>
      <c r="X2216" s="86">
        <v>0</v>
      </c>
      <c r="Y2216" s="86">
        <v>160000</v>
      </c>
    </row>
    <row r="2217" spans="1:25" hidden="1" outlineLevel="4" x14ac:dyDescent="0.3">
      <c r="A2217" s="85" t="s">
        <v>262</v>
      </c>
      <c r="B2217" s="85" t="s">
        <v>274</v>
      </c>
      <c r="C2217" t="s">
        <v>1170</v>
      </c>
      <c r="D2217" s="86">
        <v>0</v>
      </c>
      <c r="E2217" s="86">
        <v>0</v>
      </c>
      <c r="F2217" s="86">
        <v>0</v>
      </c>
      <c r="G2217" s="86">
        <v>0</v>
      </c>
      <c r="H2217" s="86">
        <v>0</v>
      </c>
      <c r="I2217" s="86">
        <v>0</v>
      </c>
      <c r="J2217" s="86">
        <v>0</v>
      </c>
      <c r="K2217" s="86">
        <v>0</v>
      </c>
      <c r="L2217" s="86">
        <v>0</v>
      </c>
      <c r="M2217" s="86">
        <v>0</v>
      </c>
      <c r="N2217" s="86">
        <v>0</v>
      </c>
      <c r="O2217" s="86">
        <v>0</v>
      </c>
      <c r="P2217" s="86">
        <v>0</v>
      </c>
      <c r="Q2217" s="86">
        <v>0</v>
      </c>
      <c r="R2217" s="86">
        <v>0</v>
      </c>
      <c r="S2217" s="86">
        <v>0</v>
      </c>
      <c r="T2217" s="86">
        <v>0</v>
      </c>
      <c r="U2217" s="86">
        <v>0</v>
      </c>
      <c r="V2217" s="86">
        <v>0</v>
      </c>
      <c r="W2217" s="86">
        <v>575000</v>
      </c>
      <c r="X2217" s="86">
        <v>0</v>
      </c>
      <c r="Y2217" s="86">
        <v>575000</v>
      </c>
    </row>
    <row r="2218" spans="1:25" hidden="1" outlineLevel="4" x14ac:dyDescent="0.3">
      <c r="A2218" s="85" t="s">
        <v>262</v>
      </c>
      <c r="B2218" s="85" t="s">
        <v>274</v>
      </c>
      <c r="C2218" t="s">
        <v>2293</v>
      </c>
      <c r="D2218" s="86">
        <v>0</v>
      </c>
      <c r="E2218" s="86">
        <v>0</v>
      </c>
      <c r="F2218" s="86">
        <v>0</v>
      </c>
      <c r="G2218" s="86">
        <v>0</v>
      </c>
      <c r="H2218" s="86">
        <v>0</v>
      </c>
      <c r="I2218" s="86">
        <v>0</v>
      </c>
      <c r="J2218" s="86">
        <v>0</v>
      </c>
      <c r="K2218" s="86">
        <v>0</v>
      </c>
      <c r="L2218" s="86">
        <v>0</v>
      </c>
      <c r="M2218" s="86">
        <v>0</v>
      </c>
      <c r="N2218" s="86">
        <v>0</v>
      </c>
      <c r="O2218" s="86">
        <v>0</v>
      </c>
      <c r="P2218" s="86">
        <v>0</v>
      </c>
      <c r="Q2218" s="86">
        <v>0</v>
      </c>
      <c r="R2218" s="86">
        <v>0</v>
      </c>
      <c r="S2218" s="86">
        <v>0</v>
      </c>
      <c r="T2218" s="86">
        <v>0</v>
      </c>
      <c r="U2218" s="86">
        <v>0</v>
      </c>
      <c r="V2218" s="86">
        <v>12000000</v>
      </c>
      <c r="W2218" s="86">
        <v>0</v>
      </c>
      <c r="X2218" s="86">
        <v>0</v>
      </c>
      <c r="Y2218" s="86">
        <v>12000000</v>
      </c>
    </row>
    <row r="2219" spans="1:25" hidden="1" outlineLevel="4" x14ac:dyDescent="0.3">
      <c r="A2219" s="85" t="s">
        <v>262</v>
      </c>
      <c r="B2219" s="85" t="s">
        <v>274</v>
      </c>
      <c r="C2219" t="s">
        <v>2294</v>
      </c>
      <c r="D2219" s="86">
        <v>0</v>
      </c>
      <c r="E2219" s="86">
        <v>0</v>
      </c>
      <c r="F2219" s="86">
        <v>0</v>
      </c>
      <c r="G2219" s="86">
        <v>0</v>
      </c>
      <c r="H2219" s="86">
        <v>0</v>
      </c>
      <c r="I2219" s="86">
        <v>0</v>
      </c>
      <c r="J2219" s="86">
        <v>0</v>
      </c>
      <c r="K2219" s="86">
        <v>0</v>
      </c>
      <c r="L2219" s="86">
        <v>0</v>
      </c>
      <c r="M2219" s="86">
        <v>0</v>
      </c>
      <c r="N2219" s="86">
        <v>0</v>
      </c>
      <c r="O2219" s="86">
        <v>0</v>
      </c>
      <c r="P2219" s="86">
        <v>0</v>
      </c>
      <c r="Q2219" s="86">
        <v>0</v>
      </c>
      <c r="R2219" s="86">
        <v>0</v>
      </c>
      <c r="S2219" s="86">
        <v>0</v>
      </c>
      <c r="T2219" s="86">
        <v>0</v>
      </c>
      <c r="U2219" s="86">
        <v>0</v>
      </c>
      <c r="V2219" s="86">
        <v>150000</v>
      </c>
      <c r="W2219" s="86">
        <v>0</v>
      </c>
      <c r="X2219" s="86">
        <v>0</v>
      </c>
      <c r="Y2219" s="86">
        <v>150000</v>
      </c>
    </row>
    <row r="2220" spans="1:25" hidden="1" outlineLevel="4" x14ac:dyDescent="0.3">
      <c r="A2220" s="85" t="s">
        <v>262</v>
      </c>
      <c r="B2220" s="85" t="s">
        <v>274</v>
      </c>
      <c r="C2220" t="s">
        <v>2295</v>
      </c>
      <c r="D2220" s="86">
        <v>0</v>
      </c>
      <c r="E2220" s="86">
        <v>0</v>
      </c>
      <c r="F2220" s="86">
        <v>0</v>
      </c>
      <c r="G2220" s="86">
        <v>0</v>
      </c>
      <c r="H2220" s="86">
        <v>0</v>
      </c>
      <c r="I2220" s="86">
        <v>0</v>
      </c>
      <c r="J2220" s="86">
        <v>0</v>
      </c>
      <c r="K2220" s="86">
        <v>0</v>
      </c>
      <c r="L2220" s="86">
        <v>0</v>
      </c>
      <c r="M2220" s="86">
        <v>0</v>
      </c>
      <c r="N2220" s="86">
        <v>0</v>
      </c>
      <c r="O2220" s="86">
        <v>0</v>
      </c>
      <c r="P2220" s="86">
        <v>0</v>
      </c>
      <c r="Q2220" s="86">
        <v>0</v>
      </c>
      <c r="R2220" s="86">
        <v>0</v>
      </c>
      <c r="S2220" s="86">
        <v>0</v>
      </c>
      <c r="T2220" s="86">
        <v>0</v>
      </c>
      <c r="U2220" s="86">
        <v>0</v>
      </c>
      <c r="V2220" s="86">
        <v>50000</v>
      </c>
      <c r="W2220" s="86">
        <v>0</v>
      </c>
      <c r="X2220" s="86">
        <v>0</v>
      </c>
      <c r="Y2220" s="86">
        <v>50000</v>
      </c>
    </row>
    <row r="2221" spans="1:25" hidden="1" outlineLevel="4" x14ac:dyDescent="0.3">
      <c r="A2221" s="85" t="s">
        <v>262</v>
      </c>
      <c r="B2221" s="85" t="s">
        <v>274</v>
      </c>
      <c r="C2221" t="s">
        <v>2296</v>
      </c>
      <c r="D2221" s="86">
        <v>0</v>
      </c>
      <c r="E2221" s="86">
        <v>0</v>
      </c>
      <c r="F2221" s="86">
        <v>0</v>
      </c>
      <c r="G2221" s="86">
        <v>0</v>
      </c>
      <c r="H2221" s="86">
        <v>0</v>
      </c>
      <c r="I2221" s="86">
        <v>0</v>
      </c>
      <c r="J2221" s="86">
        <v>0</v>
      </c>
      <c r="K2221" s="86">
        <v>0</v>
      </c>
      <c r="L2221" s="86">
        <v>0</v>
      </c>
      <c r="M2221" s="86">
        <v>0</v>
      </c>
      <c r="N2221" s="86">
        <v>0</v>
      </c>
      <c r="O2221" s="86">
        <v>0</v>
      </c>
      <c r="P2221" s="86">
        <v>0</v>
      </c>
      <c r="Q2221" s="86">
        <v>0</v>
      </c>
      <c r="R2221" s="86">
        <v>0</v>
      </c>
      <c r="S2221" s="86">
        <v>0</v>
      </c>
      <c r="T2221" s="86">
        <v>0</v>
      </c>
      <c r="U2221" s="86">
        <v>0</v>
      </c>
      <c r="V2221" s="86">
        <v>0</v>
      </c>
      <c r="W2221" s="86">
        <v>7500000</v>
      </c>
      <c r="X2221" s="86">
        <v>0</v>
      </c>
      <c r="Y2221" s="86">
        <v>7500000</v>
      </c>
    </row>
    <row r="2222" spans="1:25" hidden="1" outlineLevel="4" x14ac:dyDescent="0.3">
      <c r="A2222" s="85" t="s">
        <v>262</v>
      </c>
      <c r="B2222" s="85" t="s">
        <v>274</v>
      </c>
      <c r="C2222" t="s">
        <v>2297</v>
      </c>
      <c r="D2222" s="86">
        <v>0</v>
      </c>
      <c r="E2222" s="86">
        <v>0</v>
      </c>
      <c r="F2222" s="86">
        <v>0</v>
      </c>
      <c r="G2222" s="86">
        <v>0</v>
      </c>
      <c r="H2222" s="86">
        <v>0</v>
      </c>
      <c r="I2222" s="86">
        <v>0</v>
      </c>
      <c r="J2222" s="86">
        <v>0</v>
      </c>
      <c r="K2222" s="86">
        <v>0</v>
      </c>
      <c r="L2222" s="86">
        <v>0</v>
      </c>
      <c r="M2222" s="86">
        <v>0</v>
      </c>
      <c r="N2222" s="86">
        <v>0</v>
      </c>
      <c r="O2222" s="86">
        <v>0</v>
      </c>
      <c r="P2222" s="86">
        <v>0</v>
      </c>
      <c r="Q2222" s="86">
        <v>0</v>
      </c>
      <c r="R2222" s="86">
        <v>0</v>
      </c>
      <c r="S2222" s="86">
        <v>0</v>
      </c>
      <c r="T2222" s="86">
        <v>0</v>
      </c>
      <c r="U2222" s="86">
        <v>0</v>
      </c>
      <c r="V2222" s="86">
        <v>0</v>
      </c>
      <c r="W2222" s="86">
        <v>0</v>
      </c>
      <c r="X2222" s="86">
        <v>2000000</v>
      </c>
      <c r="Y2222" s="86">
        <v>2000000</v>
      </c>
    </row>
    <row r="2223" spans="1:25" hidden="1" outlineLevel="4" x14ac:dyDescent="0.3">
      <c r="A2223" s="85" t="s">
        <v>262</v>
      </c>
      <c r="B2223" s="85" t="s">
        <v>274</v>
      </c>
      <c r="C2223" t="s">
        <v>2298</v>
      </c>
      <c r="D2223" s="86">
        <v>0</v>
      </c>
      <c r="E2223" s="86">
        <v>0</v>
      </c>
      <c r="F2223" s="86">
        <v>0</v>
      </c>
      <c r="G2223" s="86">
        <v>0</v>
      </c>
      <c r="H2223" s="86">
        <v>0</v>
      </c>
      <c r="I2223" s="86">
        <v>0</v>
      </c>
      <c r="J2223" s="86">
        <v>0</v>
      </c>
      <c r="K2223" s="86">
        <v>0</v>
      </c>
      <c r="L2223" s="86">
        <v>0</v>
      </c>
      <c r="M2223" s="86">
        <v>0</v>
      </c>
      <c r="N2223" s="86">
        <v>0</v>
      </c>
      <c r="O2223" s="86">
        <v>0</v>
      </c>
      <c r="P2223" s="86">
        <v>0</v>
      </c>
      <c r="Q2223" s="86">
        <v>0</v>
      </c>
      <c r="R2223" s="86">
        <v>0</v>
      </c>
      <c r="S2223" s="86">
        <v>0</v>
      </c>
      <c r="T2223" s="86">
        <v>0</v>
      </c>
      <c r="U2223" s="86">
        <v>0</v>
      </c>
      <c r="V2223" s="86">
        <v>0</v>
      </c>
      <c r="W2223" s="86">
        <v>100000</v>
      </c>
      <c r="X2223" s="86">
        <v>0</v>
      </c>
      <c r="Y2223" s="86">
        <v>100000</v>
      </c>
    </row>
    <row r="2224" spans="1:25" hidden="1" outlineLevel="4" x14ac:dyDescent="0.3">
      <c r="A2224" s="85" t="s">
        <v>262</v>
      </c>
      <c r="B2224" s="85" t="s">
        <v>274</v>
      </c>
      <c r="C2224" t="s">
        <v>2299</v>
      </c>
      <c r="D2224" s="86">
        <v>0</v>
      </c>
      <c r="E2224" s="86">
        <v>0</v>
      </c>
      <c r="F2224" s="86">
        <v>0</v>
      </c>
      <c r="G2224" s="86">
        <v>0</v>
      </c>
      <c r="H2224" s="86">
        <v>0</v>
      </c>
      <c r="I2224" s="86">
        <v>0</v>
      </c>
      <c r="J2224" s="86">
        <v>0</v>
      </c>
      <c r="K2224" s="86">
        <v>0</v>
      </c>
      <c r="L2224" s="86">
        <v>0</v>
      </c>
      <c r="M2224" s="86">
        <v>0</v>
      </c>
      <c r="N2224" s="86">
        <v>0</v>
      </c>
      <c r="O2224" s="86">
        <v>0</v>
      </c>
      <c r="P2224" s="86">
        <v>0</v>
      </c>
      <c r="Q2224" s="86">
        <v>0</v>
      </c>
      <c r="R2224" s="86">
        <v>0</v>
      </c>
      <c r="S2224" s="86">
        <v>0</v>
      </c>
      <c r="T2224" s="86">
        <v>0</v>
      </c>
      <c r="U2224" s="86">
        <v>0</v>
      </c>
      <c r="V2224" s="86">
        <v>0</v>
      </c>
      <c r="W2224" s="86">
        <v>100000</v>
      </c>
      <c r="X2224" s="86">
        <v>0</v>
      </c>
      <c r="Y2224" s="86">
        <v>100000</v>
      </c>
    </row>
    <row r="2225" spans="1:25" hidden="1" outlineLevel="4" x14ac:dyDescent="0.3">
      <c r="A2225" s="85" t="s">
        <v>262</v>
      </c>
      <c r="B2225" s="85" t="s">
        <v>274</v>
      </c>
      <c r="C2225" t="s">
        <v>2300</v>
      </c>
      <c r="D2225" s="86">
        <v>0</v>
      </c>
      <c r="E2225" s="86">
        <v>0</v>
      </c>
      <c r="F2225" s="86">
        <v>0</v>
      </c>
      <c r="G2225" s="86">
        <v>0</v>
      </c>
      <c r="H2225" s="86">
        <v>0</v>
      </c>
      <c r="I2225" s="86">
        <v>0</v>
      </c>
      <c r="J2225" s="86">
        <v>0</v>
      </c>
      <c r="K2225" s="86">
        <v>0</v>
      </c>
      <c r="L2225" s="86">
        <v>0</v>
      </c>
      <c r="M2225" s="86">
        <v>0</v>
      </c>
      <c r="N2225" s="86">
        <v>0</v>
      </c>
      <c r="O2225" s="86">
        <v>0</v>
      </c>
      <c r="P2225" s="86">
        <v>0</v>
      </c>
      <c r="Q2225" s="86">
        <v>0</v>
      </c>
      <c r="R2225" s="86">
        <v>0</v>
      </c>
      <c r="S2225" s="86">
        <v>0</v>
      </c>
      <c r="T2225" s="86">
        <v>0</v>
      </c>
      <c r="U2225" s="86">
        <v>0</v>
      </c>
      <c r="V2225" s="86">
        <v>50000</v>
      </c>
      <c r="W2225" s="86">
        <v>100000</v>
      </c>
      <c r="X2225" s="86">
        <v>0</v>
      </c>
      <c r="Y2225" s="86">
        <v>150000</v>
      </c>
    </row>
    <row r="2226" spans="1:25" hidden="1" outlineLevel="4" x14ac:dyDescent="0.3">
      <c r="A2226" s="85" t="s">
        <v>262</v>
      </c>
      <c r="B2226" s="85" t="s">
        <v>274</v>
      </c>
      <c r="C2226" t="s">
        <v>2301</v>
      </c>
      <c r="D2226" s="86">
        <v>0</v>
      </c>
      <c r="E2226" s="86">
        <v>0</v>
      </c>
      <c r="F2226" s="86">
        <v>0</v>
      </c>
      <c r="G2226" s="86">
        <v>0</v>
      </c>
      <c r="H2226" s="86">
        <v>0</v>
      </c>
      <c r="I2226" s="86">
        <v>0</v>
      </c>
      <c r="J2226" s="86">
        <v>0</v>
      </c>
      <c r="K2226" s="86">
        <v>0</v>
      </c>
      <c r="L2226" s="86">
        <v>0</v>
      </c>
      <c r="M2226" s="86">
        <v>0</v>
      </c>
      <c r="N2226" s="86">
        <v>0</v>
      </c>
      <c r="O2226" s="86">
        <v>0</v>
      </c>
      <c r="P2226" s="86">
        <v>0</v>
      </c>
      <c r="Q2226" s="86">
        <v>0</v>
      </c>
      <c r="R2226" s="86">
        <v>0</v>
      </c>
      <c r="S2226" s="86">
        <v>0</v>
      </c>
      <c r="T2226" s="86">
        <v>0</v>
      </c>
      <c r="U2226" s="86">
        <v>0</v>
      </c>
      <c r="V2226" s="86">
        <v>0</v>
      </c>
      <c r="W2226" s="86">
        <v>0</v>
      </c>
      <c r="X2226" s="86">
        <v>1000000</v>
      </c>
      <c r="Y2226" s="86">
        <v>1000000</v>
      </c>
    </row>
    <row r="2227" spans="1:25" hidden="1" outlineLevel="4" x14ac:dyDescent="0.3">
      <c r="A2227" s="85" t="s">
        <v>262</v>
      </c>
      <c r="B2227" s="85" t="s">
        <v>274</v>
      </c>
      <c r="C2227" t="s">
        <v>2302</v>
      </c>
      <c r="D2227" s="86">
        <v>0</v>
      </c>
      <c r="E2227" s="86">
        <v>0</v>
      </c>
      <c r="F2227" s="86">
        <v>0</v>
      </c>
      <c r="G2227" s="86">
        <v>0</v>
      </c>
      <c r="H2227" s="86">
        <v>0</v>
      </c>
      <c r="I2227" s="86">
        <v>0</v>
      </c>
      <c r="J2227" s="86">
        <v>0</v>
      </c>
      <c r="K2227" s="86">
        <v>0</v>
      </c>
      <c r="L2227" s="86">
        <v>0</v>
      </c>
      <c r="M2227" s="86">
        <v>0</v>
      </c>
      <c r="N2227" s="86">
        <v>0</v>
      </c>
      <c r="O2227" s="86">
        <v>0</v>
      </c>
      <c r="P2227" s="86">
        <v>0</v>
      </c>
      <c r="Q2227" s="86">
        <v>0</v>
      </c>
      <c r="R2227" s="86">
        <v>0</v>
      </c>
      <c r="S2227" s="86">
        <v>0</v>
      </c>
      <c r="T2227" s="86">
        <v>0</v>
      </c>
      <c r="U2227" s="86">
        <v>0</v>
      </c>
      <c r="V2227" s="86">
        <v>4000000</v>
      </c>
      <c r="W2227" s="86">
        <v>0</v>
      </c>
      <c r="X2227" s="86">
        <v>0</v>
      </c>
      <c r="Y2227" s="86">
        <v>4000000</v>
      </c>
    </row>
    <row r="2228" spans="1:25" hidden="1" outlineLevel="4" x14ac:dyDescent="0.3">
      <c r="A2228" s="85" t="s">
        <v>262</v>
      </c>
      <c r="B2228" s="85" t="s">
        <v>274</v>
      </c>
      <c r="C2228" t="s">
        <v>2303</v>
      </c>
      <c r="D2228" s="86">
        <v>0</v>
      </c>
      <c r="E2228" s="86">
        <v>0</v>
      </c>
      <c r="F2228" s="86">
        <v>0</v>
      </c>
      <c r="G2228" s="86">
        <v>0</v>
      </c>
      <c r="H2228" s="86">
        <v>0</v>
      </c>
      <c r="I2228" s="86">
        <v>0</v>
      </c>
      <c r="J2228" s="86">
        <v>0</v>
      </c>
      <c r="K2228" s="86">
        <v>0</v>
      </c>
      <c r="L2228" s="86">
        <v>0</v>
      </c>
      <c r="M2228" s="86">
        <v>0</v>
      </c>
      <c r="N2228" s="86">
        <v>0</v>
      </c>
      <c r="O2228" s="86">
        <v>0</v>
      </c>
      <c r="P2228" s="86">
        <v>0</v>
      </c>
      <c r="Q2228" s="86">
        <v>0</v>
      </c>
      <c r="R2228" s="86">
        <v>0</v>
      </c>
      <c r="S2228" s="86">
        <v>0</v>
      </c>
      <c r="T2228" s="86">
        <v>0</v>
      </c>
      <c r="U2228" s="86">
        <v>0</v>
      </c>
      <c r="V2228" s="86">
        <v>0</v>
      </c>
      <c r="W2228" s="86">
        <v>0</v>
      </c>
      <c r="X2228" s="86">
        <v>50000</v>
      </c>
      <c r="Y2228" s="86">
        <v>50000</v>
      </c>
    </row>
    <row r="2229" spans="1:25" hidden="1" outlineLevel="4" x14ac:dyDescent="0.3">
      <c r="A2229" s="85" t="s">
        <v>262</v>
      </c>
      <c r="B2229" s="85" t="s">
        <v>274</v>
      </c>
      <c r="C2229" t="s">
        <v>2304</v>
      </c>
      <c r="D2229" s="86">
        <v>0</v>
      </c>
      <c r="E2229" s="86">
        <v>0</v>
      </c>
      <c r="F2229" s="86">
        <v>0</v>
      </c>
      <c r="G2229" s="86">
        <v>0</v>
      </c>
      <c r="H2229" s="86">
        <v>0</v>
      </c>
      <c r="I2229" s="86">
        <v>0</v>
      </c>
      <c r="J2229" s="86">
        <v>0</v>
      </c>
      <c r="K2229" s="86">
        <v>0</v>
      </c>
      <c r="L2229" s="86">
        <v>0</v>
      </c>
      <c r="M2229" s="86">
        <v>0</v>
      </c>
      <c r="N2229" s="86">
        <v>0</v>
      </c>
      <c r="O2229" s="86">
        <v>0</v>
      </c>
      <c r="P2229" s="86">
        <v>0</v>
      </c>
      <c r="Q2229" s="86">
        <v>0</v>
      </c>
      <c r="R2229" s="86">
        <v>0</v>
      </c>
      <c r="S2229" s="86">
        <v>0</v>
      </c>
      <c r="T2229" s="86">
        <v>0</v>
      </c>
      <c r="U2229" s="86">
        <v>0</v>
      </c>
      <c r="V2229" s="86">
        <v>0</v>
      </c>
      <c r="W2229" s="86">
        <v>35000</v>
      </c>
      <c r="X2229" s="86">
        <v>0</v>
      </c>
      <c r="Y2229" s="86">
        <v>35000</v>
      </c>
    </row>
    <row r="2230" spans="1:25" hidden="1" outlineLevel="4" x14ac:dyDescent="0.3">
      <c r="A2230" s="85" t="s">
        <v>262</v>
      </c>
      <c r="B2230" s="85" t="s">
        <v>274</v>
      </c>
      <c r="C2230" t="s">
        <v>2305</v>
      </c>
      <c r="D2230" s="86">
        <v>0</v>
      </c>
      <c r="E2230" s="86">
        <v>0</v>
      </c>
      <c r="F2230" s="86">
        <v>0</v>
      </c>
      <c r="G2230" s="86">
        <v>0</v>
      </c>
      <c r="H2230" s="86">
        <v>0</v>
      </c>
      <c r="I2230" s="86">
        <v>0</v>
      </c>
      <c r="J2230" s="86">
        <v>0</v>
      </c>
      <c r="K2230" s="86">
        <v>0</v>
      </c>
      <c r="L2230" s="86">
        <v>0</v>
      </c>
      <c r="M2230" s="86">
        <v>0</v>
      </c>
      <c r="N2230" s="86">
        <v>0</v>
      </c>
      <c r="O2230" s="86">
        <v>0</v>
      </c>
      <c r="P2230" s="86">
        <v>0</v>
      </c>
      <c r="Q2230" s="86">
        <v>0</v>
      </c>
      <c r="R2230" s="86">
        <v>0</v>
      </c>
      <c r="S2230" s="86">
        <v>0</v>
      </c>
      <c r="T2230" s="86">
        <v>0</v>
      </c>
      <c r="U2230" s="86">
        <v>0</v>
      </c>
      <c r="V2230" s="86">
        <v>150000</v>
      </c>
      <c r="W2230" s="86">
        <v>0</v>
      </c>
      <c r="X2230" s="86">
        <v>0</v>
      </c>
      <c r="Y2230" s="86">
        <v>150000</v>
      </c>
    </row>
    <row r="2231" spans="1:25" hidden="1" outlineLevel="4" x14ac:dyDescent="0.3">
      <c r="A2231" s="85" t="s">
        <v>262</v>
      </c>
      <c r="B2231" s="85" t="s">
        <v>274</v>
      </c>
      <c r="C2231" t="s">
        <v>2306</v>
      </c>
      <c r="D2231" s="86">
        <v>0</v>
      </c>
      <c r="E2231" s="86">
        <v>0</v>
      </c>
      <c r="F2231" s="86">
        <v>0</v>
      </c>
      <c r="G2231" s="86">
        <v>0</v>
      </c>
      <c r="H2231" s="86">
        <v>0</v>
      </c>
      <c r="I2231" s="86">
        <v>0</v>
      </c>
      <c r="J2231" s="86">
        <v>0</v>
      </c>
      <c r="K2231" s="86">
        <v>0</v>
      </c>
      <c r="L2231" s="86">
        <v>0</v>
      </c>
      <c r="M2231" s="86">
        <v>0</v>
      </c>
      <c r="N2231" s="86">
        <v>0</v>
      </c>
      <c r="O2231" s="86">
        <v>0</v>
      </c>
      <c r="P2231" s="86">
        <v>0</v>
      </c>
      <c r="Q2231" s="86">
        <v>0</v>
      </c>
      <c r="R2231" s="86">
        <v>0</v>
      </c>
      <c r="S2231" s="86">
        <v>0</v>
      </c>
      <c r="T2231" s="86">
        <v>0</v>
      </c>
      <c r="U2231" s="86">
        <v>0</v>
      </c>
      <c r="V2231" s="86">
        <v>0</v>
      </c>
      <c r="W2231" s="86">
        <v>100000</v>
      </c>
      <c r="X2231" s="86">
        <v>0</v>
      </c>
      <c r="Y2231" s="86">
        <v>100000</v>
      </c>
    </row>
    <row r="2232" spans="1:25" hidden="1" outlineLevel="4" x14ac:dyDescent="0.3">
      <c r="A2232" s="85" t="s">
        <v>262</v>
      </c>
      <c r="B2232" s="85" t="s">
        <v>274</v>
      </c>
      <c r="C2232" t="s">
        <v>2307</v>
      </c>
      <c r="D2232" s="86">
        <v>0</v>
      </c>
      <c r="E2232" s="86">
        <v>0</v>
      </c>
      <c r="F2232" s="86">
        <v>0</v>
      </c>
      <c r="G2232" s="86">
        <v>0</v>
      </c>
      <c r="H2232" s="86">
        <v>0</v>
      </c>
      <c r="I2232" s="86">
        <v>0</v>
      </c>
      <c r="J2232" s="86">
        <v>0</v>
      </c>
      <c r="K2232" s="86">
        <v>0</v>
      </c>
      <c r="L2232" s="86">
        <v>0</v>
      </c>
      <c r="M2232" s="86">
        <v>0</v>
      </c>
      <c r="N2232" s="86">
        <v>0</v>
      </c>
      <c r="O2232" s="86">
        <v>0</v>
      </c>
      <c r="P2232" s="86">
        <v>0</v>
      </c>
      <c r="Q2232" s="86">
        <v>0</v>
      </c>
      <c r="R2232" s="86">
        <v>0</v>
      </c>
      <c r="S2232" s="86">
        <v>0</v>
      </c>
      <c r="T2232" s="86">
        <v>0</v>
      </c>
      <c r="U2232" s="86">
        <v>0</v>
      </c>
      <c r="V2232" s="86">
        <v>0</v>
      </c>
      <c r="W2232" s="86">
        <v>7000000</v>
      </c>
      <c r="X2232" s="86">
        <v>7500000</v>
      </c>
      <c r="Y2232" s="86">
        <v>14500000</v>
      </c>
    </row>
    <row r="2233" spans="1:25" hidden="1" outlineLevel="4" x14ac:dyDescent="0.3">
      <c r="A2233" s="85" t="s">
        <v>262</v>
      </c>
      <c r="B2233" s="85" t="s">
        <v>274</v>
      </c>
      <c r="C2233" t="s">
        <v>2308</v>
      </c>
      <c r="D2233" s="86">
        <v>0</v>
      </c>
      <c r="E2233" s="86">
        <v>0</v>
      </c>
      <c r="F2233" s="86">
        <v>0</v>
      </c>
      <c r="G2233" s="86">
        <v>0</v>
      </c>
      <c r="H2233" s="86">
        <v>0</v>
      </c>
      <c r="I2233" s="86">
        <v>0</v>
      </c>
      <c r="J2233" s="86">
        <v>0</v>
      </c>
      <c r="K2233" s="86">
        <v>80000</v>
      </c>
      <c r="L2233" s="86">
        <v>0</v>
      </c>
      <c r="M2233" s="86">
        <v>0</v>
      </c>
      <c r="N2233" s="86">
        <v>0</v>
      </c>
      <c r="O2233" s="86">
        <v>0</v>
      </c>
      <c r="P2233" s="86">
        <v>0</v>
      </c>
      <c r="Q2233" s="86">
        <v>0</v>
      </c>
      <c r="R2233" s="86">
        <v>0</v>
      </c>
      <c r="S2233" s="86">
        <v>0</v>
      </c>
      <c r="T2233" s="86">
        <v>0</v>
      </c>
      <c r="U2233" s="86">
        <v>0</v>
      </c>
      <c r="V2233" s="86">
        <v>0</v>
      </c>
      <c r="W2233" s="86">
        <v>0</v>
      </c>
      <c r="X2233" s="86">
        <v>0</v>
      </c>
      <c r="Y2233" s="86">
        <v>80000</v>
      </c>
    </row>
    <row r="2234" spans="1:25" hidden="1" outlineLevel="4" x14ac:dyDescent="0.3">
      <c r="A2234" s="85" t="s">
        <v>262</v>
      </c>
      <c r="B2234" s="85" t="s">
        <v>274</v>
      </c>
      <c r="C2234" t="s">
        <v>2309</v>
      </c>
      <c r="D2234" s="86">
        <v>0</v>
      </c>
      <c r="E2234" s="86">
        <v>0</v>
      </c>
      <c r="F2234" s="86">
        <v>0</v>
      </c>
      <c r="G2234" s="86">
        <v>0</v>
      </c>
      <c r="H2234" s="86">
        <v>0</v>
      </c>
      <c r="I2234" s="86">
        <v>0</v>
      </c>
      <c r="J2234" s="86">
        <v>0</v>
      </c>
      <c r="K2234" s="86">
        <v>0</v>
      </c>
      <c r="L2234" s="86">
        <v>0</v>
      </c>
      <c r="M2234" s="86">
        <v>0</v>
      </c>
      <c r="N2234" s="86">
        <v>0</v>
      </c>
      <c r="O2234" s="86">
        <v>0</v>
      </c>
      <c r="P2234" s="86">
        <v>0</v>
      </c>
      <c r="Q2234" s="86">
        <v>0</v>
      </c>
      <c r="R2234" s="86">
        <v>0</v>
      </c>
      <c r="S2234" s="86">
        <v>0</v>
      </c>
      <c r="T2234" s="86">
        <v>0</v>
      </c>
      <c r="U2234" s="86">
        <v>0</v>
      </c>
      <c r="V2234" s="86">
        <v>0</v>
      </c>
      <c r="W2234" s="86">
        <v>1000000</v>
      </c>
      <c r="X2234" s="86">
        <v>0</v>
      </c>
      <c r="Y2234" s="86">
        <v>1000000</v>
      </c>
    </row>
    <row r="2235" spans="1:25" hidden="1" outlineLevel="4" x14ac:dyDescent="0.3">
      <c r="A2235" s="85" t="s">
        <v>262</v>
      </c>
      <c r="B2235" s="85" t="s">
        <v>274</v>
      </c>
      <c r="C2235" t="s">
        <v>2310</v>
      </c>
      <c r="D2235" s="86">
        <v>0</v>
      </c>
      <c r="E2235" s="86">
        <v>0</v>
      </c>
      <c r="F2235" s="86">
        <v>0</v>
      </c>
      <c r="G2235" s="86">
        <v>0</v>
      </c>
      <c r="H2235" s="86">
        <v>0</v>
      </c>
      <c r="I2235" s="86">
        <v>0</v>
      </c>
      <c r="J2235" s="86">
        <v>0</v>
      </c>
      <c r="K2235" s="86">
        <v>0</v>
      </c>
      <c r="L2235" s="86">
        <v>0</v>
      </c>
      <c r="M2235" s="86">
        <v>0</v>
      </c>
      <c r="N2235" s="86">
        <v>0</v>
      </c>
      <c r="O2235" s="86">
        <v>0</v>
      </c>
      <c r="P2235" s="86">
        <v>0</v>
      </c>
      <c r="Q2235" s="86">
        <v>0</v>
      </c>
      <c r="R2235" s="86">
        <v>0</v>
      </c>
      <c r="S2235" s="86">
        <v>0</v>
      </c>
      <c r="T2235" s="86">
        <v>0</v>
      </c>
      <c r="U2235" s="86">
        <v>0</v>
      </c>
      <c r="V2235" s="86">
        <v>0</v>
      </c>
      <c r="W2235" s="86">
        <v>0</v>
      </c>
      <c r="X2235" s="86">
        <v>300000</v>
      </c>
      <c r="Y2235" s="86">
        <v>300000</v>
      </c>
    </row>
    <row r="2236" spans="1:25" hidden="1" outlineLevel="4" x14ac:dyDescent="0.3">
      <c r="A2236" s="85" t="s">
        <v>262</v>
      </c>
      <c r="B2236" s="85" t="s">
        <v>274</v>
      </c>
      <c r="C2236" t="s">
        <v>2311</v>
      </c>
      <c r="D2236" s="86">
        <v>0</v>
      </c>
      <c r="E2236" s="86">
        <v>0</v>
      </c>
      <c r="F2236" s="86">
        <v>0</v>
      </c>
      <c r="G2236" s="86">
        <v>0</v>
      </c>
      <c r="H2236" s="86">
        <v>0</v>
      </c>
      <c r="I2236" s="86">
        <v>0</v>
      </c>
      <c r="J2236" s="86">
        <v>0</v>
      </c>
      <c r="K2236" s="86">
        <v>0</v>
      </c>
      <c r="L2236" s="86">
        <v>0</v>
      </c>
      <c r="M2236" s="86">
        <v>0</v>
      </c>
      <c r="N2236" s="86">
        <v>0</v>
      </c>
      <c r="O2236" s="86">
        <v>0</v>
      </c>
      <c r="P2236" s="86">
        <v>0</v>
      </c>
      <c r="Q2236" s="86">
        <v>0</v>
      </c>
      <c r="R2236" s="86">
        <v>0</v>
      </c>
      <c r="S2236" s="86">
        <v>0</v>
      </c>
      <c r="T2236" s="86">
        <v>0</v>
      </c>
      <c r="U2236" s="86">
        <v>0</v>
      </c>
      <c r="V2236" s="86">
        <v>0</v>
      </c>
      <c r="W2236" s="86">
        <v>0</v>
      </c>
      <c r="X2236" s="86">
        <v>10000000</v>
      </c>
      <c r="Y2236" s="86">
        <v>10000000</v>
      </c>
    </row>
    <row r="2237" spans="1:25" hidden="1" outlineLevel="4" x14ac:dyDescent="0.3">
      <c r="A2237" s="85" t="s">
        <v>262</v>
      </c>
      <c r="B2237" s="85" t="s">
        <v>274</v>
      </c>
      <c r="C2237" t="s">
        <v>2312</v>
      </c>
      <c r="D2237" s="86">
        <v>0</v>
      </c>
      <c r="E2237" s="86">
        <v>0</v>
      </c>
      <c r="F2237" s="86">
        <v>0</v>
      </c>
      <c r="G2237" s="86">
        <v>0</v>
      </c>
      <c r="H2237" s="86">
        <v>0</v>
      </c>
      <c r="I2237" s="86">
        <v>0</v>
      </c>
      <c r="J2237" s="86">
        <v>0</v>
      </c>
      <c r="K2237" s="86">
        <v>0</v>
      </c>
      <c r="L2237" s="86">
        <v>0</v>
      </c>
      <c r="M2237" s="86">
        <v>0</v>
      </c>
      <c r="N2237" s="86">
        <v>0</v>
      </c>
      <c r="O2237" s="86">
        <v>0</v>
      </c>
      <c r="P2237" s="86">
        <v>0</v>
      </c>
      <c r="Q2237" s="86">
        <v>0</v>
      </c>
      <c r="R2237" s="86">
        <v>0</v>
      </c>
      <c r="S2237" s="86">
        <v>0</v>
      </c>
      <c r="T2237" s="86">
        <v>0</v>
      </c>
      <c r="U2237" s="86">
        <v>0</v>
      </c>
      <c r="V2237" s="86">
        <v>1000000</v>
      </c>
      <c r="W2237" s="86">
        <v>0</v>
      </c>
      <c r="X2237" s="86">
        <v>0</v>
      </c>
      <c r="Y2237" s="86">
        <v>1000000</v>
      </c>
    </row>
    <row r="2238" spans="1:25" hidden="1" outlineLevel="4" x14ac:dyDescent="0.3">
      <c r="A2238" s="85" t="s">
        <v>262</v>
      </c>
      <c r="B2238" s="85" t="s">
        <v>274</v>
      </c>
      <c r="C2238" t="s">
        <v>2313</v>
      </c>
      <c r="D2238" s="86">
        <v>0</v>
      </c>
      <c r="E2238" s="86">
        <v>0</v>
      </c>
      <c r="F2238" s="86">
        <v>0</v>
      </c>
      <c r="G2238" s="86">
        <v>0</v>
      </c>
      <c r="H2238" s="86">
        <v>0</v>
      </c>
      <c r="I2238" s="86">
        <v>0</v>
      </c>
      <c r="J2238" s="86">
        <v>0</v>
      </c>
      <c r="K2238" s="86">
        <v>0</v>
      </c>
      <c r="L2238" s="86">
        <v>0</v>
      </c>
      <c r="M2238" s="86">
        <v>0</v>
      </c>
      <c r="N2238" s="86">
        <v>0</v>
      </c>
      <c r="O2238" s="86">
        <v>300000</v>
      </c>
      <c r="P2238" s="86">
        <v>0</v>
      </c>
      <c r="Q2238" s="86">
        <v>0</v>
      </c>
      <c r="R2238" s="86">
        <v>0</v>
      </c>
      <c r="S2238" s="86">
        <v>0</v>
      </c>
      <c r="T2238" s="86">
        <v>0</v>
      </c>
      <c r="U2238" s="86">
        <v>0</v>
      </c>
      <c r="V2238" s="86">
        <v>0</v>
      </c>
      <c r="W2238" s="86">
        <v>0</v>
      </c>
      <c r="X2238" s="86">
        <v>0</v>
      </c>
      <c r="Y2238" s="86">
        <v>300000</v>
      </c>
    </row>
    <row r="2239" spans="1:25" hidden="1" outlineLevel="4" x14ac:dyDescent="0.3">
      <c r="A2239" s="85" t="s">
        <v>262</v>
      </c>
      <c r="B2239" s="85" t="s">
        <v>274</v>
      </c>
      <c r="C2239" t="s">
        <v>2314</v>
      </c>
      <c r="D2239" s="86">
        <v>0</v>
      </c>
      <c r="E2239" s="86">
        <v>0</v>
      </c>
      <c r="F2239" s="86">
        <v>0</v>
      </c>
      <c r="G2239" s="86">
        <v>0</v>
      </c>
      <c r="H2239" s="86">
        <v>0</v>
      </c>
      <c r="I2239" s="86">
        <v>0</v>
      </c>
      <c r="J2239" s="86">
        <v>0</v>
      </c>
      <c r="K2239" s="86">
        <v>0</v>
      </c>
      <c r="L2239" s="86">
        <v>0</v>
      </c>
      <c r="M2239" s="86">
        <v>0</v>
      </c>
      <c r="N2239" s="86">
        <v>0</v>
      </c>
      <c r="O2239" s="86">
        <v>0</v>
      </c>
      <c r="P2239" s="86">
        <v>0</v>
      </c>
      <c r="Q2239" s="86">
        <v>0</v>
      </c>
      <c r="R2239" s="86">
        <v>0</v>
      </c>
      <c r="S2239" s="86">
        <v>0</v>
      </c>
      <c r="T2239" s="86">
        <v>0</v>
      </c>
      <c r="U2239" s="86">
        <v>0</v>
      </c>
      <c r="V2239" s="86">
        <v>0</v>
      </c>
      <c r="W2239" s="86">
        <v>100000</v>
      </c>
      <c r="X2239" s="86">
        <v>0</v>
      </c>
      <c r="Y2239" s="86">
        <v>100000</v>
      </c>
    </row>
    <row r="2240" spans="1:25" hidden="1" outlineLevel="4" x14ac:dyDescent="0.3">
      <c r="A2240" s="85" t="s">
        <v>262</v>
      </c>
      <c r="B2240" s="85" t="s">
        <v>274</v>
      </c>
      <c r="C2240" t="s">
        <v>2315</v>
      </c>
      <c r="D2240" s="86">
        <v>0</v>
      </c>
      <c r="E2240" s="86">
        <v>0</v>
      </c>
      <c r="F2240" s="86">
        <v>0</v>
      </c>
      <c r="G2240" s="86">
        <v>0</v>
      </c>
      <c r="H2240" s="86">
        <v>0</v>
      </c>
      <c r="I2240" s="86">
        <v>0</v>
      </c>
      <c r="J2240" s="86">
        <v>0</v>
      </c>
      <c r="K2240" s="86">
        <v>0</v>
      </c>
      <c r="L2240" s="86">
        <v>0</v>
      </c>
      <c r="M2240" s="86">
        <v>0</v>
      </c>
      <c r="N2240" s="86">
        <v>0</v>
      </c>
      <c r="O2240" s="86">
        <v>0</v>
      </c>
      <c r="P2240" s="86">
        <v>0</v>
      </c>
      <c r="Q2240" s="86">
        <v>0</v>
      </c>
      <c r="R2240" s="86">
        <v>0</v>
      </c>
      <c r="S2240" s="86">
        <v>0</v>
      </c>
      <c r="T2240" s="86">
        <v>0</v>
      </c>
      <c r="U2240" s="86">
        <v>0</v>
      </c>
      <c r="V2240" s="86">
        <v>0</v>
      </c>
      <c r="W2240" s="86">
        <v>0</v>
      </c>
      <c r="X2240" s="86">
        <v>250000</v>
      </c>
      <c r="Y2240" s="86">
        <v>250000</v>
      </c>
    </row>
    <row r="2241" spans="1:25" hidden="1" outlineLevel="4" x14ac:dyDescent="0.3">
      <c r="A2241" s="85" t="s">
        <v>262</v>
      </c>
      <c r="B2241" s="85" t="s">
        <v>274</v>
      </c>
      <c r="C2241" t="s">
        <v>2316</v>
      </c>
      <c r="D2241" s="86">
        <v>0</v>
      </c>
      <c r="E2241" s="86">
        <v>0</v>
      </c>
      <c r="F2241" s="86">
        <v>0</v>
      </c>
      <c r="G2241" s="86">
        <v>0</v>
      </c>
      <c r="H2241" s="86">
        <v>0</v>
      </c>
      <c r="I2241" s="86">
        <v>0</v>
      </c>
      <c r="J2241" s="86">
        <v>0</v>
      </c>
      <c r="K2241" s="86">
        <v>0</v>
      </c>
      <c r="L2241" s="86">
        <v>0</v>
      </c>
      <c r="M2241" s="86">
        <v>0</v>
      </c>
      <c r="N2241" s="86">
        <v>0</v>
      </c>
      <c r="O2241" s="86">
        <v>0</v>
      </c>
      <c r="P2241" s="86">
        <v>0</v>
      </c>
      <c r="Q2241" s="86">
        <v>0</v>
      </c>
      <c r="R2241" s="86">
        <v>0</v>
      </c>
      <c r="S2241" s="86">
        <v>0</v>
      </c>
      <c r="T2241" s="86">
        <v>0</v>
      </c>
      <c r="U2241" s="86">
        <v>0</v>
      </c>
      <c r="V2241" s="86">
        <v>0</v>
      </c>
      <c r="W2241" s="86">
        <v>45000</v>
      </c>
      <c r="X2241" s="86">
        <v>0</v>
      </c>
      <c r="Y2241" s="86">
        <v>45000</v>
      </c>
    </row>
    <row r="2242" spans="1:25" hidden="1" outlineLevel="4" x14ac:dyDescent="0.3">
      <c r="A2242" s="85" t="s">
        <v>262</v>
      </c>
      <c r="B2242" s="85" t="s">
        <v>274</v>
      </c>
      <c r="C2242" t="s">
        <v>2317</v>
      </c>
      <c r="D2242" s="86">
        <v>0</v>
      </c>
      <c r="E2242" s="86">
        <v>0</v>
      </c>
      <c r="F2242" s="86">
        <v>0</v>
      </c>
      <c r="G2242" s="86">
        <v>0</v>
      </c>
      <c r="H2242" s="86">
        <v>0</v>
      </c>
      <c r="I2242" s="86">
        <v>0</v>
      </c>
      <c r="J2242" s="86">
        <v>0</v>
      </c>
      <c r="K2242" s="86">
        <v>0</v>
      </c>
      <c r="L2242" s="86">
        <v>0</v>
      </c>
      <c r="M2242" s="86">
        <v>0</v>
      </c>
      <c r="N2242" s="86">
        <v>0</v>
      </c>
      <c r="O2242" s="86">
        <v>0</v>
      </c>
      <c r="P2242" s="86">
        <v>0</v>
      </c>
      <c r="Q2242" s="86">
        <v>0</v>
      </c>
      <c r="R2242" s="86">
        <v>0</v>
      </c>
      <c r="S2242" s="86">
        <v>0</v>
      </c>
      <c r="T2242" s="86">
        <v>0</v>
      </c>
      <c r="U2242" s="86">
        <v>0</v>
      </c>
      <c r="V2242" s="86">
        <v>0</v>
      </c>
      <c r="W2242" s="86">
        <v>1000000</v>
      </c>
      <c r="X2242" s="86">
        <v>0</v>
      </c>
      <c r="Y2242" s="86">
        <v>1000000</v>
      </c>
    </row>
    <row r="2243" spans="1:25" hidden="1" outlineLevel="4" x14ac:dyDescent="0.3">
      <c r="A2243" s="85" t="s">
        <v>262</v>
      </c>
      <c r="B2243" s="85" t="s">
        <v>274</v>
      </c>
      <c r="C2243" t="s">
        <v>2318</v>
      </c>
      <c r="D2243" s="86">
        <v>0</v>
      </c>
      <c r="E2243" s="86">
        <v>0</v>
      </c>
      <c r="F2243" s="86">
        <v>0</v>
      </c>
      <c r="G2243" s="86">
        <v>0</v>
      </c>
      <c r="H2243" s="86">
        <v>0</v>
      </c>
      <c r="I2243" s="86">
        <v>0</v>
      </c>
      <c r="J2243" s="86">
        <v>0</v>
      </c>
      <c r="K2243" s="86">
        <v>0</v>
      </c>
      <c r="L2243" s="86">
        <v>0</v>
      </c>
      <c r="M2243" s="86">
        <v>0</v>
      </c>
      <c r="N2243" s="86">
        <v>0</v>
      </c>
      <c r="O2243" s="86">
        <v>0</v>
      </c>
      <c r="P2243" s="86">
        <v>0</v>
      </c>
      <c r="Q2243" s="86">
        <v>0</v>
      </c>
      <c r="R2243" s="86">
        <v>0</v>
      </c>
      <c r="S2243" s="86">
        <v>0</v>
      </c>
      <c r="T2243" s="86">
        <v>0</v>
      </c>
      <c r="U2243" s="86">
        <v>0</v>
      </c>
      <c r="V2243" s="86">
        <v>0</v>
      </c>
      <c r="W2243" s="86">
        <v>0</v>
      </c>
      <c r="X2243" s="86">
        <v>250000</v>
      </c>
      <c r="Y2243" s="86">
        <v>250000</v>
      </c>
    </row>
    <row r="2244" spans="1:25" hidden="1" outlineLevel="4" x14ac:dyDescent="0.3">
      <c r="A2244" s="85" t="s">
        <v>262</v>
      </c>
      <c r="B2244" s="85" t="s">
        <v>274</v>
      </c>
      <c r="C2244" t="s">
        <v>2319</v>
      </c>
      <c r="D2244" s="86">
        <v>0</v>
      </c>
      <c r="E2244" s="86">
        <v>0</v>
      </c>
      <c r="F2244" s="86">
        <v>0</v>
      </c>
      <c r="G2244" s="86">
        <v>0</v>
      </c>
      <c r="H2244" s="86">
        <v>0</v>
      </c>
      <c r="I2244" s="86">
        <v>0</v>
      </c>
      <c r="J2244" s="86">
        <v>0</v>
      </c>
      <c r="K2244" s="86">
        <v>0</v>
      </c>
      <c r="L2244" s="86">
        <v>0</v>
      </c>
      <c r="M2244" s="86">
        <v>0</v>
      </c>
      <c r="N2244" s="86">
        <v>0</v>
      </c>
      <c r="O2244" s="86">
        <v>0</v>
      </c>
      <c r="P2244" s="86">
        <v>0</v>
      </c>
      <c r="Q2244" s="86">
        <v>0</v>
      </c>
      <c r="R2244" s="86">
        <v>0</v>
      </c>
      <c r="S2244" s="86">
        <v>0</v>
      </c>
      <c r="T2244" s="86">
        <v>0</v>
      </c>
      <c r="U2244" s="86">
        <v>0</v>
      </c>
      <c r="V2244" s="86">
        <v>0</v>
      </c>
      <c r="W2244" s="86">
        <v>250000</v>
      </c>
      <c r="X2244" s="86">
        <v>0</v>
      </c>
      <c r="Y2244" s="86">
        <v>250000</v>
      </c>
    </row>
    <row r="2245" spans="1:25" hidden="1" outlineLevel="4" x14ac:dyDescent="0.3">
      <c r="A2245" s="85" t="s">
        <v>262</v>
      </c>
      <c r="B2245" s="85" t="s">
        <v>274</v>
      </c>
      <c r="C2245" t="s">
        <v>2320</v>
      </c>
      <c r="D2245" s="86">
        <v>0</v>
      </c>
      <c r="E2245" s="86">
        <v>0</v>
      </c>
      <c r="F2245" s="86">
        <v>0</v>
      </c>
      <c r="G2245" s="86">
        <v>0</v>
      </c>
      <c r="H2245" s="86">
        <v>0</v>
      </c>
      <c r="I2245" s="86">
        <v>0</v>
      </c>
      <c r="J2245" s="86">
        <v>0</v>
      </c>
      <c r="K2245" s="86">
        <v>0</v>
      </c>
      <c r="L2245" s="86">
        <v>0</v>
      </c>
      <c r="M2245" s="86">
        <v>0</v>
      </c>
      <c r="N2245" s="86">
        <v>0</v>
      </c>
      <c r="O2245" s="86">
        <v>0</v>
      </c>
      <c r="P2245" s="86">
        <v>0</v>
      </c>
      <c r="Q2245" s="86">
        <v>0</v>
      </c>
      <c r="R2245" s="86">
        <v>0</v>
      </c>
      <c r="S2245" s="86">
        <v>0</v>
      </c>
      <c r="T2245" s="86">
        <v>0</v>
      </c>
      <c r="U2245" s="86">
        <v>0</v>
      </c>
      <c r="V2245" s="86">
        <v>0</v>
      </c>
      <c r="W2245" s="86">
        <v>0</v>
      </c>
      <c r="X2245" s="86">
        <v>300000</v>
      </c>
      <c r="Y2245" s="86">
        <v>300000</v>
      </c>
    </row>
    <row r="2246" spans="1:25" hidden="1" outlineLevel="4" x14ac:dyDescent="0.3">
      <c r="A2246" s="85" t="s">
        <v>262</v>
      </c>
      <c r="B2246" s="85" t="s">
        <v>274</v>
      </c>
      <c r="C2246" t="s">
        <v>2321</v>
      </c>
      <c r="D2246" s="86">
        <v>0</v>
      </c>
      <c r="E2246" s="86">
        <v>0</v>
      </c>
      <c r="F2246" s="86">
        <v>0</v>
      </c>
      <c r="G2246" s="86">
        <v>0</v>
      </c>
      <c r="H2246" s="86">
        <v>0</v>
      </c>
      <c r="I2246" s="86">
        <v>0</v>
      </c>
      <c r="J2246" s="86">
        <v>0</v>
      </c>
      <c r="K2246" s="86">
        <v>0</v>
      </c>
      <c r="L2246" s="86">
        <v>0</v>
      </c>
      <c r="M2246" s="86">
        <v>0</v>
      </c>
      <c r="N2246" s="86">
        <v>0</v>
      </c>
      <c r="O2246" s="86">
        <v>0</v>
      </c>
      <c r="P2246" s="86">
        <v>0</v>
      </c>
      <c r="Q2246" s="86">
        <v>0</v>
      </c>
      <c r="R2246" s="86">
        <v>0</v>
      </c>
      <c r="S2246" s="86">
        <v>0</v>
      </c>
      <c r="T2246" s="86">
        <v>0</v>
      </c>
      <c r="U2246" s="86">
        <v>0</v>
      </c>
      <c r="V2246" s="86">
        <v>200000</v>
      </c>
      <c r="W2246" s="86">
        <v>0</v>
      </c>
      <c r="X2246" s="86">
        <v>0</v>
      </c>
      <c r="Y2246" s="86">
        <v>200000</v>
      </c>
    </row>
    <row r="2247" spans="1:25" hidden="1" outlineLevel="4" x14ac:dyDescent="0.3">
      <c r="A2247" s="85" t="s">
        <v>262</v>
      </c>
      <c r="B2247" s="85" t="s">
        <v>274</v>
      </c>
      <c r="C2247" t="s">
        <v>2322</v>
      </c>
      <c r="D2247" s="86">
        <v>0</v>
      </c>
      <c r="E2247" s="86">
        <v>0</v>
      </c>
      <c r="F2247" s="86">
        <v>0</v>
      </c>
      <c r="G2247" s="86">
        <v>0</v>
      </c>
      <c r="H2247" s="86">
        <v>0</v>
      </c>
      <c r="I2247" s="86">
        <v>0</v>
      </c>
      <c r="J2247" s="86">
        <v>0</v>
      </c>
      <c r="K2247" s="86">
        <v>0</v>
      </c>
      <c r="L2247" s="86">
        <v>0</v>
      </c>
      <c r="M2247" s="86">
        <v>0</v>
      </c>
      <c r="N2247" s="86">
        <v>0</v>
      </c>
      <c r="O2247" s="86">
        <v>0</v>
      </c>
      <c r="P2247" s="86">
        <v>0</v>
      </c>
      <c r="Q2247" s="86">
        <v>0</v>
      </c>
      <c r="R2247" s="86">
        <v>0</v>
      </c>
      <c r="S2247" s="86">
        <v>0</v>
      </c>
      <c r="T2247" s="86">
        <v>0</v>
      </c>
      <c r="U2247" s="86">
        <v>0</v>
      </c>
      <c r="V2247" s="86">
        <v>0</v>
      </c>
      <c r="W2247" s="86">
        <v>0</v>
      </c>
      <c r="X2247" s="86">
        <v>190000</v>
      </c>
      <c r="Y2247" s="86">
        <v>190000</v>
      </c>
    </row>
    <row r="2248" spans="1:25" hidden="1" outlineLevel="4" x14ac:dyDescent="0.3">
      <c r="A2248" s="85" t="s">
        <v>262</v>
      </c>
      <c r="B2248" s="85" t="s">
        <v>274</v>
      </c>
      <c r="C2248" t="s">
        <v>1051</v>
      </c>
      <c r="D2248" s="86">
        <v>0</v>
      </c>
      <c r="E2248" s="86">
        <v>0</v>
      </c>
      <c r="F2248" s="86">
        <v>0</v>
      </c>
      <c r="G2248" s="86">
        <v>0</v>
      </c>
      <c r="H2248" s="86">
        <v>0</v>
      </c>
      <c r="I2248" s="86">
        <v>0</v>
      </c>
      <c r="J2248" s="86">
        <v>0</v>
      </c>
      <c r="K2248" s="86">
        <v>0</v>
      </c>
      <c r="L2248" s="86">
        <v>0</v>
      </c>
      <c r="M2248" s="86">
        <v>0</v>
      </c>
      <c r="N2248" s="86">
        <v>0</v>
      </c>
      <c r="O2248" s="86">
        <v>0</v>
      </c>
      <c r="P2248" s="86">
        <v>0</v>
      </c>
      <c r="Q2248" s="86">
        <v>0</v>
      </c>
      <c r="R2248" s="86">
        <v>0</v>
      </c>
      <c r="S2248" s="86">
        <v>0</v>
      </c>
      <c r="T2248" s="86">
        <v>0</v>
      </c>
      <c r="U2248" s="86">
        <v>0</v>
      </c>
      <c r="V2248" s="86">
        <v>0</v>
      </c>
      <c r="W2248" s="86">
        <v>0</v>
      </c>
      <c r="X2248" s="86">
        <v>500000</v>
      </c>
      <c r="Y2248" s="86">
        <v>500000</v>
      </c>
    </row>
    <row r="2249" spans="1:25" hidden="1" outlineLevel="4" x14ac:dyDescent="0.3">
      <c r="A2249" s="85" t="s">
        <v>262</v>
      </c>
      <c r="B2249" s="85" t="s">
        <v>274</v>
      </c>
      <c r="C2249" t="s">
        <v>2323</v>
      </c>
      <c r="D2249" s="86">
        <v>0</v>
      </c>
      <c r="E2249" s="86">
        <v>0</v>
      </c>
      <c r="F2249" s="86">
        <v>0</v>
      </c>
      <c r="G2249" s="86">
        <v>0</v>
      </c>
      <c r="H2249" s="86">
        <v>0</v>
      </c>
      <c r="I2249" s="86">
        <v>0</v>
      </c>
      <c r="J2249" s="86">
        <v>0</v>
      </c>
      <c r="K2249" s="86">
        <v>0</v>
      </c>
      <c r="L2249" s="86">
        <v>0</v>
      </c>
      <c r="M2249" s="86">
        <v>0</v>
      </c>
      <c r="N2249" s="86">
        <v>0</v>
      </c>
      <c r="O2249" s="86">
        <v>0</v>
      </c>
      <c r="P2249" s="86">
        <v>0</v>
      </c>
      <c r="Q2249" s="86">
        <v>0</v>
      </c>
      <c r="R2249" s="86">
        <v>0</v>
      </c>
      <c r="S2249" s="86">
        <v>0</v>
      </c>
      <c r="T2249" s="86">
        <v>0</v>
      </c>
      <c r="U2249" s="86">
        <v>0</v>
      </c>
      <c r="V2249" s="86">
        <v>0</v>
      </c>
      <c r="W2249" s="86">
        <v>200000</v>
      </c>
      <c r="X2249" s="86">
        <v>0</v>
      </c>
      <c r="Y2249" s="86">
        <v>200000</v>
      </c>
    </row>
    <row r="2250" spans="1:25" hidden="1" outlineLevel="4" x14ac:dyDescent="0.3">
      <c r="A2250" s="85" t="s">
        <v>262</v>
      </c>
      <c r="B2250" s="85" t="s">
        <v>274</v>
      </c>
      <c r="C2250" t="s">
        <v>2324</v>
      </c>
      <c r="D2250" s="86">
        <v>0</v>
      </c>
      <c r="E2250" s="86">
        <v>0</v>
      </c>
      <c r="F2250" s="86">
        <v>0</v>
      </c>
      <c r="G2250" s="86">
        <v>0</v>
      </c>
      <c r="H2250" s="86">
        <v>0</v>
      </c>
      <c r="I2250" s="86">
        <v>0</v>
      </c>
      <c r="J2250" s="86">
        <v>0</v>
      </c>
      <c r="K2250" s="86">
        <v>0</v>
      </c>
      <c r="L2250" s="86">
        <v>0</v>
      </c>
      <c r="M2250" s="86">
        <v>0</v>
      </c>
      <c r="N2250" s="86">
        <v>0</v>
      </c>
      <c r="O2250" s="86">
        <v>0</v>
      </c>
      <c r="P2250" s="86">
        <v>0</v>
      </c>
      <c r="Q2250" s="86">
        <v>0</v>
      </c>
      <c r="R2250" s="86">
        <v>0</v>
      </c>
      <c r="S2250" s="86">
        <v>0</v>
      </c>
      <c r="T2250" s="86">
        <v>0</v>
      </c>
      <c r="U2250" s="86">
        <v>0</v>
      </c>
      <c r="V2250" s="86">
        <v>0</v>
      </c>
      <c r="W2250" s="86">
        <v>175000</v>
      </c>
      <c r="X2250" s="86">
        <v>0</v>
      </c>
      <c r="Y2250" s="86">
        <v>175000</v>
      </c>
    </row>
    <row r="2251" spans="1:25" hidden="1" outlineLevel="4" x14ac:dyDescent="0.3">
      <c r="A2251" s="85" t="s">
        <v>262</v>
      </c>
      <c r="B2251" s="85" t="s">
        <v>274</v>
      </c>
      <c r="C2251" t="s">
        <v>2325</v>
      </c>
      <c r="D2251" s="86">
        <v>0</v>
      </c>
      <c r="E2251" s="86">
        <v>0</v>
      </c>
      <c r="F2251" s="86">
        <v>0</v>
      </c>
      <c r="G2251" s="86">
        <v>0</v>
      </c>
      <c r="H2251" s="86">
        <v>0</v>
      </c>
      <c r="I2251" s="86">
        <v>0</v>
      </c>
      <c r="J2251" s="86">
        <v>0</v>
      </c>
      <c r="K2251" s="86">
        <v>0</v>
      </c>
      <c r="L2251" s="86">
        <v>0</v>
      </c>
      <c r="M2251" s="86">
        <v>0</v>
      </c>
      <c r="N2251" s="86">
        <v>0</v>
      </c>
      <c r="O2251" s="86">
        <v>0</v>
      </c>
      <c r="P2251" s="86">
        <v>0</v>
      </c>
      <c r="Q2251" s="86">
        <v>0</v>
      </c>
      <c r="R2251" s="86">
        <v>0</v>
      </c>
      <c r="S2251" s="86">
        <v>0</v>
      </c>
      <c r="T2251" s="86">
        <v>0</v>
      </c>
      <c r="U2251" s="86">
        <v>0</v>
      </c>
      <c r="V2251" s="86">
        <v>300000</v>
      </c>
      <c r="W2251" s="86">
        <v>0</v>
      </c>
      <c r="X2251" s="86">
        <v>0</v>
      </c>
      <c r="Y2251" s="86">
        <v>300000</v>
      </c>
    </row>
    <row r="2252" spans="1:25" hidden="1" outlineLevel="4" x14ac:dyDescent="0.3">
      <c r="A2252" s="85" t="s">
        <v>262</v>
      </c>
      <c r="B2252" s="85" t="s">
        <v>274</v>
      </c>
      <c r="C2252" t="s">
        <v>2326</v>
      </c>
      <c r="D2252" s="86">
        <v>0</v>
      </c>
      <c r="E2252" s="86">
        <v>0</v>
      </c>
      <c r="F2252" s="86">
        <v>0</v>
      </c>
      <c r="G2252" s="86">
        <v>0</v>
      </c>
      <c r="H2252" s="86">
        <v>0</v>
      </c>
      <c r="I2252" s="86">
        <v>0</v>
      </c>
      <c r="J2252" s="86">
        <v>0</v>
      </c>
      <c r="K2252" s="86">
        <v>0</v>
      </c>
      <c r="L2252" s="86">
        <v>0</v>
      </c>
      <c r="M2252" s="86">
        <v>0</v>
      </c>
      <c r="N2252" s="86">
        <v>0</v>
      </c>
      <c r="O2252" s="86">
        <v>0</v>
      </c>
      <c r="P2252" s="86">
        <v>0</v>
      </c>
      <c r="Q2252" s="86">
        <v>0</v>
      </c>
      <c r="R2252" s="86">
        <v>0</v>
      </c>
      <c r="S2252" s="86">
        <v>0</v>
      </c>
      <c r="T2252" s="86">
        <v>0</v>
      </c>
      <c r="U2252" s="86">
        <v>0</v>
      </c>
      <c r="V2252" s="86">
        <v>0</v>
      </c>
      <c r="W2252" s="86">
        <v>0</v>
      </c>
      <c r="X2252" s="86">
        <v>100000</v>
      </c>
      <c r="Y2252" s="86">
        <v>100000</v>
      </c>
    </row>
    <row r="2253" spans="1:25" hidden="1" outlineLevel="4" x14ac:dyDescent="0.3">
      <c r="A2253" s="85" t="s">
        <v>262</v>
      </c>
      <c r="B2253" s="85" t="s">
        <v>274</v>
      </c>
      <c r="C2253" t="s">
        <v>2327</v>
      </c>
      <c r="D2253" s="86">
        <v>0</v>
      </c>
      <c r="E2253" s="86">
        <v>0</v>
      </c>
      <c r="F2253" s="86">
        <v>0</v>
      </c>
      <c r="G2253" s="86">
        <v>0</v>
      </c>
      <c r="H2253" s="86">
        <v>0</v>
      </c>
      <c r="I2253" s="86">
        <v>0</v>
      </c>
      <c r="J2253" s="86">
        <v>0</v>
      </c>
      <c r="K2253" s="86">
        <v>0</v>
      </c>
      <c r="L2253" s="86">
        <v>0</v>
      </c>
      <c r="M2253" s="86">
        <v>0</v>
      </c>
      <c r="N2253" s="86">
        <v>0</v>
      </c>
      <c r="O2253" s="86">
        <v>0</v>
      </c>
      <c r="P2253" s="86">
        <v>0</v>
      </c>
      <c r="Q2253" s="86">
        <v>0</v>
      </c>
      <c r="R2253" s="86">
        <v>0</v>
      </c>
      <c r="S2253" s="86">
        <v>0</v>
      </c>
      <c r="T2253" s="86">
        <v>0</v>
      </c>
      <c r="U2253" s="86">
        <v>0</v>
      </c>
      <c r="V2253" s="86">
        <v>0</v>
      </c>
      <c r="W2253" s="86">
        <v>15000</v>
      </c>
      <c r="X2253" s="86">
        <v>0</v>
      </c>
      <c r="Y2253" s="86">
        <v>15000</v>
      </c>
    </row>
    <row r="2254" spans="1:25" hidden="1" outlineLevel="4" x14ac:dyDescent="0.3">
      <c r="A2254" s="85" t="s">
        <v>262</v>
      </c>
      <c r="B2254" s="85" t="s">
        <v>274</v>
      </c>
      <c r="C2254" t="s">
        <v>2328</v>
      </c>
      <c r="D2254" s="86">
        <v>0</v>
      </c>
      <c r="E2254" s="86">
        <v>0</v>
      </c>
      <c r="F2254" s="86">
        <v>0</v>
      </c>
      <c r="G2254" s="86">
        <v>0</v>
      </c>
      <c r="H2254" s="86">
        <v>0</v>
      </c>
      <c r="I2254" s="86">
        <v>0</v>
      </c>
      <c r="J2254" s="86">
        <v>0</v>
      </c>
      <c r="K2254" s="86">
        <v>0</v>
      </c>
      <c r="L2254" s="86">
        <v>0</v>
      </c>
      <c r="M2254" s="86">
        <v>0</v>
      </c>
      <c r="N2254" s="86">
        <v>0</v>
      </c>
      <c r="O2254" s="86">
        <v>0</v>
      </c>
      <c r="P2254" s="86">
        <v>0</v>
      </c>
      <c r="Q2254" s="86">
        <v>0</v>
      </c>
      <c r="R2254" s="86">
        <v>0</v>
      </c>
      <c r="S2254" s="86">
        <v>0</v>
      </c>
      <c r="T2254" s="86">
        <v>0</v>
      </c>
      <c r="U2254" s="86">
        <v>0</v>
      </c>
      <c r="V2254" s="86">
        <v>0</v>
      </c>
      <c r="W2254" s="86">
        <v>800000</v>
      </c>
      <c r="X2254" s="86">
        <v>0</v>
      </c>
      <c r="Y2254" s="86">
        <v>800000</v>
      </c>
    </row>
    <row r="2255" spans="1:25" hidden="1" outlineLevel="4" x14ac:dyDescent="0.3">
      <c r="A2255" s="85" t="s">
        <v>262</v>
      </c>
      <c r="B2255" s="85" t="s">
        <v>274</v>
      </c>
      <c r="C2255" t="s">
        <v>2329</v>
      </c>
      <c r="D2255" s="86">
        <v>0</v>
      </c>
      <c r="E2255" s="86">
        <v>0</v>
      </c>
      <c r="F2255" s="86">
        <v>0</v>
      </c>
      <c r="G2255" s="86">
        <v>0</v>
      </c>
      <c r="H2255" s="86">
        <v>0</v>
      </c>
      <c r="I2255" s="86">
        <v>0</v>
      </c>
      <c r="J2255" s="86">
        <v>0</v>
      </c>
      <c r="K2255" s="86">
        <v>0</v>
      </c>
      <c r="L2255" s="86">
        <v>0</v>
      </c>
      <c r="M2255" s="86">
        <v>0</v>
      </c>
      <c r="N2255" s="86">
        <v>0</v>
      </c>
      <c r="O2255" s="86">
        <v>150000</v>
      </c>
      <c r="P2255" s="86">
        <v>0</v>
      </c>
      <c r="Q2255" s="86">
        <v>0</v>
      </c>
      <c r="R2255" s="86">
        <v>0</v>
      </c>
      <c r="S2255" s="86">
        <v>0</v>
      </c>
      <c r="T2255" s="86">
        <v>0</v>
      </c>
      <c r="U2255" s="86">
        <v>0</v>
      </c>
      <c r="V2255" s="86">
        <v>0</v>
      </c>
      <c r="W2255" s="86">
        <v>0</v>
      </c>
      <c r="X2255" s="86">
        <v>0</v>
      </c>
      <c r="Y2255" s="86">
        <v>150000</v>
      </c>
    </row>
    <row r="2256" spans="1:25" hidden="1" outlineLevel="4" x14ac:dyDescent="0.3">
      <c r="A2256" s="85" t="s">
        <v>262</v>
      </c>
      <c r="B2256" s="85" t="s">
        <v>274</v>
      </c>
      <c r="C2256" t="s">
        <v>2330</v>
      </c>
      <c r="D2256" s="86">
        <v>0</v>
      </c>
      <c r="E2256" s="86">
        <v>0</v>
      </c>
      <c r="F2256" s="86">
        <v>0</v>
      </c>
      <c r="G2256" s="86">
        <v>0</v>
      </c>
      <c r="H2256" s="86">
        <v>0</v>
      </c>
      <c r="I2256" s="86">
        <v>0</v>
      </c>
      <c r="J2256" s="86">
        <v>0</v>
      </c>
      <c r="K2256" s="86">
        <v>0</v>
      </c>
      <c r="L2256" s="86">
        <v>0</v>
      </c>
      <c r="M2256" s="86">
        <v>0</v>
      </c>
      <c r="N2256" s="86">
        <v>0</v>
      </c>
      <c r="O2256" s="86">
        <v>0</v>
      </c>
      <c r="P2256" s="86">
        <v>0</v>
      </c>
      <c r="Q2256" s="86">
        <v>0</v>
      </c>
      <c r="R2256" s="86">
        <v>0</v>
      </c>
      <c r="S2256" s="86">
        <v>0</v>
      </c>
      <c r="T2256" s="86">
        <v>0</v>
      </c>
      <c r="U2256" s="86">
        <v>0</v>
      </c>
      <c r="V2256" s="86">
        <v>0</v>
      </c>
      <c r="W2256" s="86">
        <v>1000000</v>
      </c>
      <c r="X2256" s="86">
        <v>750000</v>
      </c>
      <c r="Y2256" s="86">
        <v>1750000</v>
      </c>
    </row>
    <row r="2257" spans="1:25" hidden="1" outlineLevel="4" x14ac:dyDescent="0.3">
      <c r="A2257" s="85" t="s">
        <v>262</v>
      </c>
      <c r="B2257" s="85" t="s">
        <v>274</v>
      </c>
      <c r="C2257" t="s">
        <v>2331</v>
      </c>
      <c r="D2257" s="86">
        <v>0</v>
      </c>
      <c r="E2257" s="86">
        <v>0</v>
      </c>
      <c r="F2257" s="86">
        <v>0</v>
      </c>
      <c r="G2257" s="86">
        <v>0</v>
      </c>
      <c r="H2257" s="86">
        <v>0</v>
      </c>
      <c r="I2257" s="86">
        <v>0</v>
      </c>
      <c r="J2257" s="86">
        <v>0</v>
      </c>
      <c r="K2257" s="86">
        <v>0</v>
      </c>
      <c r="L2257" s="86">
        <v>0</v>
      </c>
      <c r="M2257" s="86">
        <v>0</v>
      </c>
      <c r="N2257" s="86">
        <v>0</v>
      </c>
      <c r="O2257" s="86">
        <v>0</v>
      </c>
      <c r="P2257" s="86">
        <v>0</v>
      </c>
      <c r="Q2257" s="86">
        <v>0</v>
      </c>
      <c r="R2257" s="86">
        <v>0</v>
      </c>
      <c r="S2257" s="86">
        <v>0</v>
      </c>
      <c r="T2257" s="86">
        <v>0</v>
      </c>
      <c r="U2257" s="86">
        <v>0</v>
      </c>
      <c r="V2257" s="86">
        <v>0</v>
      </c>
      <c r="W2257" s="86">
        <v>0</v>
      </c>
      <c r="X2257" s="86">
        <v>44000</v>
      </c>
      <c r="Y2257" s="86">
        <v>44000</v>
      </c>
    </row>
    <row r="2258" spans="1:25" hidden="1" outlineLevel="4" x14ac:dyDescent="0.3">
      <c r="A2258" s="85" t="s">
        <v>262</v>
      </c>
      <c r="B2258" s="85" t="s">
        <v>274</v>
      </c>
      <c r="C2258" t="s">
        <v>2332</v>
      </c>
      <c r="D2258" s="86">
        <v>0</v>
      </c>
      <c r="E2258" s="86">
        <v>0</v>
      </c>
      <c r="F2258" s="86">
        <v>0</v>
      </c>
      <c r="G2258" s="86">
        <v>0</v>
      </c>
      <c r="H2258" s="86">
        <v>0</v>
      </c>
      <c r="I2258" s="86">
        <v>0</v>
      </c>
      <c r="J2258" s="86">
        <v>0</v>
      </c>
      <c r="K2258" s="86">
        <v>0</v>
      </c>
      <c r="L2258" s="86">
        <v>0</v>
      </c>
      <c r="M2258" s="86">
        <v>0</v>
      </c>
      <c r="N2258" s="86">
        <v>0</v>
      </c>
      <c r="O2258" s="86">
        <v>0</v>
      </c>
      <c r="P2258" s="86">
        <v>0</v>
      </c>
      <c r="Q2258" s="86">
        <v>0</v>
      </c>
      <c r="R2258" s="86">
        <v>0</v>
      </c>
      <c r="S2258" s="86">
        <v>0</v>
      </c>
      <c r="T2258" s="86">
        <v>0</v>
      </c>
      <c r="U2258" s="86">
        <v>0</v>
      </c>
      <c r="V2258" s="86">
        <v>75000</v>
      </c>
      <c r="W2258" s="86">
        <v>0</v>
      </c>
      <c r="X2258" s="86">
        <v>0</v>
      </c>
      <c r="Y2258" s="86">
        <v>75000</v>
      </c>
    </row>
    <row r="2259" spans="1:25" hidden="1" outlineLevel="4" x14ac:dyDescent="0.3">
      <c r="A2259" s="85" t="s">
        <v>262</v>
      </c>
      <c r="B2259" s="85" t="s">
        <v>274</v>
      </c>
      <c r="C2259" t="s">
        <v>2333</v>
      </c>
      <c r="D2259" s="86">
        <v>0</v>
      </c>
      <c r="E2259" s="86">
        <v>0</v>
      </c>
      <c r="F2259" s="86">
        <v>0</v>
      </c>
      <c r="G2259" s="86">
        <v>0</v>
      </c>
      <c r="H2259" s="86">
        <v>0</v>
      </c>
      <c r="I2259" s="86">
        <v>0</v>
      </c>
      <c r="J2259" s="86">
        <v>0</v>
      </c>
      <c r="K2259" s="86">
        <v>0</v>
      </c>
      <c r="L2259" s="86">
        <v>0</v>
      </c>
      <c r="M2259" s="86">
        <v>0</v>
      </c>
      <c r="N2259" s="86">
        <v>0</v>
      </c>
      <c r="O2259" s="86">
        <v>0</v>
      </c>
      <c r="P2259" s="86">
        <v>0</v>
      </c>
      <c r="Q2259" s="86">
        <v>0</v>
      </c>
      <c r="R2259" s="86">
        <v>0</v>
      </c>
      <c r="S2259" s="86">
        <v>0</v>
      </c>
      <c r="T2259" s="86">
        <v>0</v>
      </c>
      <c r="U2259" s="86">
        <v>0</v>
      </c>
      <c r="V2259" s="86">
        <v>0</v>
      </c>
      <c r="W2259" s="86">
        <v>10000</v>
      </c>
      <c r="X2259" s="86">
        <v>0</v>
      </c>
      <c r="Y2259" s="86">
        <v>10000</v>
      </c>
    </row>
    <row r="2260" spans="1:25" hidden="1" outlineLevel="4" x14ac:dyDescent="0.3">
      <c r="A2260" s="85" t="s">
        <v>262</v>
      </c>
      <c r="B2260" s="85" t="s">
        <v>274</v>
      </c>
      <c r="C2260" t="s">
        <v>2334</v>
      </c>
      <c r="D2260" s="86">
        <v>0</v>
      </c>
      <c r="E2260" s="86">
        <v>0</v>
      </c>
      <c r="F2260" s="86">
        <v>0</v>
      </c>
      <c r="G2260" s="86">
        <v>0</v>
      </c>
      <c r="H2260" s="86">
        <v>0</v>
      </c>
      <c r="I2260" s="86">
        <v>0</v>
      </c>
      <c r="J2260" s="86">
        <v>531300</v>
      </c>
      <c r="K2260" s="86">
        <v>0</v>
      </c>
      <c r="L2260" s="86">
        <v>0</v>
      </c>
      <c r="M2260" s="86">
        <v>0</v>
      </c>
      <c r="N2260" s="86">
        <v>0</v>
      </c>
      <c r="O2260" s="86">
        <v>0</v>
      </c>
      <c r="P2260" s="86">
        <v>0</v>
      </c>
      <c r="Q2260" s="86">
        <v>0</v>
      </c>
      <c r="R2260" s="86">
        <v>0</v>
      </c>
      <c r="S2260" s="86">
        <v>0</v>
      </c>
      <c r="T2260" s="86">
        <v>0</v>
      </c>
      <c r="U2260" s="86">
        <v>0</v>
      </c>
      <c r="V2260" s="86">
        <v>0</v>
      </c>
      <c r="W2260" s="86">
        <v>0</v>
      </c>
      <c r="X2260" s="86">
        <v>0</v>
      </c>
      <c r="Y2260" s="86">
        <v>531300</v>
      </c>
    </row>
    <row r="2261" spans="1:25" hidden="1" outlineLevel="4" x14ac:dyDescent="0.3">
      <c r="A2261" s="85" t="s">
        <v>262</v>
      </c>
      <c r="B2261" s="85" t="s">
        <v>274</v>
      </c>
      <c r="C2261" t="s">
        <v>2335</v>
      </c>
      <c r="D2261" s="86">
        <v>0</v>
      </c>
      <c r="E2261" s="86">
        <v>0</v>
      </c>
      <c r="F2261" s="86">
        <v>0</v>
      </c>
      <c r="G2261" s="86">
        <v>0</v>
      </c>
      <c r="H2261" s="86">
        <v>0</v>
      </c>
      <c r="I2261" s="86">
        <v>0</v>
      </c>
      <c r="J2261" s="86">
        <v>0</v>
      </c>
      <c r="K2261" s="86">
        <v>0</v>
      </c>
      <c r="L2261" s="86">
        <v>0</v>
      </c>
      <c r="M2261" s="86">
        <v>0</v>
      </c>
      <c r="N2261" s="86">
        <v>0</v>
      </c>
      <c r="O2261" s="86">
        <v>0</v>
      </c>
      <c r="P2261" s="86">
        <v>0</v>
      </c>
      <c r="Q2261" s="86">
        <v>0</v>
      </c>
      <c r="R2261" s="86">
        <v>0</v>
      </c>
      <c r="S2261" s="86">
        <v>0</v>
      </c>
      <c r="T2261" s="86">
        <v>0</v>
      </c>
      <c r="U2261" s="86">
        <v>0</v>
      </c>
      <c r="V2261" s="86">
        <v>0</v>
      </c>
      <c r="W2261" s="86">
        <v>0</v>
      </c>
      <c r="X2261" s="86">
        <v>200000</v>
      </c>
      <c r="Y2261" s="86">
        <v>200000</v>
      </c>
    </row>
    <row r="2262" spans="1:25" hidden="1" outlineLevel="4" x14ac:dyDescent="0.3">
      <c r="A2262" s="85" t="s">
        <v>262</v>
      </c>
      <c r="B2262" s="85" t="s">
        <v>274</v>
      </c>
      <c r="C2262" t="s">
        <v>1179</v>
      </c>
      <c r="D2262" s="86">
        <v>0</v>
      </c>
      <c r="E2262" s="86">
        <v>0</v>
      </c>
      <c r="F2262" s="86">
        <v>0</v>
      </c>
      <c r="G2262" s="86">
        <v>0</v>
      </c>
      <c r="H2262" s="86">
        <v>0</v>
      </c>
      <c r="I2262" s="86">
        <v>0</v>
      </c>
      <c r="J2262" s="86">
        <v>0</v>
      </c>
      <c r="K2262" s="86">
        <v>0</v>
      </c>
      <c r="L2262" s="86">
        <v>0</v>
      </c>
      <c r="M2262" s="86">
        <v>0</v>
      </c>
      <c r="N2262" s="86">
        <v>0</v>
      </c>
      <c r="O2262" s="86">
        <v>0</v>
      </c>
      <c r="P2262" s="86">
        <v>0</v>
      </c>
      <c r="Q2262" s="86">
        <v>0</v>
      </c>
      <c r="R2262" s="86">
        <v>0</v>
      </c>
      <c r="S2262" s="86">
        <v>0</v>
      </c>
      <c r="T2262" s="86">
        <v>0</v>
      </c>
      <c r="U2262" s="86">
        <v>0</v>
      </c>
      <c r="V2262" s="86">
        <v>0</v>
      </c>
      <c r="W2262" s="86">
        <v>500000</v>
      </c>
      <c r="X2262" s="86">
        <v>0</v>
      </c>
      <c r="Y2262" s="86">
        <v>500000</v>
      </c>
    </row>
    <row r="2263" spans="1:25" hidden="1" outlineLevel="4" x14ac:dyDescent="0.3">
      <c r="A2263" s="85" t="s">
        <v>262</v>
      </c>
      <c r="B2263" s="85" t="s">
        <v>274</v>
      </c>
      <c r="C2263" t="s">
        <v>2336</v>
      </c>
      <c r="D2263" s="86">
        <v>0</v>
      </c>
      <c r="E2263" s="86">
        <v>0</v>
      </c>
      <c r="F2263" s="86">
        <v>0</v>
      </c>
      <c r="G2263" s="86">
        <v>0</v>
      </c>
      <c r="H2263" s="86">
        <v>0</v>
      </c>
      <c r="I2263" s="86">
        <v>0</v>
      </c>
      <c r="J2263" s="86">
        <v>0</v>
      </c>
      <c r="K2263" s="86">
        <v>0</v>
      </c>
      <c r="L2263" s="86">
        <v>0</v>
      </c>
      <c r="M2263" s="86">
        <v>0</v>
      </c>
      <c r="N2263" s="86">
        <v>0</v>
      </c>
      <c r="O2263" s="86">
        <v>250000</v>
      </c>
      <c r="P2263" s="86">
        <v>0</v>
      </c>
      <c r="Q2263" s="86">
        <v>0</v>
      </c>
      <c r="R2263" s="86">
        <v>0</v>
      </c>
      <c r="S2263" s="86">
        <v>0</v>
      </c>
      <c r="T2263" s="86">
        <v>0</v>
      </c>
      <c r="U2263" s="86">
        <v>0</v>
      </c>
      <c r="V2263" s="86">
        <v>0</v>
      </c>
      <c r="W2263" s="86">
        <v>0</v>
      </c>
      <c r="X2263" s="86">
        <v>0</v>
      </c>
      <c r="Y2263" s="86">
        <v>250000</v>
      </c>
    </row>
    <row r="2264" spans="1:25" hidden="1" outlineLevel="4" x14ac:dyDescent="0.3">
      <c r="A2264" s="85" t="s">
        <v>262</v>
      </c>
      <c r="B2264" s="85" t="s">
        <v>274</v>
      </c>
      <c r="C2264" t="s">
        <v>2337</v>
      </c>
      <c r="D2264" s="86">
        <v>0</v>
      </c>
      <c r="E2264" s="86">
        <v>0</v>
      </c>
      <c r="F2264" s="86">
        <v>0</v>
      </c>
      <c r="G2264" s="86">
        <v>0</v>
      </c>
      <c r="H2264" s="86">
        <v>0</v>
      </c>
      <c r="I2264" s="86">
        <v>0</v>
      </c>
      <c r="J2264" s="86">
        <v>0</v>
      </c>
      <c r="K2264" s="86">
        <v>60000</v>
      </c>
      <c r="L2264" s="86">
        <v>0</v>
      </c>
      <c r="M2264" s="86">
        <v>0</v>
      </c>
      <c r="N2264" s="86">
        <v>0</v>
      </c>
      <c r="O2264" s="86">
        <v>0</v>
      </c>
      <c r="P2264" s="86">
        <v>0</v>
      </c>
      <c r="Q2264" s="86">
        <v>0</v>
      </c>
      <c r="R2264" s="86">
        <v>0</v>
      </c>
      <c r="S2264" s="86">
        <v>0</v>
      </c>
      <c r="T2264" s="86">
        <v>0</v>
      </c>
      <c r="U2264" s="86">
        <v>0</v>
      </c>
      <c r="V2264" s="86">
        <v>0</v>
      </c>
      <c r="W2264" s="86">
        <v>0</v>
      </c>
      <c r="X2264" s="86">
        <v>0</v>
      </c>
      <c r="Y2264" s="86">
        <v>60000</v>
      </c>
    </row>
    <row r="2265" spans="1:25" hidden="1" outlineLevel="4" x14ac:dyDescent="0.3">
      <c r="A2265" s="85" t="s">
        <v>262</v>
      </c>
      <c r="B2265" s="85" t="s">
        <v>274</v>
      </c>
      <c r="C2265" t="s">
        <v>2338</v>
      </c>
      <c r="D2265" s="86">
        <v>0</v>
      </c>
      <c r="E2265" s="86">
        <v>0</v>
      </c>
      <c r="F2265" s="86">
        <v>0</v>
      </c>
      <c r="G2265" s="86">
        <v>0</v>
      </c>
      <c r="H2265" s="86">
        <v>0</v>
      </c>
      <c r="I2265" s="86">
        <v>0</v>
      </c>
      <c r="J2265" s="86">
        <v>0</v>
      </c>
      <c r="K2265" s="86">
        <v>165000</v>
      </c>
      <c r="L2265" s="86">
        <v>0</v>
      </c>
      <c r="M2265" s="86">
        <v>0</v>
      </c>
      <c r="N2265" s="86">
        <v>0</v>
      </c>
      <c r="O2265" s="86">
        <v>0</v>
      </c>
      <c r="P2265" s="86">
        <v>0</v>
      </c>
      <c r="Q2265" s="86">
        <v>0</v>
      </c>
      <c r="R2265" s="86">
        <v>0</v>
      </c>
      <c r="S2265" s="86">
        <v>0</v>
      </c>
      <c r="T2265" s="86">
        <v>0</v>
      </c>
      <c r="U2265" s="86">
        <v>0</v>
      </c>
      <c r="V2265" s="86">
        <v>0</v>
      </c>
      <c r="W2265" s="86">
        <v>0</v>
      </c>
      <c r="X2265" s="86">
        <v>0</v>
      </c>
      <c r="Y2265" s="86">
        <v>165000</v>
      </c>
    </row>
    <row r="2266" spans="1:25" hidden="1" outlineLevel="4" x14ac:dyDescent="0.3">
      <c r="A2266" s="85" t="s">
        <v>262</v>
      </c>
      <c r="B2266" s="85" t="s">
        <v>274</v>
      </c>
      <c r="C2266" t="s">
        <v>2339</v>
      </c>
      <c r="D2266" s="86">
        <v>0</v>
      </c>
      <c r="E2266" s="86">
        <v>0</v>
      </c>
      <c r="F2266" s="86">
        <v>0</v>
      </c>
      <c r="G2266" s="86">
        <v>0</v>
      </c>
      <c r="H2266" s="86">
        <v>0</v>
      </c>
      <c r="I2266" s="86">
        <v>0</v>
      </c>
      <c r="J2266" s="86">
        <v>0</v>
      </c>
      <c r="K2266" s="86">
        <v>0</v>
      </c>
      <c r="L2266" s="86">
        <v>0</v>
      </c>
      <c r="M2266" s="86">
        <v>0</v>
      </c>
      <c r="N2266" s="86">
        <v>0</v>
      </c>
      <c r="O2266" s="86">
        <v>0</v>
      </c>
      <c r="P2266" s="86">
        <v>0</v>
      </c>
      <c r="Q2266" s="86">
        <v>0</v>
      </c>
      <c r="R2266" s="86">
        <v>0</v>
      </c>
      <c r="S2266" s="86">
        <v>0</v>
      </c>
      <c r="T2266" s="86">
        <v>0</v>
      </c>
      <c r="U2266" s="86">
        <v>0</v>
      </c>
      <c r="V2266" s="86">
        <v>0</v>
      </c>
      <c r="W2266" s="86">
        <v>1200000</v>
      </c>
      <c r="X2266" s="86">
        <v>0</v>
      </c>
      <c r="Y2266" s="86">
        <v>1200000</v>
      </c>
    </row>
    <row r="2267" spans="1:25" hidden="1" outlineLevel="4" x14ac:dyDescent="0.3">
      <c r="A2267" s="85" t="s">
        <v>262</v>
      </c>
      <c r="B2267" s="85" t="s">
        <v>274</v>
      </c>
      <c r="C2267" t="s">
        <v>2340</v>
      </c>
      <c r="D2267" s="86">
        <v>0</v>
      </c>
      <c r="E2267" s="86">
        <v>0</v>
      </c>
      <c r="F2267" s="86">
        <v>0</v>
      </c>
      <c r="G2267" s="86">
        <v>0</v>
      </c>
      <c r="H2267" s="86">
        <v>0</v>
      </c>
      <c r="I2267" s="86">
        <v>0</v>
      </c>
      <c r="J2267" s="86">
        <v>0</v>
      </c>
      <c r="K2267" s="86">
        <v>0</v>
      </c>
      <c r="L2267" s="86">
        <v>0</v>
      </c>
      <c r="M2267" s="86">
        <v>0</v>
      </c>
      <c r="N2267" s="86">
        <v>0</v>
      </c>
      <c r="O2267" s="86">
        <v>0</v>
      </c>
      <c r="P2267" s="86">
        <v>0</v>
      </c>
      <c r="Q2267" s="86">
        <v>0</v>
      </c>
      <c r="R2267" s="86">
        <v>0</v>
      </c>
      <c r="S2267" s="86">
        <v>0</v>
      </c>
      <c r="T2267" s="86">
        <v>0</v>
      </c>
      <c r="U2267" s="86">
        <v>0</v>
      </c>
      <c r="V2267" s="86">
        <v>0</v>
      </c>
      <c r="W2267" s="86">
        <v>900000</v>
      </c>
      <c r="X2267" s="86">
        <v>0</v>
      </c>
      <c r="Y2267" s="86">
        <v>900000</v>
      </c>
    </row>
    <row r="2268" spans="1:25" hidden="1" outlineLevel="4" x14ac:dyDescent="0.3">
      <c r="A2268" s="85" t="s">
        <v>262</v>
      </c>
      <c r="B2268" s="85" t="s">
        <v>274</v>
      </c>
      <c r="C2268" t="s">
        <v>2341</v>
      </c>
      <c r="D2268" s="86">
        <v>0</v>
      </c>
      <c r="E2268" s="86">
        <v>0</v>
      </c>
      <c r="F2268" s="86">
        <v>0</v>
      </c>
      <c r="G2268" s="86">
        <v>0</v>
      </c>
      <c r="H2268" s="86">
        <v>0</v>
      </c>
      <c r="I2268" s="86">
        <v>0</v>
      </c>
      <c r="J2268" s="86">
        <v>0</v>
      </c>
      <c r="K2268" s="86">
        <v>0</v>
      </c>
      <c r="L2268" s="86">
        <v>0</v>
      </c>
      <c r="M2268" s="86">
        <v>0</v>
      </c>
      <c r="N2268" s="86">
        <v>0</v>
      </c>
      <c r="O2268" s="86">
        <v>0</v>
      </c>
      <c r="P2268" s="86">
        <v>0</v>
      </c>
      <c r="Q2268" s="86">
        <v>0</v>
      </c>
      <c r="R2268" s="86">
        <v>0</v>
      </c>
      <c r="S2268" s="86">
        <v>0</v>
      </c>
      <c r="T2268" s="86">
        <v>0</v>
      </c>
      <c r="U2268" s="86">
        <v>0</v>
      </c>
      <c r="V2268" s="86">
        <v>0</v>
      </c>
      <c r="W2268" s="86">
        <v>0</v>
      </c>
      <c r="X2268" s="86">
        <v>80000</v>
      </c>
      <c r="Y2268" s="86">
        <v>80000</v>
      </c>
    </row>
    <row r="2269" spans="1:25" hidden="1" outlineLevel="4" x14ac:dyDescent="0.3">
      <c r="A2269" s="85" t="s">
        <v>262</v>
      </c>
      <c r="B2269" s="85" t="s">
        <v>274</v>
      </c>
      <c r="C2269" t="s">
        <v>2342</v>
      </c>
      <c r="D2269" s="86">
        <v>0</v>
      </c>
      <c r="E2269" s="86">
        <v>0</v>
      </c>
      <c r="F2269" s="86">
        <v>0</v>
      </c>
      <c r="G2269" s="86">
        <v>0</v>
      </c>
      <c r="H2269" s="86">
        <v>0</v>
      </c>
      <c r="I2269" s="86">
        <v>0</v>
      </c>
      <c r="J2269" s="86">
        <v>0</v>
      </c>
      <c r="K2269" s="86">
        <v>0</v>
      </c>
      <c r="L2269" s="86">
        <v>0</v>
      </c>
      <c r="M2269" s="86">
        <v>0</v>
      </c>
      <c r="N2269" s="86">
        <v>0</v>
      </c>
      <c r="O2269" s="86">
        <v>0</v>
      </c>
      <c r="P2269" s="86">
        <v>0</v>
      </c>
      <c r="Q2269" s="86">
        <v>0</v>
      </c>
      <c r="R2269" s="86">
        <v>0</v>
      </c>
      <c r="S2269" s="86">
        <v>0</v>
      </c>
      <c r="T2269" s="86">
        <v>0</v>
      </c>
      <c r="U2269" s="86">
        <v>0</v>
      </c>
      <c r="V2269" s="86">
        <v>0</v>
      </c>
      <c r="W2269" s="86">
        <v>1000000</v>
      </c>
      <c r="X2269" s="86">
        <v>0</v>
      </c>
      <c r="Y2269" s="86">
        <v>1000000</v>
      </c>
    </row>
    <row r="2270" spans="1:25" hidden="1" outlineLevel="4" x14ac:dyDescent="0.3">
      <c r="A2270" s="85" t="s">
        <v>262</v>
      </c>
      <c r="B2270" s="85" t="s">
        <v>274</v>
      </c>
      <c r="C2270" t="s">
        <v>2343</v>
      </c>
      <c r="D2270" s="86">
        <v>0</v>
      </c>
      <c r="E2270" s="86">
        <v>0</v>
      </c>
      <c r="F2270" s="86">
        <v>0</v>
      </c>
      <c r="G2270" s="86">
        <v>0</v>
      </c>
      <c r="H2270" s="86">
        <v>0</v>
      </c>
      <c r="I2270" s="86">
        <v>0</v>
      </c>
      <c r="J2270" s="86">
        <v>0</v>
      </c>
      <c r="K2270" s="86">
        <v>300000</v>
      </c>
      <c r="L2270" s="86">
        <v>0</v>
      </c>
      <c r="M2270" s="86">
        <v>0</v>
      </c>
      <c r="N2270" s="86">
        <v>0</v>
      </c>
      <c r="O2270" s="86">
        <v>0</v>
      </c>
      <c r="P2270" s="86">
        <v>0</v>
      </c>
      <c r="Q2270" s="86">
        <v>0</v>
      </c>
      <c r="R2270" s="86">
        <v>0</v>
      </c>
      <c r="S2270" s="86">
        <v>0</v>
      </c>
      <c r="T2270" s="86">
        <v>0</v>
      </c>
      <c r="U2270" s="86">
        <v>0</v>
      </c>
      <c r="V2270" s="86">
        <v>0</v>
      </c>
      <c r="W2270" s="86">
        <v>0</v>
      </c>
      <c r="X2270" s="86">
        <v>0</v>
      </c>
      <c r="Y2270" s="86">
        <v>300000</v>
      </c>
    </row>
    <row r="2271" spans="1:25" hidden="1" outlineLevel="4" x14ac:dyDescent="0.3">
      <c r="A2271" s="85" t="s">
        <v>262</v>
      </c>
      <c r="B2271" s="85" t="s">
        <v>274</v>
      </c>
      <c r="C2271" t="s">
        <v>2344</v>
      </c>
      <c r="D2271" s="86">
        <v>0</v>
      </c>
      <c r="E2271" s="86">
        <v>0</v>
      </c>
      <c r="F2271" s="86">
        <v>0</v>
      </c>
      <c r="G2271" s="86">
        <v>0</v>
      </c>
      <c r="H2271" s="86">
        <v>0</v>
      </c>
      <c r="I2271" s="86">
        <v>0</v>
      </c>
      <c r="J2271" s="86">
        <v>0</v>
      </c>
      <c r="K2271" s="86">
        <v>0</v>
      </c>
      <c r="L2271" s="86">
        <v>0</v>
      </c>
      <c r="M2271" s="86">
        <v>0</v>
      </c>
      <c r="N2271" s="86">
        <v>0</v>
      </c>
      <c r="O2271" s="86">
        <v>0</v>
      </c>
      <c r="P2271" s="86">
        <v>0</v>
      </c>
      <c r="Q2271" s="86">
        <v>0</v>
      </c>
      <c r="R2271" s="86">
        <v>0</v>
      </c>
      <c r="S2271" s="86">
        <v>0</v>
      </c>
      <c r="T2271" s="86">
        <v>0</v>
      </c>
      <c r="U2271" s="86">
        <v>0</v>
      </c>
      <c r="V2271" s="86">
        <v>0</v>
      </c>
      <c r="W2271" s="86">
        <v>0</v>
      </c>
      <c r="X2271" s="86">
        <v>5000000</v>
      </c>
      <c r="Y2271" s="86">
        <v>5000000</v>
      </c>
    </row>
    <row r="2272" spans="1:25" hidden="1" outlineLevel="4" x14ac:dyDescent="0.3">
      <c r="A2272" s="85" t="s">
        <v>262</v>
      </c>
      <c r="B2272" s="85" t="s">
        <v>274</v>
      </c>
      <c r="C2272" t="s">
        <v>2345</v>
      </c>
      <c r="D2272" s="86">
        <v>0</v>
      </c>
      <c r="E2272" s="86">
        <v>0</v>
      </c>
      <c r="F2272" s="86">
        <v>0</v>
      </c>
      <c r="G2272" s="86">
        <v>0</v>
      </c>
      <c r="H2272" s="86">
        <v>0</v>
      </c>
      <c r="I2272" s="86">
        <v>0</v>
      </c>
      <c r="J2272" s="86">
        <v>0</v>
      </c>
      <c r="K2272" s="86">
        <v>0</v>
      </c>
      <c r="L2272" s="86">
        <v>0</v>
      </c>
      <c r="M2272" s="86">
        <v>0</v>
      </c>
      <c r="N2272" s="86">
        <v>0</v>
      </c>
      <c r="O2272" s="86">
        <v>0</v>
      </c>
      <c r="P2272" s="86">
        <v>0</v>
      </c>
      <c r="Q2272" s="86">
        <v>0</v>
      </c>
      <c r="R2272" s="86">
        <v>0</v>
      </c>
      <c r="S2272" s="86">
        <v>0</v>
      </c>
      <c r="T2272" s="86">
        <v>0</v>
      </c>
      <c r="U2272" s="86">
        <v>0</v>
      </c>
      <c r="V2272" s="86">
        <v>0</v>
      </c>
      <c r="W2272" s="86">
        <v>100000</v>
      </c>
      <c r="X2272" s="86">
        <v>0</v>
      </c>
      <c r="Y2272" s="86">
        <v>100000</v>
      </c>
    </row>
    <row r="2273" spans="1:25" hidden="1" outlineLevel="4" x14ac:dyDescent="0.3">
      <c r="A2273" s="85" t="s">
        <v>262</v>
      </c>
      <c r="B2273" s="85" t="s">
        <v>274</v>
      </c>
      <c r="C2273" t="s">
        <v>2346</v>
      </c>
      <c r="D2273" s="86">
        <v>0</v>
      </c>
      <c r="E2273" s="86">
        <v>0</v>
      </c>
      <c r="F2273" s="86">
        <v>0</v>
      </c>
      <c r="G2273" s="86">
        <v>0</v>
      </c>
      <c r="H2273" s="86">
        <v>0</v>
      </c>
      <c r="I2273" s="86">
        <v>0</v>
      </c>
      <c r="J2273" s="86">
        <v>0</v>
      </c>
      <c r="K2273" s="86">
        <v>0</v>
      </c>
      <c r="L2273" s="86">
        <v>0</v>
      </c>
      <c r="M2273" s="86">
        <v>0</v>
      </c>
      <c r="N2273" s="86">
        <v>0</v>
      </c>
      <c r="O2273" s="86">
        <v>0</v>
      </c>
      <c r="P2273" s="86">
        <v>50000</v>
      </c>
      <c r="Q2273" s="86">
        <v>0</v>
      </c>
      <c r="R2273" s="86">
        <v>0</v>
      </c>
      <c r="S2273" s="86">
        <v>0</v>
      </c>
      <c r="T2273" s="86">
        <v>0</v>
      </c>
      <c r="U2273" s="86">
        <v>0</v>
      </c>
      <c r="V2273" s="86">
        <v>3000000</v>
      </c>
      <c r="W2273" s="86">
        <v>250000</v>
      </c>
      <c r="X2273" s="86">
        <v>0</v>
      </c>
      <c r="Y2273" s="86">
        <v>3300000</v>
      </c>
    </row>
    <row r="2274" spans="1:25" hidden="1" outlineLevel="4" x14ac:dyDescent="0.3">
      <c r="A2274" s="85" t="s">
        <v>262</v>
      </c>
      <c r="B2274" s="85" t="s">
        <v>274</v>
      </c>
      <c r="C2274" t="s">
        <v>2347</v>
      </c>
      <c r="D2274" s="86">
        <v>0</v>
      </c>
      <c r="E2274" s="86">
        <v>0</v>
      </c>
      <c r="F2274" s="86">
        <v>0</v>
      </c>
      <c r="G2274" s="86">
        <v>0</v>
      </c>
      <c r="H2274" s="86">
        <v>0</v>
      </c>
      <c r="I2274" s="86">
        <v>0</v>
      </c>
      <c r="J2274" s="86">
        <v>0</v>
      </c>
      <c r="K2274" s="86">
        <v>0</v>
      </c>
      <c r="L2274" s="86">
        <v>0</v>
      </c>
      <c r="M2274" s="86">
        <v>0</v>
      </c>
      <c r="N2274" s="86">
        <v>0</v>
      </c>
      <c r="O2274" s="86">
        <v>0</v>
      </c>
      <c r="P2274" s="86">
        <v>0</v>
      </c>
      <c r="Q2274" s="86">
        <v>0</v>
      </c>
      <c r="R2274" s="86">
        <v>0</v>
      </c>
      <c r="S2274" s="86">
        <v>0</v>
      </c>
      <c r="T2274" s="86">
        <v>0</v>
      </c>
      <c r="U2274" s="86">
        <v>0</v>
      </c>
      <c r="V2274" s="86">
        <v>0</v>
      </c>
      <c r="W2274" s="86">
        <v>1000000</v>
      </c>
      <c r="X2274" s="86">
        <v>0</v>
      </c>
      <c r="Y2274" s="86">
        <v>1000000</v>
      </c>
    </row>
    <row r="2275" spans="1:25" hidden="1" outlineLevel="4" x14ac:dyDescent="0.3">
      <c r="A2275" s="85" t="s">
        <v>262</v>
      </c>
      <c r="B2275" s="85" t="s">
        <v>274</v>
      </c>
      <c r="C2275" t="s">
        <v>2348</v>
      </c>
      <c r="D2275" s="86">
        <v>0</v>
      </c>
      <c r="E2275" s="86">
        <v>0</v>
      </c>
      <c r="F2275" s="86">
        <v>0</v>
      </c>
      <c r="G2275" s="86">
        <v>0</v>
      </c>
      <c r="H2275" s="86">
        <v>0</v>
      </c>
      <c r="I2275" s="86">
        <v>0</v>
      </c>
      <c r="J2275" s="86">
        <v>0</v>
      </c>
      <c r="K2275" s="86">
        <v>0</v>
      </c>
      <c r="L2275" s="86">
        <v>0</v>
      </c>
      <c r="M2275" s="86">
        <v>0</v>
      </c>
      <c r="N2275" s="86">
        <v>0</v>
      </c>
      <c r="O2275" s="86">
        <v>0</v>
      </c>
      <c r="P2275" s="86">
        <v>0</v>
      </c>
      <c r="Q2275" s="86">
        <v>0</v>
      </c>
      <c r="R2275" s="86">
        <v>2238206</v>
      </c>
      <c r="S2275" s="86">
        <v>0</v>
      </c>
      <c r="T2275" s="86">
        <v>0</v>
      </c>
      <c r="U2275" s="86">
        <v>0</v>
      </c>
      <c r="V2275" s="86">
        <v>0</v>
      </c>
      <c r="W2275" s="86">
        <v>0</v>
      </c>
      <c r="X2275" s="86">
        <v>0</v>
      </c>
      <c r="Y2275" s="86">
        <v>2238206</v>
      </c>
    </row>
    <row r="2276" spans="1:25" hidden="1" outlineLevel="4" x14ac:dyDescent="0.3">
      <c r="A2276" s="85" t="s">
        <v>262</v>
      </c>
      <c r="B2276" s="85" t="s">
        <v>274</v>
      </c>
      <c r="C2276" t="s">
        <v>2349</v>
      </c>
      <c r="D2276" s="86">
        <v>0</v>
      </c>
      <c r="E2276" s="86">
        <v>0</v>
      </c>
      <c r="F2276" s="86">
        <v>0</v>
      </c>
      <c r="G2276" s="86">
        <v>0</v>
      </c>
      <c r="H2276" s="86">
        <v>0</v>
      </c>
      <c r="I2276" s="86">
        <v>0</v>
      </c>
      <c r="J2276" s="86">
        <v>0</v>
      </c>
      <c r="K2276" s="86">
        <v>0</v>
      </c>
      <c r="L2276" s="86">
        <v>0</v>
      </c>
      <c r="M2276" s="86">
        <v>0</v>
      </c>
      <c r="N2276" s="86">
        <v>0</v>
      </c>
      <c r="O2276" s="86">
        <v>0</v>
      </c>
      <c r="P2276" s="86">
        <v>0</v>
      </c>
      <c r="Q2276" s="86">
        <v>0</v>
      </c>
      <c r="R2276" s="86">
        <v>0</v>
      </c>
      <c r="S2276" s="86">
        <v>0</v>
      </c>
      <c r="T2276" s="86">
        <v>0</v>
      </c>
      <c r="U2276" s="86">
        <v>0</v>
      </c>
      <c r="V2276" s="86">
        <v>0</v>
      </c>
      <c r="W2276" s="86">
        <v>0</v>
      </c>
      <c r="X2276" s="86">
        <v>750000</v>
      </c>
      <c r="Y2276" s="86">
        <v>750000</v>
      </c>
    </row>
    <row r="2277" spans="1:25" hidden="1" outlineLevel="4" x14ac:dyDescent="0.3">
      <c r="A2277" s="85" t="s">
        <v>262</v>
      </c>
      <c r="B2277" s="85" t="s">
        <v>274</v>
      </c>
      <c r="C2277" t="s">
        <v>2350</v>
      </c>
      <c r="D2277" s="86">
        <v>0</v>
      </c>
      <c r="E2277" s="86">
        <v>0</v>
      </c>
      <c r="F2277" s="86">
        <v>0</v>
      </c>
      <c r="G2277" s="86">
        <v>0</v>
      </c>
      <c r="H2277" s="86">
        <v>0</v>
      </c>
      <c r="I2277" s="86">
        <v>0</v>
      </c>
      <c r="J2277" s="86">
        <v>0</v>
      </c>
      <c r="K2277" s="86">
        <v>0</v>
      </c>
      <c r="L2277" s="86">
        <v>0</v>
      </c>
      <c r="M2277" s="86">
        <v>0</v>
      </c>
      <c r="N2277" s="86">
        <v>0</v>
      </c>
      <c r="O2277" s="86">
        <v>0</v>
      </c>
      <c r="P2277" s="86">
        <v>0</v>
      </c>
      <c r="Q2277" s="86">
        <v>300000</v>
      </c>
      <c r="R2277" s="86">
        <v>0</v>
      </c>
      <c r="S2277" s="86">
        <v>0</v>
      </c>
      <c r="T2277" s="86">
        <v>0</v>
      </c>
      <c r="U2277" s="86">
        <v>0</v>
      </c>
      <c r="V2277" s="86">
        <v>0</v>
      </c>
      <c r="W2277" s="86">
        <v>0</v>
      </c>
      <c r="X2277" s="86">
        <v>0</v>
      </c>
      <c r="Y2277" s="86">
        <v>300000</v>
      </c>
    </row>
    <row r="2278" spans="1:25" hidden="1" outlineLevel="4" x14ac:dyDescent="0.3">
      <c r="A2278" s="85" t="s">
        <v>262</v>
      </c>
      <c r="B2278" s="85" t="s">
        <v>274</v>
      </c>
      <c r="C2278" t="s">
        <v>2351</v>
      </c>
      <c r="D2278" s="86">
        <v>0</v>
      </c>
      <c r="E2278" s="86">
        <v>0</v>
      </c>
      <c r="F2278" s="86">
        <v>0</v>
      </c>
      <c r="G2278" s="86">
        <v>0</v>
      </c>
      <c r="H2278" s="86">
        <v>0</v>
      </c>
      <c r="I2278" s="86">
        <v>0</v>
      </c>
      <c r="J2278" s="86">
        <v>0</v>
      </c>
      <c r="K2278" s="86">
        <v>0</v>
      </c>
      <c r="L2278" s="86">
        <v>0</v>
      </c>
      <c r="M2278" s="86">
        <v>0</v>
      </c>
      <c r="N2278" s="86">
        <v>0</v>
      </c>
      <c r="O2278" s="86">
        <v>0</v>
      </c>
      <c r="P2278" s="86">
        <v>100000</v>
      </c>
      <c r="Q2278" s="86">
        <v>0</v>
      </c>
      <c r="R2278" s="86">
        <v>0</v>
      </c>
      <c r="S2278" s="86">
        <v>0</v>
      </c>
      <c r="T2278" s="86">
        <v>0</v>
      </c>
      <c r="U2278" s="86">
        <v>0</v>
      </c>
      <c r="V2278" s="86">
        <v>0</v>
      </c>
      <c r="W2278" s="86">
        <v>0</v>
      </c>
      <c r="X2278" s="86">
        <v>0</v>
      </c>
      <c r="Y2278" s="86">
        <v>100000</v>
      </c>
    </row>
    <row r="2279" spans="1:25" hidden="1" outlineLevel="4" x14ac:dyDescent="0.3">
      <c r="A2279" s="85" t="s">
        <v>262</v>
      </c>
      <c r="B2279" s="85" t="s">
        <v>274</v>
      </c>
      <c r="C2279" t="s">
        <v>2352</v>
      </c>
      <c r="D2279" s="86">
        <v>0</v>
      </c>
      <c r="E2279" s="86">
        <v>0</v>
      </c>
      <c r="F2279" s="86">
        <v>0</v>
      </c>
      <c r="G2279" s="86">
        <v>0</v>
      </c>
      <c r="H2279" s="86">
        <v>0</v>
      </c>
      <c r="I2279" s="86">
        <v>0</v>
      </c>
      <c r="J2279" s="86">
        <v>500000</v>
      </c>
      <c r="K2279" s="86">
        <v>0</v>
      </c>
      <c r="L2279" s="86">
        <v>0</v>
      </c>
      <c r="M2279" s="86">
        <v>0</v>
      </c>
      <c r="N2279" s="86">
        <v>0</v>
      </c>
      <c r="O2279" s="86">
        <v>0</v>
      </c>
      <c r="P2279" s="86">
        <v>0</v>
      </c>
      <c r="Q2279" s="86">
        <v>0</v>
      </c>
      <c r="R2279" s="86">
        <v>0</v>
      </c>
      <c r="S2279" s="86">
        <v>0</v>
      </c>
      <c r="T2279" s="86">
        <v>0</v>
      </c>
      <c r="U2279" s="86">
        <v>0</v>
      </c>
      <c r="V2279" s="86">
        <v>0</v>
      </c>
      <c r="W2279" s="86">
        <v>0</v>
      </c>
      <c r="X2279" s="86">
        <v>0</v>
      </c>
      <c r="Y2279" s="86">
        <v>500000</v>
      </c>
    </row>
    <row r="2280" spans="1:25" hidden="1" outlineLevel="4" x14ac:dyDescent="0.3">
      <c r="A2280" s="85" t="s">
        <v>262</v>
      </c>
      <c r="B2280" s="85" t="s">
        <v>274</v>
      </c>
      <c r="C2280" t="s">
        <v>1393</v>
      </c>
      <c r="D2280" s="86">
        <v>0</v>
      </c>
      <c r="E2280" s="86">
        <v>0</v>
      </c>
      <c r="F2280" s="86">
        <v>0</v>
      </c>
      <c r="G2280" s="86">
        <v>0</v>
      </c>
      <c r="H2280" s="86">
        <v>0</v>
      </c>
      <c r="I2280" s="86">
        <v>0</v>
      </c>
      <c r="J2280" s="86">
        <v>0</v>
      </c>
      <c r="K2280" s="86">
        <v>0</v>
      </c>
      <c r="L2280" s="86">
        <v>0</v>
      </c>
      <c r="M2280" s="86">
        <v>0</v>
      </c>
      <c r="N2280" s="86">
        <v>0</v>
      </c>
      <c r="O2280" s="86">
        <v>5000000</v>
      </c>
      <c r="P2280" s="86">
        <v>5000000</v>
      </c>
      <c r="Q2280" s="86">
        <v>4000000</v>
      </c>
      <c r="R2280" s="86">
        <v>0</v>
      </c>
      <c r="S2280" s="86">
        <v>0</v>
      </c>
      <c r="T2280" s="86">
        <v>0</v>
      </c>
      <c r="U2280" s="86">
        <v>0</v>
      </c>
      <c r="V2280" s="86">
        <v>0</v>
      </c>
      <c r="W2280" s="86">
        <v>1000000</v>
      </c>
      <c r="X2280" s="86">
        <v>1000000</v>
      </c>
      <c r="Y2280" s="86">
        <v>16000000</v>
      </c>
    </row>
    <row r="2281" spans="1:25" hidden="1" outlineLevel="4" x14ac:dyDescent="0.3">
      <c r="A2281" s="85" t="s">
        <v>262</v>
      </c>
      <c r="B2281" s="85" t="s">
        <v>274</v>
      </c>
      <c r="C2281" t="s">
        <v>2353</v>
      </c>
      <c r="D2281" s="86">
        <v>0</v>
      </c>
      <c r="E2281" s="86">
        <v>0</v>
      </c>
      <c r="F2281" s="86">
        <v>0</v>
      </c>
      <c r="G2281" s="86">
        <v>0</v>
      </c>
      <c r="H2281" s="86">
        <v>0</v>
      </c>
      <c r="I2281" s="86">
        <v>0</v>
      </c>
      <c r="J2281" s="86">
        <v>0</v>
      </c>
      <c r="K2281" s="86">
        <v>0</v>
      </c>
      <c r="L2281" s="86">
        <v>0</v>
      </c>
      <c r="M2281" s="86">
        <v>0</v>
      </c>
      <c r="N2281" s="86">
        <v>0</v>
      </c>
      <c r="O2281" s="86">
        <v>0</v>
      </c>
      <c r="P2281" s="86">
        <v>0</v>
      </c>
      <c r="Q2281" s="86">
        <v>0</v>
      </c>
      <c r="R2281" s="86">
        <v>0</v>
      </c>
      <c r="S2281" s="86">
        <v>0</v>
      </c>
      <c r="T2281" s="86">
        <v>0</v>
      </c>
      <c r="U2281" s="86">
        <v>0</v>
      </c>
      <c r="V2281" s="86">
        <v>0</v>
      </c>
      <c r="W2281" s="86">
        <v>0</v>
      </c>
      <c r="X2281" s="86">
        <v>500000</v>
      </c>
      <c r="Y2281" s="86">
        <v>500000</v>
      </c>
    </row>
    <row r="2282" spans="1:25" hidden="1" outlineLevel="4" x14ac:dyDescent="0.3">
      <c r="A2282" s="85" t="s">
        <v>262</v>
      </c>
      <c r="B2282" s="85" t="s">
        <v>274</v>
      </c>
      <c r="C2282" t="s">
        <v>2354</v>
      </c>
      <c r="D2282" s="86">
        <v>0</v>
      </c>
      <c r="E2282" s="86">
        <v>0</v>
      </c>
      <c r="F2282" s="86">
        <v>0</v>
      </c>
      <c r="G2282" s="86">
        <v>0</v>
      </c>
      <c r="H2282" s="86">
        <v>0</v>
      </c>
      <c r="I2282" s="86">
        <v>0</v>
      </c>
      <c r="J2282" s="86">
        <v>0</v>
      </c>
      <c r="K2282" s="86">
        <v>0</v>
      </c>
      <c r="L2282" s="86">
        <v>0</v>
      </c>
      <c r="M2282" s="86">
        <v>0</v>
      </c>
      <c r="N2282" s="86">
        <v>0</v>
      </c>
      <c r="O2282" s="86">
        <v>0</v>
      </c>
      <c r="P2282" s="86">
        <v>0</v>
      </c>
      <c r="Q2282" s="86">
        <v>0</v>
      </c>
      <c r="R2282" s="86">
        <v>0</v>
      </c>
      <c r="S2282" s="86">
        <v>0</v>
      </c>
      <c r="T2282" s="86">
        <v>0</v>
      </c>
      <c r="U2282" s="86">
        <v>0</v>
      </c>
      <c r="V2282" s="86">
        <v>0</v>
      </c>
      <c r="W2282" s="86">
        <v>1500000</v>
      </c>
      <c r="X2282" s="86">
        <v>0</v>
      </c>
      <c r="Y2282" s="86">
        <v>1500000</v>
      </c>
    </row>
    <row r="2283" spans="1:25" hidden="1" outlineLevel="4" x14ac:dyDescent="0.3">
      <c r="A2283" s="85" t="s">
        <v>262</v>
      </c>
      <c r="B2283" s="85" t="s">
        <v>274</v>
      </c>
      <c r="C2283" t="s">
        <v>2355</v>
      </c>
      <c r="D2283" s="86">
        <v>0</v>
      </c>
      <c r="E2283" s="86">
        <v>0</v>
      </c>
      <c r="F2283" s="86">
        <v>0</v>
      </c>
      <c r="G2283" s="86">
        <v>0</v>
      </c>
      <c r="H2283" s="86">
        <v>0</v>
      </c>
      <c r="I2283" s="86">
        <v>0</v>
      </c>
      <c r="J2283" s="86">
        <v>0</v>
      </c>
      <c r="K2283" s="86">
        <v>0</v>
      </c>
      <c r="L2283" s="86">
        <v>0</v>
      </c>
      <c r="M2283" s="86">
        <v>0</v>
      </c>
      <c r="N2283" s="86">
        <v>0</v>
      </c>
      <c r="O2283" s="86">
        <v>0</v>
      </c>
      <c r="P2283" s="86">
        <v>0</v>
      </c>
      <c r="Q2283" s="86">
        <v>0</v>
      </c>
      <c r="R2283" s="86">
        <v>0</v>
      </c>
      <c r="S2283" s="86">
        <v>0</v>
      </c>
      <c r="T2283" s="86">
        <v>0</v>
      </c>
      <c r="U2283" s="86">
        <v>0</v>
      </c>
      <c r="V2283" s="86">
        <v>0</v>
      </c>
      <c r="W2283" s="86">
        <v>0</v>
      </c>
      <c r="X2283" s="86">
        <v>750000</v>
      </c>
      <c r="Y2283" s="86">
        <v>750000</v>
      </c>
    </row>
    <row r="2284" spans="1:25" hidden="1" outlineLevel="4" x14ac:dyDescent="0.3">
      <c r="A2284" s="85" t="s">
        <v>262</v>
      </c>
      <c r="B2284" s="85" t="s">
        <v>274</v>
      </c>
      <c r="C2284" t="s">
        <v>2356</v>
      </c>
      <c r="D2284" s="86">
        <v>0</v>
      </c>
      <c r="E2284" s="86">
        <v>0</v>
      </c>
      <c r="F2284" s="86">
        <v>0</v>
      </c>
      <c r="G2284" s="86">
        <v>0</v>
      </c>
      <c r="H2284" s="86">
        <v>0</v>
      </c>
      <c r="I2284" s="86">
        <v>0</v>
      </c>
      <c r="J2284" s="86">
        <v>0</v>
      </c>
      <c r="K2284" s="86">
        <v>0</v>
      </c>
      <c r="L2284" s="86">
        <v>0</v>
      </c>
      <c r="M2284" s="86">
        <v>0</v>
      </c>
      <c r="N2284" s="86">
        <v>0</v>
      </c>
      <c r="O2284" s="86">
        <v>0</v>
      </c>
      <c r="P2284" s="86">
        <v>0</v>
      </c>
      <c r="Q2284" s="86">
        <v>0</v>
      </c>
      <c r="R2284" s="86">
        <v>0</v>
      </c>
      <c r="S2284" s="86">
        <v>0</v>
      </c>
      <c r="T2284" s="86">
        <v>0</v>
      </c>
      <c r="U2284" s="86">
        <v>0</v>
      </c>
      <c r="V2284" s="86">
        <v>0</v>
      </c>
      <c r="W2284" s="86">
        <v>1600000</v>
      </c>
      <c r="X2284" s="86">
        <v>0</v>
      </c>
      <c r="Y2284" s="86">
        <v>1600000</v>
      </c>
    </row>
    <row r="2285" spans="1:25" hidden="1" outlineLevel="4" x14ac:dyDescent="0.3">
      <c r="A2285" s="85" t="s">
        <v>262</v>
      </c>
      <c r="B2285" s="85" t="s">
        <v>274</v>
      </c>
      <c r="C2285" t="s">
        <v>2357</v>
      </c>
      <c r="D2285" s="86">
        <v>0</v>
      </c>
      <c r="E2285" s="86">
        <v>0</v>
      </c>
      <c r="F2285" s="86">
        <v>0</v>
      </c>
      <c r="G2285" s="86">
        <v>0</v>
      </c>
      <c r="H2285" s="86">
        <v>0</v>
      </c>
      <c r="I2285" s="86">
        <v>0</v>
      </c>
      <c r="J2285" s="86">
        <v>0</v>
      </c>
      <c r="K2285" s="86">
        <v>0</v>
      </c>
      <c r="L2285" s="86">
        <v>0</v>
      </c>
      <c r="M2285" s="86">
        <v>0</v>
      </c>
      <c r="N2285" s="86">
        <v>0</v>
      </c>
      <c r="O2285" s="86">
        <v>0</v>
      </c>
      <c r="P2285" s="86">
        <v>0</v>
      </c>
      <c r="Q2285" s="86">
        <v>0</v>
      </c>
      <c r="R2285" s="86">
        <v>0</v>
      </c>
      <c r="S2285" s="86">
        <v>0</v>
      </c>
      <c r="T2285" s="86">
        <v>0</v>
      </c>
      <c r="U2285" s="86">
        <v>0</v>
      </c>
      <c r="V2285" s="86">
        <v>0</v>
      </c>
      <c r="W2285" s="86">
        <v>0</v>
      </c>
      <c r="X2285" s="86">
        <v>904173</v>
      </c>
      <c r="Y2285" s="86">
        <v>904173</v>
      </c>
    </row>
    <row r="2286" spans="1:25" hidden="1" outlineLevel="4" x14ac:dyDescent="0.3">
      <c r="A2286" s="85" t="s">
        <v>262</v>
      </c>
      <c r="B2286" s="85" t="s">
        <v>274</v>
      </c>
      <c r="C2286" t="s">
        <v>2358</v>
      </c>
      <c r="D2286" s="86">
        <v>0</v>
      </c>
      <c r="E2286" s="86">
        <v>0</v>
      </c>
      <c r="F2286" s="86">
        <v>0</v>
      </c>
      <c r="G2286" s="86">
        <v>0</v>
      </c>
      <c r="H2286" s="86">
        <v>0</v>
      </c>
      <c r="I2286" s="86">
        <v>0</v>
      </c>
      <c r="J2286" s="86">
        <v>0</v>
      </c>
      <c r="K2286" s="86">
        <v>0</v>
      </c>
      <c r="L2286" s="86">
        <v>0</v>
      </c>
      <c r="M2286" s="86">
        <v>0</v>
      </c>
      <c r="N2286" s="86">
        <v>0</v>
      </c>
      <c r="O2286" s="86">
        <v>0</v>
      </c>
      <c r="P2286" s="86">
        <v>0</v>
      </c>
      <c r="Q2286" s="86">
        <v>0</v>
      </c>
      <c r="R2286" s="86">
        <v>0</v>
      </c>
      <c r="S2286" s="86">
        <v>0</v>
      </c>
      <c r="T2286" s="86">
        <v>0</v>
      </c>
      <c r="U2286" s="86">
        <v>0</v>
      </c>
      <c r="V2286" s="86">
        <v>0</v>
      </c>
      <c r="W2286" s="86">
        <v>0</v>
      </c>
      <c r="X2286" s="86">
        <v>500000</v>
      </c>
      <c r="Y2286" s="86">
        <v>500000</v>
      </c>
    </row>
    <row r="2287" spans="1:25" hidden="1" outlineLevel="4" x14ac:dyDescent="0.3">
      <c r="A2287" s="85" t="s">
        <v>262</v>
      </c>
      <c r="B2287" s="85" t="s">
        <v>274</v>
      </c>
      <c r="C2287" t="s">
        <v>2359</v>
      </c>
      <c r="D2287" s="86">
        <v>0</v>
      </c>
      <c r="E2287" s="86">
        <v>0</v>
      </c>
      <c r="F2287" s="86">
        <v>0</v>
      </c>
      <c r="G2287" s="86">
        <v>0</v>
      </c>
      <c r="H2287" s="86">
        <v>0</v>
      </c>
      <c r="I2287" s="86">
        <v>0</v>
      </c>
      <c r="J2287" s="86">
        <v>0</v>
      </c>
      <c r="K2287" s="86">
        <v>0</v>
      </c>
      <c r="L2287" s="86">
        <v>0</v>
      </c>
      <c r="M2287" s="86">
        <v>0</v>
      </c>
      <c r="N2287" s="86">
        <v>0</v>
      </c>
      <c r="O2287" s="86">
        <v>0</v>
      </c>
      <c r="P2287" s="86">
        <v>0</v>
      </c>
      <c r="Q2287" s="86">
        <v>0</v>
      </c>
      <c r="R2287" s="86">
        <v>0</v>
      </c>
      <c r="S2287" s="86">
        <v>0</v>
      </c>
      <c r="T2287" s="86">
        <v>0</v>
      </c>
      <c r="U2287" s="86">
        <v>0</v>
      </c>
      <c r="V2287" s="86">
        <v>600000</v>
      </c>
      <c r="W2287" s="86">
        <v>250000</v>
      </c>
      <c r="X2287" s="86">
        <v>0</v>
      </c>
      <c r="Y2287" s="86">
        <v>850000</v>
      </c>
    </row>
    <row r="2288" spans="1:25" hidden="1" outlineLevel="4" x14ac:dyDescent="0.3">
      <c r="A2288" s="85" t="s">
        <v>262</v>
      </c>
      <c r="B2288" s="85" t="s">
        <v>274</v>
      </c>
      <c r="C2288" t="s">
        <v>2360</v>
      </c>
      <c r="D2288" s="86">
        <v>0</v>
      </c>
      <c r="E2288" s="86">
        <v>0</v>
      </c>
      <c r="F2288" s="86">
        <v>0</v>
      </c>
      <c r="G2288" s="86">
        <v>0</v>
      </c>
      <c r="H2288" s="86">
        <v>0</v>
      </c>
      <c r="I2288" s="86">
        <v>0</v>
      </c>
      <c r="J2288" s="86">
        <v>0</v>
      </c>
      <c r="K2288" s="86">
        <v>65000</v>
      </c>
      <c r="L2288" s="86">
        <v>0</v>
      </c>
      <c r="M2288" s="86">
        <v>0</v>
      </c>
      <c r="N2288" s="86">
        <v>0</v>
      </c>
      <c r="O2288" s="86">
        <v>0</v>
      </c>
      <c r="P2288" s="86">
        <v>0</v>
      </c>
      <c r="Q2288" s="86">
        <v>0</v>
      </c>
      <c r="R2288" s="86">
        <v>0</v>
      </c>
      <c r="S2288" s="86">
        <v>0</v>
      </c>
      <c r="T2288" s="86">
        <v>0</v>
      </c>
      <c r="U2288" s="86">
        <v>0</v>
      </c>
      <c r="V2288" s="86">
        <v>0</v>
      </c>
      <c r="W2288" s="86">
        <v>0</v>
      </c>
      <c r="X2288" s="86">
        <v>0</v>
      </c>
      <c r="Y2288" s="86">
        <v>65000</v>
      </c>
    </row>
    <row r="2289" spans="1:25" hidden="1" outlineLevel="4" x14ac:dyDescent="0.3">
      <c r="A2289" s="85" t="s">
        <v>262</v>
      </c>
      <c r="B2289" s="85" t="s">
        <v>274</v>
      </c>
      <c r="C2289" t="s">
        <v>2361</v>
      </c>
      <c r="D2289" s="86">
        <v>0</v>
      </c>
      <c r="E2289" s="86">
        <v>0</v>
      </c>
      <c r="F2289" s="86">
        <v>0</v>
      </c>
      <c r="G2289" s="86">
        <v>0</v>
      </c>
      <c r="H2289" s="86">
        <v>0</v>
      </c>
      <c r="I2289" s="86">
        <v>0</v>
      </c>
      <c r="J2289" s="86">
        <v>0</v>
      </c>
      <c r="K2289" s="86">
        <v>0</v>
      </c>
      <c r="L2289" s="86">
        <v>0</v>
      </c>
      <c r="M2289" s="86">
        <v>0</v>
      </c>
      <c r="N2289" s="86">
        <v>0</v>
      </c>
      <c r="O2289" s="86">
        <v>0</v>
      </c>
      <c r="P2289" s="86">
        <v>0</v>
      </c>
      <c r="Q2289" s="86">
        <v>0</v>
      </c>
      <c r="R2289" s="86">
        <v>0</v>
      </c>
      <c r="S2289" s="86">
        <v>0</v>
      </c>
      <c r="T2289" s="86">
        <v>0</v>
      </c>
      <c r="U2289" s="86">
        <v>0</v>
      </c>
      <c r="V2289" s="86">
        <v>0</v>
      </c>
      <c r="W2289" s="86">
        <v>500000</v>
      </c>
      <c r="X2289" s="86">
        <v>0</v>
      </c>
      <c r="Y2289" s="86">
        <v>500000</v>
      </c>
    </row>
    <row r="2290" spans="1:25" hidden="1" outlineLevel="4" x14ac:dyDescent="0.3">
      <c r="A2290" s="85" t="s">
        <v>262</v>
      </c>
      <c r="B2290" s="85" t="s">
        <v>274</v>
      </c>
      <c r="C2290" t="s">
        <v>2362</v>
      </c>
      <c r="D2290" s="86">
        <v>0</v>
      </c>
      <c r="E2290" s="86">
        <v>0</v>
      </c>
      <c r="F2290" s="86">
        <v>0</v>
      </c>
      <c r="G2290" s="86">
        <v>0</v>
      </c>
      <c r="H2290" s="86">
        <v>0</v>
      </c>
      <c r="I2290" s="86">
        <v>0</v>
      </c>
      <c r="J2290" s="86">
        <v>0</v>
      </c>
      <c r="K2290" s="86">
        <v>0</v>
      </c>
      <c r="L2290" s="86">
        <v>0</v>
      </c>
      <c r="M2290" s="86">
        <v>0</v>
      </c>
      <c r="N2290" s="86">
        <v>0</v>
      </c>
      <c r="O2290" s="86">
        <v>0</v>
      </c>
      <c r="P2290" s="86">
        <v>0</v>
      </c>
      <c r="Q2290" s="86">
        <v>0</v>
      </c>
      <c r="R2290" s="86">
        <v>0</v>
      </c>
      <c r="S2290" s="86">
        <v>0</v>
      </c>
      <c r="T2290" s="86">
        <v>0</v>
      </c>
      <c r="U2290" s="86">
        <v>0</v>
      </c>
      <c r="V2290" s="86">
        <v>0</v>
      </c>
      <c r="W2290" s="86">
        <v>1000000</v>
      </c>
      <c r="X2290" s="86">
        <v>0</v>
      </c>
      <c r="Y2290" s="86">
        <v>1000000</v>
      </c>
    </row>
    <row r="2291" spans="1:25" hidden="1" outlineLevel="4" x14ac:dyDescent="0.3">
      <c r="A2291" s="85" t="s">
        <v>262</v>
      </c>
      <c r="B2291" s="85" t="s">
        <v>274</v>
      </c>
      <c r="C2291" t="s">
        <v>2363</v>
      </c>
      <c r="D2291" s="86">
        <v>0</v>
      </c>
      <c r="E2291" s="86">
        <v>0</v>
      </c>
      <c r="F2291" s="86">
        <v>0</v>
      </c>
      <c r="G2291" s="86">
        <v>0</v>
      </c>
      <c r="H2291" s="86">
        <v>0</v>
      </c>
      <c r="I2291" s="86">
        <v>0</v>
      </c>
      <c r="J2291" s="86">
        <v>0</v>
      </c>
      <c r="K2291" s="86">
        <v>0</v>
      </c>
      <c r="L2291" s="86">
        <v>0</v>
      </c>
      <c r="M2291" s="86">
        <v>0</v>
      </c>
      <c r="N2291" s="86">
        <v>0</v>
      </c>
      <c r="O2291" s="86">
        <v>0</v>
      </c>
      <c r="P2291" s="86">
        <v>0</v>
      </c>
      <c r="Q2291" s="86">
        <v>0</v>
      </c>
      <c r="R2291" s="86">
        <v>0</v>
      </c>
      <c r="S2291" s="86">
        <v>0</v>
      </c>
      <c r="T2291" s="86">
        <v>0</v>
      </c>
      <c r="U2291" s="86">
        <v>0</v>
      </c>
      <c r="V2291" s="86">
        <v>0</v>
      </c>
      <c r="W2291" s="86">
        <v>750000</v>
      </c>
      <c r="X2291" s="86">
        <v>0</v>
      </c>
      <c r="Y2291" s="86">
        <v>750000</v>
      </c>
    </row>
    <row r="2292" spans="1:25" hidden="1" outlineLevel="4" x14ac:dyDescent="0.3">
      <c r="A2292" s="85" t="s">
        <v>262</v>
      </c>
      <c r="B2292" s="85" t="s">
        <v>274</v>
      </c>
      <c r="C2292" t="s">
        <v>2364</v>
      </c>
      <c r="D2292" s="86">
        <v>0</v>
      </c>
      <c r="E2292" s="86">
        <v>0</v>
      </c>
      <c r="F2292" s="86">
        <v>0</v>
      </c>
      <c r="G2292" s="86">
        <v>0</v>
      </c>
      <c r="H2292" s="86">
        <v>0</v>
      </c>
      <c r="I2292" s="86">
        <v>0</v>
      </c>
      <c r="J2292" s="86">
        <v>0</v>
      </c>
      <c r="K2292" s="86">
        <v>0</v>
      </c>
      <c r="L2292" s="86">
        <v>0</v>
      </c>
      <c r="M2292" s="86">
        <v>0</v>
      </c>
      <c r="N2292" s="86">
        <v>0</v>
      </c>
      <c r="O2292" s="86">
        <v>0</v>
      </c>
      <c r="P2292" s="86">
        <v>0</v>
      </c>
      <c r="Q2292" s="86">
        <v>0</v>
      </c>
      <c r="R2292" s="86">
        <v>0</v>
      </c>
      <c r="S2292" s="86">
        <v>0</v>
      </c>
      <c r="T2292" s="86">
        <v>0</v>
      </c>
      <c r="U2292" s="86">
        <v>0</v>
      </c>
      <c r="V2292" s="86">
        <v>0</v>
      </c>
      <c r="W2292" s="86">
        <v>0</v>
      </c>
      <c r="X2292" s="86">
        <v>500000</v>
      </c>
      <c r="Y2292" s="86">
        <v>500000</v>
      </c>
    </row>
    <row r="2293" spans="1:25" hidden="1" outlineLevel="4" x14ac:dyDescent="0.3">
      <c r="A2293" s="85" t="s">
        <v>262</v>
      </c>
      <c r="B2293" s="85" t="s">
        <v>274</v>
      </c>
      <c r="C2293" t="s">
        <v>2365</v>
      </c>
      <c r="D2293" s="86">
        <v>0</v>
      </c>
      <c r="E2293" s="86">
        <v>0</v>
      </c>
      <c r="F2293" s="86">
        <v>0</v>
      </c>
      <c r="G2293" s="86">
        <v>0</v>
      </c>
      <c r="H2293" s="86">
        <v>0</v>
      </c>
      <c r="I2293" s="86">
        <v>0</v>
      </c>
      <c r="J2293" s="86">
        <v>0</v>
      </c>
      <c r="K2293" s="86">
        <v>150000</v>
      </c>
      <c r="L2293" s="86">
        <v>0</v>
      </c>
      <c r="M2293" s="86">
        <v>0</v>
      </c>
      <c r="N2293" s="86">
        <v>0</v>
      </c>
      <c r="O2293" s="86">
        <v>0</v>
      </c>
      <c r="P2293" s="86">
        <v>0</v>
      </c>
      <c r="Q2293" s="86">
        <v>0</v>
      </c>
      <c r="R2293" s="86">
        <v>0</v>
      </c>
      <c r="S2293" s="86">
        <v>0</v>
      </c>
      <c r="T2293" s="86">
        <v>0</v>
      </c>
      <c r="U2293" s="86">
        <v>0</v>
      </c>
      <c r="V2293" s="86">
        <v>0</v>
      </c>
      <c r="W2293" s="86">
        <v>0</v>
      </c>
      <c r="X2293" s="86">
        <v>0</v>
      </c>
      <c r="Y2293" s="86">
        <v>150000</v>
      </c>
    </row>
    <row r="2294" spans="1:25" hidden="1" outlineLevel="4" x14ac:dyDescent="0.3">
      <c r="A2294" s="85" t="s">
        <v>262</v>
      </c>
      <c r="B2294" s="85" t="s">
        <v>274</v>
      </c>
      <c r="C2294" t="s">
        <v>2366</v>
      </c>
      <c r="D2294" s="86">
        <v>0</v>
      </c>
      <c r="E2294" s="86">
        <v>0</v>
      </c>
      <c r="F2294" s="86">
        <v>0</v>
      </c>
      <c r="G2294" s="86">
        <v>0</v>
      </c>
      <c r="H2294" s="86">
        <v>0</v>
      </c>
      <c r="I2294" s="86">
        <v>0</v>
      </c>
      <c r="J2294" s="86">
        <v>0</v>
      </c>
      <c r="K2294" s="86">
        <v>0</v>
      </c>
      <c r="L2294" s="86">
        <v>0</v>
      </c>
      <c r="M2294" s="86">
        <v>0</v>
      </c>
      <c r="N2294" s="86">
        <v>0</v>
      </c>
      <c r="O2294" s="86">
        <v>0</v>
      </c>
      <c r="P2294" s="86">
        <v>0</v>
      </c>
      <c r="Q2294" s="86">
        <v>0</v>
      </c>
      <c r="R2294" s="86">
        <v>0</v>
      </c>
      <c r="S2294" s="86">
        <v>0</v>
      </c>
      <c r="T2294" s="86">
        <v>0</v>
      </c>
      <c r="U2294" s="86">
        <v>0</v>
      </c>
      <c r="V2294" s="86">
        <v>250000</v>
      </c>
      <c r="W2294" s="86">
        <v>0</v>
      </c>
      <c r="X2294" s="86">
        <v>0</v>
      </c>
      <c r="Y2294" s="86">
        <v>250000</v>
      </c>
    </row>
    <row r="2295" spans="1:25" hidden="1" outlineLevel="4" x14ac:dyDescent="0.3">
      <c r="A2295" s="85" t="s">
        <v>262</v>
      </c>
      <c r="B2295" s="85" t="s">
        <v>274</v>
      </c>
      <c r="C2295" t="s">
        <v>2367</v>
      </c>
      <c r="D2295" s="86">
        <v>0</v>
      </c>
      <c r="E2295" s="86">
        <v>0</v>
      </c>
      <c r="F2295" s="86">
        <v>0</v>
      </c>
      <c r="G2295" s="86">
        <v>0</v>
      </c>
      <c r="H2295" s="86">
        <v>0</v>
      </c>
      <c r="I2295" s="86">
        <v>0</v>
      </c>
      <c r="J2295" s="86">
        <v>0</v>
      </c>
      <c r="K2295" s="86">
        <v>0</v>
      </c>
      <c r="L2295" s="86">
        <v>0</v>
      </c>
      <c r="M2295" s="86">
        <v>0</v>
      </c>
      <c r="N2295" s="86">
        <v>0</v>
      </c>
      <c r="O2295" s="86">
        <v>0</v>
      </c>
      <c r="P2295" s="86">
        <v>0</v>
      </c>
      <c r="Q2295" s="86">
        <v>0</v>
      </c>
      <c r="R2295" s="86">
        <v>0</v>
      </c>
      <c r="S2295" s="86">
        <v>0</v>
      </c>
      <c r="T2295" s="86">
        <v>0</v>
      </c>
      <c r="U2295" s="86">
        <v>0</v>
      </c>
      <c r="V2295" s="86">
        <v>0</v>
      </c>
      <c r="W2295" s="86">
        <v>75000</v>
      </c>
      <c r="X2295" s="86">
        <v>0</v>
      </c>
      <c r="Y2295" s="86">
        <v>75000</v>
      </c>
    </row>
    <row r="2296" spans="1:25" hidden="1" outlineLevel="4" x14ac:dyDescent="0.3">
      <c r="A2296" s="85" t="s">
        <v>262</v>
      </c>
      <c r="B2296" s="85" t="s">
        <v>274</v>
      </c>
      <c r="C2296" t="s">
        <v>2368</v>
      </c>
      <c r="D2296" s="86">
        <v>0</v>
      </c>
      <c r="E2296" s="86">
        <v>0</v>
      </c>
      <c r="F2296" s="86">
        <v>0</v>
      </c>
      <c r="G2296" s="86">
        <v>0</v>
      </c>
      <c r="H2296" s="86">
        <v>0</v>
      </c>
      <c r="I2296" s="86">
        <v>0</v>
      </c>
      <c r="J2296" s="86">
        <v>0</v>
      </c>
      <c r="K2296" s="86">
        <v>0</v>
      </c>
      <c r="L2296" s="86">
        <v>0</v>
      </c>
      <c r="M2296" s="86">
        <v>0</v>
      </c>
      <c r="N2296" s="86">
        <v>0</v>
      </c>
      <c r="O2296" s="86">
        <v>0</v>
      </c>
      <c r="P2296" s="86">
        <v>0</v>
      </c>
      <c r="Q2296" s="86">
        <v>0</v>
      </c>
      <c r="R2296" s="86">
        <v>0</v>
      </c>
      <c r="S2296" s="86">
        <v>0</v>
      </c>
      <c r="T2296" s="86">
        <v>0</v>
      </c>
      <c r="U2296" s="86">
        <v>0</v>
      </c>
      <c r="V2296" s="86">
        <v>100000</v>
      </c>
      <c r="W2296" s="86">
        <v>0</v>
      </c>
      <c r="X2296" s="86">
        <v>0</v>
      </c>
      <c r="Y2296" s="86">
        <v>100000</v>
      </c>
    </row>
    <row r="2297" spans="1:25" hidden="1" outlineLevel="4" x14ac:dyDescent="0.3">
      <c r="A2297" s="85" t="s">
        <v>262</v>
      </c>
      <c r="B2297" s="85" t="s">
        <v>274</v>
      </c>
      <c r="C2297" t="s">
        <v>2369</v>
      </c>
      <c r="D2297" s="86">
        <v>0</v>
      </c>
      <c r="E2297" s="86">
        <v>0</v>
      </c>
      <c r="F2297" s="86">
        <v>0</v>
      </c>
      <c r="G2297" s="86">
        <v>0</v>
      </c>
      <c r="H2297" s="86">
        <v>0</v>
      </c>
      <c r="I2297" s="86">
        <v>0</v>
      </c>
      <c r="J2297" s="86">
        <v>0</v>
      </c>
      <c r="K2297" s="86">
        <v>0</v>
      </c>
      <c r="L2297" s="86">
        <v>0</v>
      </c>
      <c r="M2297" s="86">
        <v>0</v>
      </c>
      <c r="N2297" s="86">
        <v>0</v>
      </c>
      <c r="O2297" s="86">
        <v>0</v>
      </c>
      <c r="P2297" s="86">
        <v>0</v>
      </c>
      <c r="Q2297" s="86">
        <v>0</v>
      </c>
      <c r="R2297" s="86">
        <v>0</v>
      </c>
      <c r="S2297" s="86">
        <v>0</v>
      </c>
      <c r="T2297" s="86">
        <v>0</v>
      </c>
      <c r="U2297" s="86">
        <v>0</v>
      </c>
      <c r="V2297" s="86">
        <v>1000000</v>
      </c>
      <c r="W2297" s="86">
        <v>5000000</v>
      </c>
      <c r="X2297" s="86">
        <v>0</v>
      </c>
      <c r="Y2297" s="86">
        <v>6000000</v>
      </c>
    </row>
    <row r="2298" spans="1:25" hidden="1" outlineLevel="4" x14ac:dyDescent="0.3">
      <c r="A2298" s="85" t="s">
        <v>262</v>
      </c>
      <c r="B2298" s="85" t="s">
        <v>274</v>
      </c>
      <c r="C2298" t="s">
        <v>2370</v>
      </c>
      <c r="D2298" s="86">
        <v>0</v>
      </c>
      <c r="E2298" s="86">
        <v>0</v>
      </c>
      <c r="F2298" s="86">
        <v>0</v>
      </c>
      <c r="G2298" s="86">
        <v>0</v>
      </c>
      <c r="H2298" s="86">
        <v>0</v>
      </c>
      <c r="I2298" s="86">
        <v>0</v>
      </c>
      <c r="J2298" s="86">
        <v>0</v>
      </c>
      <c r="K2298" s="86">
        <v>0</v>
      </c>
      <c r="L2298" s="86">
        <v>0</v>
      </c>
      <c r="M2298" s="86">
        <v>0</v>
      </c>
      <c r="N2298" s="86">
        <v>0</v>
      </c>
      <c r="O2298" s="86">
        <v>0</v>
      </c>
      <c r="P2298" s="86">
        <v>0</v>
      </c>
      <c r="Q2298" s="86">
        <v>0</v>
      </c>
      <c r="R2298" s="86">
        <v>0</v>
      </c>
      <c r="S2298" s="86">
        <v>0</v>
      </c>
      <c r="T2298" s="86">
        <v>0</v>
      </c>
      <c r="U2298" s="86">
        <v>0</v>
      </c>
      <c r="V2298" s="86">
        <v>0</v>
      </c>
      <c r="W2298" s="86">
        <v>8000000</v>
      </c>
      <c r="X2298" s="86">
        <v>0</v>
      </c>
      <c r="Y2298" s="86">
        <v>8000000</v>
      </c>
    </row>
    <row r="2299" spans="1:25" hidden="1" outlineLevel="4" x14ac:dyDescent="0.3">
      <c r="A2299" s="85" t="s">
        <v>262</v>
      </c>
      <c r="B2299" s="85" t="s">
        <v>274</v>
      </c>
      <c r="C2299" t="s">
        <v>2371</v>
      </c>
      <c r="D2299" s="86">
        <v>0</v>
      </c>
      <c r="E2299" s="86">
        <v>0</v>
      </c>
      <c r="F2299" s="86">
        <v>0</v>
      </c>
      <c r="G2299" s="86">
        <v>0</v>
      </c>
      <c r="H2299" s="86">
        <v>0</v>
      </c>
      <c r="I2299" s="86">
        <v>0</v>
      </c>
      <c r="J2299" s="86">
        <v>0</v>
      </c>
      <c r="K2299" s="86">
        <v>0</v>
      </c>
      <c r="L2299" s="86">
        <v>0</v>
      </c>
      <c r="M2299" s="86">
        <v>0</v>
      </c>
      <c r="N2299" s="86">
        <v>0</v>
      </c>
      <c r="O2299" s="86">
        <v>0</v>
      </c>
      <c r="P2299" s="86">
        <v>0</v>
      </c>
      <c r="Q2299" s="86">
        <v>0</v>
      </c>
      <c r="R2299" s="86">
        <v>0</v>
      </c>
      <c r="S2299" s="86">
        <v>0</v>
      </c>
      <c r="T2299" s="86">
        <v>0</v>
      </c>
      <c r="U2299" s="86">
        <v>0</v>
      </c>
      <c r="V2299" s="86">
        <v>0</v>
      </c>
      <c r="W2299" s="86">
        <v>0</v>
      </c>
      <c r="X2299" s="86">
        <v>1000000</v>
      </c>
      <c r="Y2299" s="86">
        <v>1000000</v>
      </c>
    </row>
    <row r="2300" spans="1:25" hidden="1" outlineLevel="4" x14ac:dyDescent="0.3">
      <c r="A2300" s="85" t="s">
        <v>262</v>
      </c>
      <c r="B2300" s="85" t="s">
        <v>274</v>
      </c>
      <c r="C2300" t="s">
        <v>2372</v>
      </c>
      <c r="D2300" s="86">
        <v>0</v>
      </c>
      <c r="E2300" s="86">
        <v>0</v>
      </c>
      <c r="F2300" s="86">
        <v>0</v>
      </c>
      <c r="G2300" s="86">
        <v>0</v>
      </c>
      <c r="H2300" s="86">
        <v>0</v>
      </c>
      <c r="I2300" s="86">
        <v>0</v>
      </c>
      <c r="J2300" s="86">
        <v>0</v>
      </c>
      <c r="K2300" s="86">
        <v>70000</v>
      </c>
      <c r="L2300" s="86">
        <v>0</v>
      </c>
      <c r="M2300" s="86">
        <v>0</v>
      </c>
      <c r="N2300" s="86">
        <v>0</v>
      </c>
      <c r="O2300" s="86">
        <v>0</v>
      </c>
      <c r="P2300" s="86">
        <v>0</v>
      </c>
      <c r="Q2300" s="86">
        <v>0</v>
      </c>
      <c r="R2300" s="86">
        <v>0</v>
      </c>
      <c r="S2300" s="86">
        <v>0</v>
      </c>
      <c r="T2300" s="86">
        <v>0</v>
      </c>
      <c r="U2300" s="86">
        <v>0</v>
      </c>
      <c r="V2300" s="86">
        <v>0</v>
      </c>
      <c r="W2300" s="86">
        <v>0</v>
      </c>
      <c r="X2300" s="86">
        <v>0</v>
      </c>
      <c r="Y2300" s="86">
        <v>70000</v>
      </c>
    </row>
    <row r="2301" spans="1:25" hidden="1" outlineLevel="4" x14ac:dyDescent="0.3">
      <c r="A2301" s="85" t="s">
        <v>262</v>
      </c>
      <c r="B2301" s="85" t="s">
        <v>274</v>
      </c>
      <c r="C2301" t="s">
        <v>2373</v>
      </c>
      <c r="D2301" s="86">
        <v>0</v>
      </c>
      <c r="E2301" s="86">
        <v>0</v>
      </c>
      <c r="F2301" s="86">
        <v>0</v>
      </c>
      <c r="G2301" s="86">
        <v>0</v>
      </c>
      <c r="H2301" s="86">
        <v>0</v>
      </c>
      <c r="I2301" s="86">
        <v>0</v>
      </c>
      <c r="J2301" s="86">
        <v>0</v>
      </c>
      <c r="K2301" s="86">
        <v>0</v>
      </c>
      <c r="L2301" s="86">
        <v>0</v>
      </c>
      <c r="M2301" s="86">
        <v>0</v>
      </c>
      <c r="N2301" s="86">
        <v>0</v>
      </c>
      <c r="O2301" s="86">
        <v>0</v>
      </c>
      <c r="P2301" s="86">
        <v>0</v>
      </c>
      <c r="Q2301" s="86">
        <v>0</v>
      </c>
      <c r="R2301" s="86">
        <v>0</v>
      </c>
      <c r="S2301" s="86">
        <v>0</v>
      </c>
      <c r="T2301" s="86">
        <v>0</v>
      </c>
      <c r="U2301" s="86">
        <v>0</v>
      </c>
      <c r="V2301" s="86">
        <v>30000</v>
      </c>
      <c r="W2301" s="86">
        <v>30000</v>
      </c>
      <c r="X2301" s="86">
        <v>25000</v>
      </c>
      <c r="Y2301" s="86">
        <v>85000</v>
      </c>
    </row>
    <row r="2302" spans="1:25" hidden="1" outlineLevel="4" x14ac:dyDescent="0.3">
      <c r="A2302" s="85" t="s">
        <v>262</v>
      </c>
      <c r="B2302" s="85" t="s">
        <v>274</v>
      </c>
      <c r="C2302" t="s">
        <v>2374</v>
      </c>
      <c r="D2302" s="86">
        <v>0</v>
      </c>
      <c r="E2302" s="86">
        <v>0</v>
      </c>
      <c r="F2302" s="86">
        <v>0</v>
      </c>
      <c r="G2302" s="86">
        <v>0</v>
      </c>
      <c r="H2302" s="86">
        <v>0</v>
      </c>
      <c r="I2302" s="86">
        <v>0</v>
      </c>
      <c r="J2302" s="86">
        <v>0</v>
      </c>
      <c r="K2302" s="86">
        <v>0</v>
      </c>
      <c r="L2302" s="86">
        <v>0</v>
      </c>
      <c r="M2302" s="86">
        <v>0</v>
      </c>
      <c r="N2302" s="86">
        <v>0</v>
      </c>
      <c r="O2302" s="86">
        <v>0</v>
      </c>
      <c r="P2302" s="86">
        <v>0</v>
      </c>
      <c r="Q2302" s="86">
        <v>0</v>
      </c>
      <c r="R2302" s="86">
        <v>0</v>
      </c>
      <c r="S2302" s="86">
        <v>0</v>
      </c>
      <c r="T2302" s="86">
        <v>0</v>
      </c>
      <c r="U2302" s="86">
        <v>0</v>
      </c>
      <c r="V2302" s="86">
        <v>0</v>
      </c>
      <c r="W2302" s="86">
        <v>800000</v>
      </c>
      <c r="X2302" s="86">
        <v>0</v>
      </c>
      <c r="Y2302" s="86">
        <v>800000</v>
      </c>
    </row>
    <row r="2303" spans="1:25" hidden="1" outlineLevel="4" x14ac:dyDescent="0.3">
      <c r="A2303" s="85" t="s">
        <v>262</v>
      </c>
      <c r="B2303" s="85" t="s">
        <v>274</v>
      </c>
      <c r="C2303" t="s">
        <v>2375</v>
      </c>
      <c r="D2303" s="86">
        <v>0</v>
      </c>
      <c r="E2303" s="86">
        <v>0</v>
      </c>
      <c r="F2303" s="86">
        <v>0</v>
      </c>
      <c r="G2303" s="86">
        <v>0</v>
      </c>
      <c r="H2303" s="86">
        <v>0</v>
      </c>
      <c r="I2303" s="86">
        <v>0</v>
      </c>
      <c r="J2303" s="86">
        <v>0</v>
      </c>
      <c r="K2303" s="86">
        <v>0</v>
      </c>
      <c r="L2303" s="86">
        <v>0</v>
      </c>
      <c r="M2303" s="86">
        <v>0</v>
      </c>
      <c r="N2303" s="86">
        <v>0</v>
      </c>
      <c r="O2303" s="86">
        <v>0</v>
      </c>
      <c r="P2303" s="86">
        <v>0</v>
      </c>
      <c r="Q2303" s="86">
        <v>0</v>
      </c>
      <c r="R2303" s="86">
        <v>0</v>
      </c>
      <c r="S2303" s="86">
        <v>0</v>
      </c>
      <c r="T2303" s="86">
        <v>0</v>
      </c>
      <c r="U2303" s="86">
        <v>0</v>
      </c>
      <c r="V2303" s="86">
        <v>0</v>
      </c>
      <c r="W2303" s="86">
        <v>1250000</v>
      </c>
      <c r="X2303" s="86">
        <v>0</v>
      </c>
      <c r="Y2303" s="86">
        <v>1250000</v>
      </c>
    </row>
    <row r="2304" spans="1:25" hidden="1" outlineLevel="4" x14ac:dyDescent="0.3">
      <c r="A2304" s="85" t="s">
        <v>262</v>
      </c>
      <c r="B2304" s="85" t="s">
        <v>274</v>
      </c>
      <c r="C2304" t="s">
        <v>2376</v>
      </c>
      <c r="D2304" s="86">
        <v>0</v>
      </c>
      <c r="E2304" s="86">
        <v>0</v>
      </c>
      <c r="F2304" s="86">
        <v>0</v>
      </c>
      <c r="G2304" s="86">
        <v>0</v>
      </c>
      <c r="H2304" s="86">
        <v>0</v>
      </c>
      <c r="I2304" s="86">
        <v>0</v>
      </c>
      <c r="J2304" s="86">
        <v>0</v>
      </c>
      <c r="K2304" s="86">
        <v>0</v>
      </c>
      <c r="L2304" s="86">
        <v>0</v>
      </c>
      <c r="M2304" s="86">
        <v>0</v>
      </c>
      <c r="N2304" s="86">
        <v>0</v>
      </c>
      <c r="O2304" s="86">
        <v>0</v>
      </c>
      <c r="P2304" s="86">
        <v>0</v>
      </c>
      <c r="Q2304" s="86">
        <v>0</v>
      </c>
      <c r="R2304" s="86">
        <v>0</v>
      </c>
      <c r="S2304" s="86">
        <v>0</v>
      </c>
      <c r="T2304" s="86">
        <v>0</v>
      </c>
      <c r="U2304" s="86">
        <v>0</v>
      </c>
      <c r="V2304" s="86">
        <v>0</v>
      </c>
      <c r="W2304" s="86">
        <v>25000</v>
      </c>
      <c r="X2304" s="86">
        <v>0</v>
      </c>
      <c r="Y2304" s="86">
        <v>25000</v>
      </c>
    </row>
    <row r="2305" spans="1:25" hidden="1" outlineLevel="4" x14ac:dyDescent="0.3">
      <c r="A2305" s="85" t="s">
        <v>262</v>
      </c>
      <c r="B2305" s="85" t="s">
        <v>274</v>
      </c>
      <c r="C2305" t="s">
        <v>2377</v>
      </c>
      <c r="D2305" s="86">
        <v>0</v>
      </c>
      <c r="E2305" s="86">
        <v>0</v>
      </c>
      <c r="F2305" s="86">
        <v>0</v>
      </c>
      <c r="G2305" s="86">
        <v>0</v>
      </c>
      <c r="H2305" s="86">
        <v>0</v>
      </c>
      <c r="I2305" s="86">
        <v>0</v>
      </c>
      <c r="J2305" s="86">
        <v>0</v>
      </c>
      <c r="K2305" s="86">
        <v>0</v>
      </c>
      <c r="L2305" s="86">
        <v>0</v>
      </c>
      <c r="M2305" s="86">
        <v>0</v>
      </c>
      <c r="N2305" s="86">
        <v>0</v>
      </c>
      <c r="O2305" s="86">
        <v>0</v>
      </c>
      <c r="P2305" s="86">
        <v>250000</v>
      </c>
      <c r="Q2305" s="86">
        <v>0</v>
      </c>
      <c r="R2305" s="86">
        <v>0</v>
      </c>
      <c r="S2305" s="86">
        <v>0</v>
      </c>
      <c r="T2305" s="86">
        <v>0</v>
      </c>
      <c r="U2305" s="86">
        <v>0</v>
      </c>
      <c r="V2305" s="86">
        <v>0</v>
      </c>
      <c r="W2305" s="86">
        <v>0</v>
      </c>
      <c r="X2305" s="86">
        <v>0</v>
      </c>
      <c r="Y2305" s="86">
        <v>250000</v>
      </c>
    </row>
    <row r="2306" spans="1:25" hidden="1" outlineLevel="4" x14ac:dyDescent="0.3">
      <c r="A2306" s="85" t="s">
        <v>262</v>
      </c>
      <c r="B2306" s="85" t="s">
        <v>274</v>
      </c>
      <c r="C2306" t="s">
        <v>2378</v>
      </c>
      <c r="D2306" s="86">
        <v>0</v>
      </c>
      <c r="E2306" s="86">
        <v>0</v>
      </c>
      <c r="F2306" s="86">
        <v>0</v>
      </c>
      <c r="G2306" s="86">
        <v>0</v>
      </c>
      <c r="H2306" s="86">
        <v>0</v>
      </c>
      <c r="I2306" s="86">
        <v>0</v>
      </c>
      <c r="J2306" s="86">
        <v>0</v>
      </c>
      <c r="K2306" s="86">
        <v>0</v>
      </c>
      <c r="L2306" s="86">
        <v>0</v>
      </c>
      <c r="M2306" s="86">
        <v>0</v>
      </c>
      <c r="N2306" s="86">
        <v>0</v>
      </c>
      <c r="O2306" s="86">
        <v>0</v>
      </c>
      <c r="P2306" s="86">
        <v>0</v>
      </c>
      <c r="Q2306" s="86">
        <v>0</v>
      </c>
      <c r="R2306" s="86">
        <v>0</v>
      </c>
      <c r="S2306" s="86">
        <v>0</v>
      </c>
      <c r="T2306" s="86">
        <v>0</v>
      </c>
      <c r="U2306" s="86">
        <v>0</v>
      </c>
      <c r="V2306" s="86">
        <v>0</v>
      </c>
      <c r="W2306" s="86">
        <v>699500</v>
      </c>
      <c r="X2306" s="86">
        <v>0</v>
      </c>
      <c r="Y2306" s="86">
        <v>699500</v>
      </c>
    </row>
    <row r="2307" spans="1:25" hidden="1" outlineLevel="4" x14ac:dyDescent="0.3">
      <c r="A2307" s="85" t="s">
        <v>262</v>
      </c>
      <c r="B2307" s="85" t="s">
        <v>274</v>
      </c>
      <c r="C2307" t="s">
        <v>2379</v>
      </c>
      <c r="D2307" s="86">
        <v>0</v>
      </c>
      <c r="E2307" s="86">
        <v>0</v>
      </c>
      <c r="F2307" s="86">
        <v>0</v>
      </c>
      <c r="G2307" s="86">
        <v>0</v>
      </c>
      <c r="H2307" s="86">
        <v>0</v>
      </c>
      <c r="I2307" s="86">
        <v>0</v>
      </c>
      <c r="J2307" s="86">
        <v>0</v>
      </c>
      <c r="K2307" s="86">
        <v>0</v>
      </c>
      <c r="L2307" s="86">
        <v>0</v>
      </c>
      <c r="M2307" s="86">
        <v>0</v>
      </c>
      <c r="N2307" s="86">
        <v>0</v>
      </c>
      <c r="O2307" s="86">
        <v>0</v>
      </c>
      <c r="P2307" s="86">
        <v>0</v>
      </c>
      <c r="Q2307" s="86">
        <v>0</v>
      </c>
      <c r="R2307" s="86">
        <v>0</v>
      </c>
      <c r="S2307" s="86">
        <v>0</v>
      </c>
      <c r="T2307" s="86">
        <v>0</v>
      </c>
      <c r="U2307" s="86">
        <v>0</v>
      </c>
      <c r="V2307" s="86">
        <v>0</v>
      </c>
      <c r="W2307" s="86">
        <v>0</v>
      </c>
      <c r="X2307" s="86">
        <v>1000000</v>
      </c>
      <c r="Y2307" s="86">
        <v>1000000</v>
      </c>
    </row>
    <row r="2308" spans="1:25" hidden="1" outlineLevel="4" x14ac:dyDescent="0.3">
      <c r="A2308" s="85" t="s">
        <v>262</v>
      </c>
      <c r="B2308" s="85" t="s">
        <v>274</v>
      </c>
      <c r="C2308" t="s">
        <v>2380</v>
      </c>
      <c r="D2308" s="86">
        <v>0</v>
      </c>
      <c r="E2308" s="86">
        <v>0</v>
      </c>
      <c r="F2308" s="86">
        <v>0</v>
      </c>
      <c r="G2308" s="86">
        <v>0</v>
      </c>
      <c r="H2308" s="86">
        <v>0</v>
      </c>
      <c r="I2308" s="86">
        <v>0</v>
      </c>
      <c r="J2308" s="86">
        <v>100000</v>
      </c>
      <c r="K2308" s="86">
        <v>0</v>
      </c>
      <c r="L2308" s="86">
        <v>0</v>
      </c>
      <c r="M2308" s="86">
        <v>0</v>
      </c>
      <c r="N2308" s="86">
        <v>0</v>
      </c>
      <c r="O2308" s="86">
        <v>0</v>
      </c>
      <c r="P2308" s="86">
        <v>0</v>
      </c>
      <c r="Q2308" s="86">
        <v>0</v>
      </c>
      <c r="R2308" s="86">
        <v>0</v>
      </c>
      <c r="S2308" s="86">
        <v>0</v>
      </c>
      <c r="T2308" s="86">
        <v>0</v>
      </c>
      <c r="U2308" s="86">
        <v>0</v>
      </c>
      <c r="V2308" s="86">
        <v>0</v>
      </c>
      <c r="W2308" s="86">
        <v>0</v>
      </c>
      <c r="X2308" s="86">
        <v>0</v>
      </c>
      <c r="Y2308" s="86">
        <v>100000</v>
      </c>
    </row>
    <row r="2309" spans="1:25" hidden="1" outlineLevel="4" x14ac:dyDescent="0.3">
      <c r="A2309" s="85" t="s">
        <v>262</v>
      </c>
      <c r="B2309" s="85" t="s">
        <v>274</v>
      </c>
      <c r="C2309" t="s">
        <v>2381</v>
      </c>
      <c r="D2309" s="86">
        <v>0</v>
      </c>
      <c r="E2309" s="86">
        <v>0</v>
      </c>
      <c r="F2309" s="86">
        <v>0</v>
      </c>
      <c r="G2309" s="86">
        <v>0</v>
      </c>
      <c r="H2309" s="86">
        <v>0</v>
      </c>
      <c r="I2309" s="86">
        <v>0</v>
      </c>
      <c r="J2309" s="86">
        <v>250000</v>
      </c>
      <c r="K2309" s="86">
        <v>165000</v>
      </c>
      <c r="L2309" s="86">
        <v>0</v>
      </c>
      <c r="M2309" s="86">
        <v>0</v>
      </c>
      <c r="N2309" s="86">
        <v>0</v>
      </c>
      <c r="O2309" s="86">
        <v>0</v>
      </c>
      <c r="P2309" s="86">
        <v>0</v>
      </c>
      <c r="Q2309" s="86">
        <v>0</v>
      </c>
      <c r="R2309" s="86">
        <v>0</v>
      </c>
      <c r="S2309" s="86">
        <v>0</v>
      </c>
      <c r="T2309" s="86">
        <v>0</v>
      </c>
      <c r="U2309" s="86">
        <v>0</v>
      </c>
      <c r="V2309" s="86">
        <v>0</v>
      </c>
      <c r="W2309" s="86">
        <v>0</v>
      </c>
      <c r="X2309" s="86">
        <v>0</v>
      </c>
      <c r="Y2309" s="86">
        <v>415000</v>
      </c>
    </row>
    <row r="2310" spans="1:25" hidden="1" outlineLevel="4" x14ac:dyDescent="0.3">
      <c r="A2310" s="85" t="s">
        <v>262</v>
      </c>
      <c r="B2310" s="85" t="s">
        <v>274</v>
      </c>
      <c r="C2310" t="s">
        <v>2382</v>
      </c>
      <c r="D2310" s="86">
        <v>0</v>
      </c>
      <c r="E2310" s="86">
        <v>0</v>
      </c>
      <c r="F2310" s="86">
        <v>0</v>
      </c>
      <c r="G2310" s="86">
        <v>0</v>
      </c>
      <c r="H2310" s="86">
        <v>0</v>
      </c>
      <c r="I2310" s="86">
        <v>0</v>
      </c>
      <c r="J2310" s="86">
        <v>0</v>
      </c>
      <c r="K2310" s="86">
        <v>0</v>
      </c>
      <c r="L2310" s="86">
        <v>0</v>
      </c>
      <c r="M2310" s="86">
        <v>0</v>
      </c>
      <c r="N2310" s="86">
        <v>0</v>
      </c>
      <c r="O2310" s="86">
        <v>400000</v>
      </c>
      <c r="P2310" s="86">
        <v>0</v>
      </c>
      <c r="Q2310" s="86">
        <v>0</v>
      </c>
      <c r="R2310" s="86">
        <v>0</v>
      </c>
      <c r="S2310" s="86">
        <v>0</v>
      </c>
      <c r="T2310" s="86">
        <v>0</v>
      </c>
      <c r="U2310" s="86">
        <v>0</v>
      </c>
      <c r="V2310" s="86">
        <v>0</v>
      </c>
      <c r="W2310" s="86">
        <v>0</v>
      </c>
      <c r="X2310" s="86">
        <v>0</v>
      </c>
      <c r="Y2310" s="86">
        <v>400000</v>
      </c>
    </row>
    <row r="2311" spans="1:25" hidden="1" outlineLevel="4" x14ac:dyDescent="0.3">
      <c r="A2311" s="85" t="s">
        <v>262</v>
      </c>
      <c r="B2311" s="85" t="s">
        <v>274</v>
      </c>
      <c r="C2311" t="s">
        <v>2383</v>
      </c>
      <c r="D2311" s="86">
        <v>0</v>
      </c>
      <c r="E2311" s="86">
        <v>0</v>
      </c>
      <c r="F2311" s="86">
        <v>0</v>
      </c>
      <c r="G2311" s="86">
        <v>0</v>
      </c>
      <c r="H2311" s="86">
        <v>0</v>
      </c>
      <c r="I2311" s="86">
        <v>0</v>
      </c>
      <c r="J2311" s="86">
        <v>0</v>
      </c>
      <c r="K2311" s="86">
        <v>0</v>
      </c>
      <c r="L2311" s="86">
        <v>0</v>
      </c>
      <c r="M2311" s="86">
        <v>0</v>
      </c>
      <c r="N2311" s="86">
        <v>0</v>
      </c>
      <c r="O2311" s="86">
        <v>0</v>
      </c>
      <c r="P2311" s="86">
        <v>0</v>
      </c>
      <c r="Q2311" s="86">
        <v>0</v>
      </c>
      <c r="R2311" s="86">
        <v>0</v>
      </c>
      <c r="S2311" s="86">
        <v>0</v>
      </c>
      <c r="T2311" s="86">
        <v>0</v>
      </c>
      <c r="U2311" s="86">
        <v>0</v>
      </c>
      <c r="V2311" s="86">
        <v>500000</v>
      </c>
      <c r="W2311" s="86">
        <v>0</v>
      </c>
      <c r="X2311" s="86">
        <v>0</v>
      </c>
      <c r="Y2311" s="86">
        <v>500000</v>
      </c>
    </row>
    <row r="2312" spans="1:25" hidden="1" outlineLevel="4" x14ac:dyDescent="0.3">
      <c r="A2312" s="85" t="s">
        <v>262</v>
      </c>
      <c r="B2312" s="85" t="s">
        <v>274</v>
      </c>
      <c r="C2312" t="s">
        <v>2384</v>
      </c>
      <c r="D2312" s="86">
        <v>0</v>
      </c>
      <c r="E2312" s="86">
        <v>0</v>
      </c>
      <c r="F2312" s="86">
        <v>0</v>
      </c>
      <c r="G2312" s="86">
        <v>0</v>
      </c>
      <c r="H2312" s="86">
        <v>0</v>
      </c>
      <c r="I2312" s="86">
        <v>0</v>
      </c>
      <c r="J2312" s="86">
        <v>0</v>
      </c>
      <c r="K2312" s="86">
        <v>0</v>
      </c>
      <c r="L2312" s="86">
        <v>0</v>
      </c>
      <c r="M2312" s="86">
        <v>0</v>
      </c>
      <c r="N2312" s="86">
        <v>0</v>
      </c>
      <c r="O2312" s="86">
        <v>0</v>
      </c>
      <c r="P2312" s="86">
        <v>0</v>
      </c>
      <c r="Q2312" s="86">
        <v>0</v>
      </c>
      <c r="R2312" s="86">
        <v>0</v>
      </c>
      <c r="S2312" s="86">
        <v>0</v>
      </c>
      <c r="T2312" s="86">
        <v>0</v>
      </c>
      <c r="U2312" s="86">
        <v>0</v>
      </c>
      <c r="V2312" s="86">
        <v>0</v>
      </c>
      <c r="W2312" s="86">
        <v>2000000</v>
      </c>
      <c r="X2312" s="86">
        <v>0</v>
      </c>
      <c r="Y2312" s="86">
        <v>2000000</v>
      </c>
    </row>
    <row r="2313" spans="1:25" hidden="1" outlineLevel="4" x14ac:dyDescent="0.3">
      <c r="A2313" s="85" t="s">
        <v>262</v>
      </c>
      <c r="B2313" s="85" t="s">
        <v>274</v>
      </c>
      <c r="C2313" t="s">
        <v>2385</v>
      </c>
      <c r="D2313" s="86">
        <v>0</v>
      </c>
      <c r="E2313" s="86">
        <v>0</v>
      </c>
      <c r="F2313" s="86">
        <v>0</v>
      </c>
      <c r="G2313" s="86">
        <v>0</v>
      </c>
      <c r="H2313" s="86">
        <v>0</v>
      </c>
      <c r="I2313" s="86">
        <v>0</v>
      </c>
      <c r="J2313" s="86">
        <v>0</v>
      </c>
      <c r="K2313" s="86">
        <v>0</v>
      </c>
      <c r="L2313" s="86">
        <v>0</v>
      </c>
      <c r="M2313" s="86">
        <v>0</v>
      </c>
      <c r="N2313" s="86">
        <v>0</v>
      </c>
      <c r="O2313" s="86">
        <v>0</v>
      </c>
      <c r="P2313" s="86">
        <v>0</v>
      </c>
      <c r="Q2313" s="86">
        <v>0</v>
      </c>
      <c r="R2313" s="86">
        <v>0</v>
      </c>
      <c r="S2313" s="86">
        <v>0</v>
      </c>
      <c r="T2313" s="86">
        <v>0</v>
      </c>
      <c r="U2313" s="86">
        <v>0</v>
      </c>
      <c r="V2313" s="86">
        <v>0</v>
      </c>
      <c r="W2313" s="86">
        <v>300000</v>
      </c>
      <c r="X2313" s="86">
        <v>0</v>
      </c>
      <c r="Y2313" s="86">
        <v>300000</v>
      </c>
    </row>
    <row r="2314" spans="1:25" hidden="1" outlineLevel="4" x14ac:dyDescent="0.3">
      <c r="A2314" s="85" t="s">
        <v>262</v>
      </c>
      <c r="B2314" s="85" t="s">
        <v>274</v>
      </c>
      <c r="C2314" t="s">
        <v>2386</v>
      </c>
      <c r="D2314" s="86">
        <v>0</v>
      </c>
      <c r="E2314" s="86">
        <v>0</v>
      </c>
      <c r="F2314" s="86">
        <v>0</v>
      </c>
      <c r="G2314" s="86">
        <v>0</v>
      </c>
      <c r="H2314" s="86">
        <v>0</v>
      </c>
      <c r="I2314" s="86">
        <v>0</v>
      </c>
      <c r="J2314" s="86">
        <v>0</v>
      </c>
      <c r="K2314" s="86">
        <v>0</v>
      </c>
      <c r="L2314" s="86">
        <v>0</v>
      </c>
      <c r="M2314" s="86">
        <v>0</v>
      </c>
      <c r="N2314" s="86">
        <v>0</v>
      </c>
      <c r="O2314" s="86">
        <v>0</v>
      </c>
      <c r="P2314" s="86">
        <v>0</v>
      </c>
      <c r="Q2314" s="86">
        <v>0</v>
      </c>
      <c r="R2314" s="86">
        <v>0</v>
      </c>
      <c r="S2314" s="86">
        <v>0</v>
      </c>
      <c r="T2314" s="86">
        <v>0</v>
      </c>
      <c r="U2314" s="86">
        <v>0</v>
      </c>
      <c r="V2314" s="86">
        <v>0</v>
      </c>
      <c r="W2314" s="86">
        <v>4000000</v>
      </c>
      <c r="X2314" s="86">
        <v>0</v>
      </c>
      <c r="Y2314" s="86">
        <v>4000000</v>
      </c>
    </row>
    <row r="2315" spans="1:25" hidden="1" outlineLevel="4" x14ac:dyDescent="0.3">
      <c r="A2315" s="85" t="s">
        <v>262</v>
      </c>
      <c r="B2315" s="85" t="s">
        <v>274</v>
      </c>
      <c r="C2315" t="s">
        <v>2387</v>
      </c>
      <c r="D2315" s="86">
        <v>0</v>
      </c>
      <c r="E2315" s="86">
        <v>0</v>
      </c>
      <c r="F2315" s="86">
        <v>0</v>
      </c>
      <c r="G2315" s="86">
        <v>0</v>
      </c>
      <c r="H2315" s="86">
        <v>0</v>
      </c>
      <c r="I2315" s="86">
        <v>0</v>
      </c>
      <c r="J2315" s="86">
        <v>0</v>
      </c>
      <c r="K2315" s="86">
        <v>0</v>
      </c>
      <c r="L2315" s="86">
        <v>0</v>
      </c>
      <c r="M2315" s="86">
        <v>0</v>
      </c>
      <c r="N2315" s="86">
        <v>0</v>
      </c>
      <c r="O2315" s="86">
        <v>0</v>
      </c>
      <c r="P2315" s="86">
        <v>1000000</v>
      </c>
      <c r="Q2315" s="86">
        <v>3000000</v>
      </c>
      <c r="R2315" s="86">
        <v>0</v>
      </c>
      <c r="S2315" s="86">
        <v>0</v>
      </c>
      <c r="T2315" s="86">
        <v>0</v>
      </c>
      <c r="U2315" s="86">
        <v>0</v>
      </c>
      <c r="V2315" s="86">
        <v>0</v>
      </c>
      <c r="W2315" s="86">
        <v>0</v>
      </c>
      <c r="X2315" s="86">
        <v>1000000</v>
      </c>
      <c r="Y2315" s="86">
        <v>5000000</v>
      </c>
    </row>
    <row r="2316" spans="1:25" hidden="1" outlineLevel="4" x14ac:dyDescent="0.3">
      <c r="A2316" s="85" t="s">
        <v>262</v>
      </c>
      <c r="B2316" s="85" t="s">
        <v>274</v>
      </c>
      <c r="C2316" t="s">
        <v>1743</v>
      </c>
      <c r="D2316" s="86">
        <v>0</v>
      </c>
      <c r="E2316" s="86">
        <v>0</v>
      </c>
      <c r="F2316" s="86">
        <v>0</v>
      </c>
      <c r="G2316" s="86">
        <v>0</v>
      </c>
      <c r="H2316" s="86">
        <v>0</v>
      </c>
      <c r="I2316" s="86">
        <v>0</v>
      </c>
      <c r="J2316" s="86">
        <v>0</v>
      </c>
      <c r="K2316" s="86">
        <v>750000</v>
      </c>
      <c r="L2316" s="86">
        <v>0</v>
      </c>
      <c r="M2316" s="86">
        <v>0</v>
      </c>
      <c r="N2316" s="86">
        <v>0</v>
      </c>
      <c r="O2316" s="86">
        <v>0</v>
      </c>
      <c r="P2316" s="86">
        <v>0</v>
      </c>
      <c r="Q2316" s="86">
        <v>0</v>
      </c>
      <c r="R2316" s="86">
        <v>0</v>
      </c>
      <c r="S2316" s="86">
        <v>0</v>
      </c>
      <c r="T2316" s="86">
        <v>0</v>
      </c>
      <c r="U2316" s="86">
        <v>0</v>
      </c>
      <c r="V2316" s="86">
        <v>0</v>
      </c>
      <c r="W2316" s="86">
        <v>0</v>
      </c>
      <c r="X2316" s="86">
        <v>0</v>
      </c>
      <c r="Y2316" s="86">
        <v>750000</v>
      </c>
    </row>
    <row r="2317" spans="1:25" hidden="1" outlineLevel="4" x14ac:dyDescent="0.3">
      <c r="A2317" s="85" t="s">
        <v>262</v>
      </c>
      <c r="B2317" s="85" t="s">
        <v>274</v>
      </c>
      <c r="C2317" t="s">
        <v>2388</v>
      </c>
      <c r="D2317" s="86">
        <v>0</v>
      </c>
      <c r="E2317" s="86">
        <v>0</v>
      </c>
      <c r="F2317" s="86">
        <v>0</v>
      </c>
      <c r="G2317" s="86">
        <v>0</v>
      </c>
      <c r="H2317" s="86">
        <v>0</v>
      </c>
      <c r="I2317" s="86">
        <v>0</v>
      </c>
      <c r="J2317" s="86">
        <v>0</v>
      </c>
      <c r="K2317" s="86">
        <v>0</v>
      </c>
      <c r="L2317" s="86">
        <v>0</v>
      </c>
      <c r="M2317" s="86">
        <v>0</v>
      </c>
      <c r="N2317" s="86">
        <v>0</v>
      </c>
      <c r="O2317" s="86">
        <v>0</v>
      </c>
      <c r="P2317" s="86">
        <v>0</v>
      </c>
      <c r="Q2317" s="86">
        <v>0</v>
      </c>
      <c r="R2317" s="86">
        <v>0</v>
      </c>
      <c r="S2317" s="86">
        <v>0</v>
      </c>
      <c r="T2317" s="86">
        <v>0</v>
      </c>
      <c r="U2317" s="86">
        <v>0</v>
      </c>
      <c r="V2317" s="86">
        <v>0</v>
      </c>
      <c r="W2317" s="86">
        <v>325000</v>
      </c>
      <c r="X2317" s="86">
        <v>0</v>
      </c>
      <c r="Y2317" s="86">
        <v>325000</v>
      </c>
    </row>
    <row r="2318" spans="1:25" hidden="1" outlineLevel="4" x14ac:dyDescent="0.3">
      <c r="A2318" s="85" t="s">
        <v>262</v>
      </c>
      <c r="B2318" s="85" t="s">
        <v>274</v>
      </c>
      <c r="C2318" t="s">
        <v>2389</v>
      </c>
      <c r="D2318" s="86">
        <v>0</v>
      </c>
      <c r="E2318" s="86">
        <v>0</v>
      </c>
      <c r="F2318" s="86">
        <v>0</v>
      </c>
      <c r="G2318" s="86">
        <v>0</v>
      </c>
      <c r="H2318" s="86">
        <v>0</v>
      </c>
      <c r="I2318" s="86">
        <v>0</v>
      </c>
      <c r="J2318" s="86">
        <v>0</v>
      </c>
      <c r="K2318" s="86">
        <v>0</v>
      </c>
      <c r="L2318" s="86">
        <v>0</v>
      </c>
      <c r="M2318" s="86">
        <v>0</v>
      </c>
      <c r="N2318" s="86">
        <v>0</v>
      </c>
      <c r="O2318" s="86">
        <v>0</v>
      </c>
      <c r="P2318" s="86">
        <v>0</v>
      </c>
      <c r="Q2318" s="86">
        <v>0</v>
      </c>
      <c r="R2318" s="86">
        <v>0</v>
      </c>
      <c r="S2318" s="86">
        <v>0</v>
      </c>
      <c r="T2318" s="86">
        <v>0</v>
      </c>
      <c r="U2318" s="86">
        <v>0</v>
      </c>
      <c r="V2318" s="86">
        <v>500000</v>
      </c>
      <c r="W2318" s="86">
        <v>0</v>
      </c>
      <c r="X2318" s="86">
        <v>0</v>
      </c>
      <c r="Y2318" s="86">
        <v>500000</v>
      </c>
    </row>
    <row r="2319" spans="1:25" hidden="1" outlineLevel="4" x14ac:dyDescent="0.3">
      <c r="A2319" s="85" t="s">
        <v>262</v>
      </c>
      <c r="B2319" s="85" t="s">
        <v>274</v>
      </c>
      <c r="C2319" t="s">
        <v>2390</v>
      </c>
      <c r="D2319" s="86">
        <v>0</v>
      </c>
      <c r="E2319" s="86">
        <v>0</v>
      </c>
      <c r="F2319" s="86">
        <v>0</v>
      </c>
      <c r="G2319" s="86">
        <v>0</v>
      </c>
      <c r="H2319" s="86">
        <v>0</v>
      </c>
      <c r="I2319" s="86">
        <v>0</v>
      </c>
      <c r="J2319" s="86">
        <v>0</v>
      </c>
      <c r="K2319" s="86">
        <v>0</v>
      </c>
      <c r="L2319" s="86">
        <v>0</v>
      </c>
      <c r="M2319" s="86">
        <v>0</v>
      </c>
      <c r="N2319" s="86">
        <v>0</v>
      </c>
      <c r="O2319" s="86">
        <v>0</v>
      </c>
      <c r="P2319" s="86">
        <v>0</v>
      </c>
      <c r="Q2319" s="86">
        <v>0</v>
      </c>
      <c r="R2319" s="86">
        <v>0</v>
      </c>
      <c r="S2319" s="86">
        <v>0</v>
      </c>
      <c r="T2319" s="86">
        <v>0</v>
      </c>
      <c r="U2319" s="86">
        <v>0</v>
      </c>
      <c r="V2319" s="86">
        <v>25000</v>
      </c>
      <c r="W2319" s="86">
        <v>0</v>
      </c>
      <c r="X2319" s="86">
        <v>0</v>
      </c>
      <c r="Y2319" s="86">
        <v>25000</v>
      </c>
    </row>
    <row r="2320" spans="1:25" hidden="1" outlineLevel="4" x14ac:dyDescent="0.3">
      <c r="A2320" s="85" t="s">
        <v>262</v>
      </c>
      <c r="B2320" s="85" t="s">
        <v>274</v>
      </c>
      <c r="C2320" t="s">
        <v>1194</v>
      </c>
      <c r="D2320" s="86">
        <v>0</v>
      </c>
      <c r="E2320" s="86">
        <v>0</v>
      </c>
      <c r="F2320" s="86">
        <v>0</v>
      </c>
      <c r="G2320" s="86">
        <v>0</v>
      </c>
      <c r="H2320" s="86">
        <v>0</v>
      </c>
      <c r="I2320" s="86">
        <v>0</v>
      </c>
      <c r="J2320" s="86">
        <v>0</v>
      </c>
      <c r="K2320" s="86">
        <v>0</v>
      </c>
      <c r="L2320" s="86">
        <v>0</v>
      </c>
      <c r="M2320" s="86">
        <v>0</v>
      </c>
      <c r="N2320" s="86">
        <v>0</v>
      </c>
      <c r="O2320" s="86">
        <v>0</v>
      </c>
      <c r="P2320" s="86">
        <v>0</v>
      </c>
      <c r="Q2320" s="86">
        <v>0</v>
      </c>
      <c r="R2320" s="86">
        <v>0</v>
      </c>
      <c r="S2320" s="86">
        <v>175000</v>
      </c>
      <c r="T2320" s="86">
        <v>175000</v>
      </c>
      <c r="U2320" s="86">
        <v>0</v>
      </c>
      <c r="V2320" s="86">
        <v>350000</v>
      </c>
      <c r="W2320" s="86">
        <v>0</v>
      </c>
      <c r="X2320" s="86">
        <v>0</v>
      </c>
      <c r="Y2320" s="86">
        <v>700000</v>
      </c>
    </row>
    <row r="2321" spans="1:25" hidden="1" outlineLevel="4" x14ac:dyDescent="0.3">
      <c r="A2321" s="85" t="s">
        <v>262</v>
      </c>
      <c r="B2321" s="85" t="s">
        <v>274</v>
      </c>
      <c r="C2321" t="s">
        <v>2391</v>
      </c>
      <c r="D2321" s="86">
        <v>0</v>
      </c>
      <c r="E2321" s="86">
        <v>0</v>
      </c>
      <c r="F2321" s="86">
        <v>0</v>
      </c>
      <c r="G2321" s="86">
        <v>0</v>
      </c>
      <c r="H2321" s="86">
        <v>0</v>
      </c>
      <c r="I2321" s="86">
        <v>0</v>
      </c>
      <c r="J2321" s="86">
        <v>0</v>
      </c>
      <c r="K2321" s="86">
        <v>0</v>
      </c>
      <c r="L2321" s="86">
        <v>0</v>
      </c>
      <c r="M2321" s="86">
        <v>0</v>
      </c>
      <c r="N2321" s="86">
        <v>0</v>
      </c>
      <c r="O2321" s="86">
        <v>0</v>
      </c>
      <c r="P2321" s="86">
        <v>0</v>
      </c>
      <c r="Q2321" s="86">
        <v>0</v>
      </c>
      <c r="R2321" s="86">
        <v>0</v>
      </c>
      <c r="S2321" s="86">
        <v>0</v>
      </c>
      <c r="T2321" s="86">
        <v>0</v>
      </c>
      <c r="U2321" s="86">
        <v>0</v>
      </c>
      <c r="V2321" s="86">
        <v>0</v>
      </c>
      <c r="W2321" s="86">
        <v>400000</v>
      </c>
      <c r="X2321" s="86">
        <v>0</v>
      </c>
      <c r="Y2321" s="86">
        <v>400000</v>
      </c>
    </row>
    <row r="2322" spans="1:25" hidden="1" outlineLevel="4" x14ac:dyDescent="0.3">
      <c r="A2322" s="85" t="s">
        <v>262</v>
      </c>
      <c r="B2322" s="85" t="s">
        <v>274</v>
      </c>
      <c r="C2322" t="s">
        <v>2392</v>
      </c>
      <c r="D2322" s="86">
        <v>0</v>
      </c>
      <c r="E2322" s="86">
        <v>0</v>
      </c>
      <c r="F2322" s="86">
        <v>0</v>
      </c>
      <c r="G2322" s="86">
        <v>0</v>
      </c>
      <c r="H2322" s="86">
        <v>0</v>
      </c>
      <c r="I2322" s="86">
        <v>0</v>
      </c>
      <c r="J2322" s="86">
        <v>0</v>
      </c>
      <c r="K2322" s="86">
        <v>0</v>
      </c>
      <c r="L2322" s="86">
        <v>0</v>
      </c>
      <c r="M2322" s="86">
        <v>0</v>
      </c>
      <c r="N2322" s="86">
        <v>0</v>
      </c>
      <c r="O2322" s="86">
        <v>0</v>
      </c>
      <c r="P2322" s="86">
        <v>0</v>
      </c>
      <c r="Q2322" s="86">
        <v>0</v>
      </c>
      <c r="R2322" s="86">
        <v>0</v>
      </c>
      <c r="S2322" s="86">
        <v>0</v>
      </c>
      <c r="T2322" s="86">
        <v>0</v>
      </c>
      <c r="U2322" s="86">
        <v>0</v>
      </c>
      <c r="V2322" s="86">
        <v>4000000</v>
      </c>
      <c r="W2322" s="86">
        <v>0</v>
      </c>
      <c r="X2322" s="86">
        <v>0</v>
      </c>
      <c r="Y2322" s="86">
        <v>4000000</v>
      </c>
    </row>
    <row r="2323" spans="1:25" hidden="1" outlineLevel="4" x14ac:dyDescent="0.3">
      <c r="A2323" s="85" t="s">
        <v>262</v>
      </c>
      <c r="B2323" s="85" t="s">
        <v>274</v>
      </c>
      <c r="C2323" t="s">
        <v>2393</v>
      </c>
      <c r="D2323" s="86">
        <v>0</v>
      </c>
      <c r="E2323" s="86">
        <v>0</v>
      </c>
      <c r="F2323" s="86">
        <v>0</v>
      </c>
      <c r="G2323" s="86">
        <v>0</v>
      </c>
      <c r="H2323" s="86">
        <v>0</v>
      </c>
      <c r="I2323" s="86">
        <v>0</v>
      </c>
      <c r="J2323" s="86">
        <v>0</v>
      </c>
      <c r="K2323" s="86">
        <v>500000</v>
      </c>
      <c r="L2323" s="86">
        <v>0</v>
      </c>
      <c r="M2323" s="86">
        <v>0</v>
      </c>
      <c r="N2323" s="86">
        <v>0</v>
      </c>
      <c r="O2323" s="86">
        <v>0</v>
      </c>
      <c r="P2323" s="86">
        <v>0</v>
      </c>
      <c r="Q2323" s="86">
        <v>0</v>
      </c>
      <c r="R2323" s="86">
        <v>0</v>
      </c>
      <c r="S2323" s="86">
        <v>0</v>
      </c>
      <c r="T2323" s="86">
        <v>0</v>
      </c>
      <c r="U2323" s="86">
        <v>0</v>
      </c>
      <c r="V2323" s="86">
        <v>0</v>
      </c>
      <c r="W2323" s="86">
        <v>0</v>
      </c>
      <c r="X2323" s="86">
        <v>0</v>
      </c>
      <c r="Y2323" s="86">
        <v>500000</v>
      </c>
    </row>
    <row r="2324" spans="1:25" hidden="1" outlineLevel="4" x14ac:dyDescent="0.3">
      <c r="A2324" s="85" t="s">
        <v>262</v>
      </c>
      <c r="B2324" s="85" t="s">
        <v>274</v>
      </c>
      <c r="C2324" t="s">
        <v>2394</v>
      </c>
      <c r="D2324" s="86">
        <v>0</v>
      </c>
      <c r="E2324" s="86">
        <v>0</v>
      </c>
      <c r="F2324" s="86">
        <v>0</v>
      </c>
      <c r="G2324" s="86">
        <v>0</v>
      </c>
      <c r="H2324" s="86">
        <v>0</v>
      </c>
      <c r="I2324" s="86">
        <v>0</v>
      </c>
      <c r="J2324" s="86">
        <v>0</v>
      </c>
      <c r="K2324" s="86">
        <v>0</v>
      </c>
      <c r="L2324" s="86">
        <v>0</v>
      </c>
      <c r="M2324" s="86">
        <v>0</v>
      </c>
      <c r="N2324" s="86">
        <v>0</v>
      </c>
      <c r="O2324" s="86">
        <v>0</v>
      </c>
      <c r="P2324" s="86">
        <v>100000</v>
      </c>
      <c r="Q2324" s="86">
        <v>0</v>
      </c>
      <c r="R2324" s="86">
        <v>0</v>
      </c>
      <c r="S2324" s="86">
        <v>0</v>
      </c>
      <c r="T2324" s="86">
        <v>0</v>
      </c>
      <c r="U2324" s="86">
        <v>0</v>
      </c>
      <c r="V2324" s="86">
        <v>0</v>
      </c>
      <c r="W2324" s="86">
        <v>0</v>
      </c>
      <c r="X2324" s="86">
        <v>0</v>
      </c>
      <c r="Y2324" s="86">
        <v>100000</v>
      </c>
    </row>
    <row r="2325" spans="1:25" hidden="1" outlineLevel="4" x14ac:dyDescent="0.3">
      <c r="A2325" s="85" t="s">
        <v>262</v>
      </c>
      <c r="B2325" s="85" t="s">
        <v>274</v>
      </c>
      <c r="C2325" t="s">
        <v>513</v>
      </c>
      <c r="D2325" s="86">
        <v>0</v>
      </c>
      <c r="E2325" s="86">
        <v>0</v>
      </c>
      <c r="F2325" s="86">
        <v>0</v>
      </c>
      <c r="G2325" s="86">
        <v>0</v>
      </c>
      <c r="H2325" s="86">
        <v>0</v>
      </c>
      <c r="I2325" s="86">
        <v>0</v>
      </c>
      <c r="J2325" s="86">
        <v>0</v>
      </c>
      <c r="K2325" s="86">
        <v>0</v>
      </c>
      <c r="L2325" s="86">
        <v>0</v>
      </c>
      <c r="M2325" s="86">
        <v>0</v>
      </c>
      <c r="N2325" s="86">
        <v>0</v>
      </c>
      <c r="O2325" s="86">
        <v>0</v>
      </c>
      <c r="P2325" s="86">
        <v>0</v>
      </c>
      <c r="Q2325" s="86">
        <v>0</v>
      </c>
      <c r="R2325" s="86">
        <v>0</v>
      </c>
      <c r="S2325" s="86">
        <v>300000</v>
      </c>
      <c r="T2325" s="86">
        <v>0</v>
      </c>
      <c r="U2325" s="86">
        <v>0</v>
      </c>
      <c r="V2325" s="86">
        <v>2000000</v>
      </c>
      <c r="W2325" s="86">
        <v>0</v>
      </c>
      <c r="X2325" s="86">
        <v>0</v>
      </c>
      <c r="Y2325" s="86">
        <v>2300000</v>
      </c>
    </row>
    <row r="2326" spans="1:25" hidden="1" outlineLevel="4" x14ac:dyDescent="0.3">
      <c r="A2326" s="85" t="s">
        <v>262</v>
      </c>
      <c r="B2326" s="85" t="s">
        <v>274</v>
      </c>
      <c r="C2326" t="s">
        <v>2395</v>
      </c>
      <c r="D2326" s="86">
        <v>0</v>
      </c>
      <c r="E2326" s="86">
        <v>0</v>
      </c>
      <c r="F2326" s="86">
        <v>0</v>
      </c>
      <c r="G2326" s="86">
        <v>0</v>
      </c>
      <c r="H2326" s="86">
        <v>0</v>
      </c>
      <c r="I2326" s="86">
        <v>0</v>
      </c>
      <c r="J2326" s="86">
        <v>0</v>
      </c>
      <c r="K2326" s="86">
        <v>235000</v>
      </c>
      <c r="L2326" s="86">
        <v>0</v>
      </c>
      <c r="M2326" s="86">
        <v>0</v>
      </c>
      <c r="N2326" s="86">
        <v>0</v>
      </c>
      <c r="O2326" s="86">
        <v>0</v>
      </c>
      <c r="P2326" s="86">
        <v>0</v>
      </c>
      <c r="Q2326" s="86">
        <v>0</v>
      </c>
      <c r="R2326" s="86">
        <v>0</v>
      </c>
      <c r="S2326" s="86">
        <v>0</v>
      </c>
      <c r="T2326" s="86">
        <v>0</v>
      </c>
      <c r="U2326" s="86">
        <v>0</v>
      </c>
      <c r="V2326" s="86">
        <v>0</v>
      </c>
      <c r="W2326" s="86">
        <v>0</v>
      </c>
      <c r="X2326" s="86">
        <v>0</v>
      </c>
      <c r="Y2326" s="86">
        <v>235000</v>
      </c>
    </row>
    <row r="2327" spans="1:25" hidden="1" outlineLevel="4" x14ac:dyDescent="0.3">
      <c r="A2327" s="85" t="s">
        <v>262</v>
      </c>
      <c r="B2327" s="85" t="s">
        <v>274</v>
      </c>
      <c r="C2327" t="s">
        <v>2396</v>
      </c>
      <c r="D2327" s="86">
        <v>0</v>
      </c>
      <c r="E2327" s="86">
        <v>0</v>
      </c>
      <c r="F2327" s="86">
        <v>0</v>
      </c>
      <c r="G2327" s="86">
        <v>0</v>
      </c>
      <c r="H2327" s="86">
        <v>0</v>
      </c>
      <c r="I2327" s="86">
        <v>0</v>
      </c>
      <c r="J2327" s="86">
        <v>0</v>
      </c>
      <c r="K2327" s="86">
        <v>0</v>
      </c>
      <c r="L2327" s="86">
        <v>0</v>
      </c>
      <c r="M2327" s="86">
        <v>0</v>
      </c>
      <c r="N2327" s="86">
        <v>0</v>
      </c>
      <c r="O2327" s="86">
        <v>0</v>
      </c>
      <c r="P2327" s="86">
        <v>0</v>
      </c>
      <c r="Q2327" s="86">
        <v>0</v>
      </c>
      <c r="R2327" s="86">
        <v>0</v>
      </c>
      <c r="S2327" s="86">
        <v>0</v>
      </c>
      <c r="T2327" s="86">
        <v>0</v>
      </c>
      <c r="U2327" s="86">
        <v>0</v>
      </c>
      <c r="V2327" s="86">
        <v>0</v>
      </c>
      <c r="W2327" s="86">
        <v>0</v>
      </c>
      <c r="X2327" s="86">
        <v>5000000</v>
      </c>
      <c r="Y2327" s="86">
        <v>5000000</v>
      </c>
    </row>
    <row r="2328" spans="1:25" hidden="1" outlineLevel="4" x14ac:dyDescent="0.3">
      <c r="A2328" s="85" t="s">
        <v>262</v>
      </c>
      <c r="B2328" s="85" t="s">
        <v>274</v>
      </c>
      <c r="C2328" t="s">
        <v>2397</v>
      </c>
      <c r="D2328" s="86">
        <v>0</v>
      </c>
      <c r="E2328" s="86">
        <v>0</v>
      </c>
      <c r="F2328" s="86">
        <v>0</v>
      </c>
      <c r="G2328" s="86">
        <v>0</v>
      </c>
      <c r="H2328" s="86">
        <v>0</v>
      </c>
      <c r="I2328" s="86">
        <v>0</v>
      </c>
      <c r="J2328" s="86">
        <v>0</v>
      </c>
      <c r="K2328" s="86">
        <v>0</v>
      </c>
      <c r="L2328" s="86">
        <v>0</v>
      </c>
      <c r="M2328" s="86">
        <v>0</v>
      </c>
      <c r="N2328" s="86">
        <v>0</v>
      </c>
      <c r="O2328" s="86">
        <v>0</v>
      </c>
      <c r="P2328" s="86">
        <v>0</v>
      </c>
      <c r="Q2328" s="86">
        <v>0</v>
      </c>
      <c r="R2328" s="86">
        <v>0</v>
      </c>
      <c r="S2328" s="86">
        <v>0</v>
      </c>
      <c r="T2328" s="86">
        <v>0</v>
      </c>
      <c r="U2328" s="86">
        <v>0</v>
      </c>
      <c r="V2328" s="86">
        <v>0</v>
      </c>
      <c r="W2328" s="86">
        <v>0</v>
      </c>
      <c r="X2328" s="86">
        <v>30000</v>
      </c>
      <c r="Y2328" s="86">
        <v>30000</v>
      </c>
    </row>
    <row r="2329" spans="1:25" hidden="1" outlineLevel="4" x14ac:dyDescent="0.3">
      <c r="A2329" s="85" t="s">
        <v>262</v>
      </c>
      <c r="B2329" s="85" t="s">
        <v>274</v>
      </c>
      <c r="C2329" t="s">
        <v>2398</v>
      </c>
      <c r="D2329" s="86">
        <v>0</v>
      </c>
      <c r="E2329" s="86">
        <v>0</v>
      </c>
      <c r="F2329" s="86">
        <v>0</v>
      </c>
      <c r="G2329" s="86">
        <v>0</v>
      </c>
      <c r="H2329" s="86">
        <v>0</v>
      </c>
      <c r="I2329" s="86">
        <v>0</v>
      </c>
      <c r="J2329" s="86">
        <v>0</v>
      </c>
      <c r="K2329" s="86">
        <v>0</v>
      </c>
      <c r="L2329" s="86">
        <v>0</v>
      </c>
      <c r="M2329" s="86">
        <v>0</v>
      </c>
      <c r="N2329" s="86">
        <v>0</v>
      </c>
      <c r="O2329" s="86">
        <v>0</v>
      </c>
      <c r="P2329" s="86">
        <v>0</v>
      </c>
      <c r="Q2329" s="86">
        <v>0</v>
      </c>
      <c r="R2329" s="86">
        <v>0</v>
      </c>
      <c r="S2329" s="86">
        <v>0</v>
      </c>
      <c r="T2329" s="86">
        <v>0</v>
      </c>
      <c r="U2329" s="86">
        <v>0</v>
      </c>
      <c r="V2329" s="86">
        <v>250000</v>
      </c>
      <c r="W2329" s="86">
        <v>0</v>
      </c>
      <c r="X2329" s="86">
        <v>0</v>
      </c>
      <c r="Y2329" s="86">
        <v>250000</v>
      </c>
    </row>
    <row r="2330" spans="1:25" hidden="1" outlineLevel="4" x14ac:dyDescent="0.3">
      <c r="A2330" s="85" t="s">
        <v>262</v>
      </c>
      <c r="B2330" s="85" t="s">
        <v>274</v>
      </c>
      <c r="C2330" t="s">
        <v>516</v>
      </c>
      <c r="D2330" s="86">
        <v>0</v>
      </c>
      <c r="E2330" s="86">
        <v>0</v>
      </c>
      <c r="F2330" s="86">
        <v>0</v>
      </c>
      <c r="G2330" s="86">
        <v>0</v>
      </c>
      <c r="H2330" s="86">
        <v>0</v>
      </c>
      <c r="I2330" s="86">
        <v>0</v>
      </c>
      <c r="J2330" s="86">
        <v>175000</v>
      </c>
      <c r="K2330" s="86">
        <v>0</v>
      </c>
      <c r="L2330" s="86">
        <v>0</v>
      </c>
      <c r="M2330" s="86">
        <v>0</v>
      </c>
      <c r="N2330" s="86">
        <v>0</v>
      </c>
      <c r="O2330" s="86">
        <v>0</v>
      </c>
      <c r="P2330" s="86">
        <v>0</v>
      </c>
      <c r="Q2330" s="86">
        <v>0</v>
      </c>
      <c r="R2330" s="86">
        <v>0</v>
      </c>
      <c r="S2330" s="86">
        <v>0</v>
      </c>
      <c r="T2330" s="86">
        <v>0</v>
      </c>
      <c r="U2330" s="86">
        <v>0</v>
      </c>
      <c r="V2330" s="86">
        <v>0</v>
      </c>
      <c r="W2330" s="86">
        <v>0</v>
      </c>
      <c r="X2330" s="86">
        <v>0</v>
      </c>
      <c r="Y2330" s="86">
        <v>175000</v>
      </c>
    </row>
    <row r="2331" spans="1:25" hidden="1" outlineLevel="4" x14ac:dyDescent="0.3">
      <c r="A2331" s="85" t="s">
        <v>262</v>
      </c>
      <c r="B2331" s="85" t="s">
        <v>274</v>
      </c>
      <c r="C2331" t="s">
        <v>2399</v>
      </c>
      <c r="D2331" s="86">
        <v>0</v>
      </c>
      <c r="E2331" s="86">
        <v>0</v>
      </c>
      <c r="F2331" s="86">
        <v>0</v>
      </c>
      <c r="G2331" s="86">
        <v>0</v>
      </c>
      <c r="H2331" s="86">
        <v>0</v>
      </c>
      <c r="I2331" s="86">
        <v>0</v>
      </c>
      <c r="J2331" s="86">
        <v>0</v>
      </c>
      <c r="K2331" s="86">
        <v>0</v>
      </c>
      <c r="L2331" s="86">
        <v>0</v>
      </c>
      <c r="M2331" s="86">
        <v>0</v>
      </c>
      <c r="N2331" s="86">
        <v>0</v>
      </c>
      <c r="O2331" s="86">
        <v>0</v>
      </c>
      <c r="P2331" s="86">
        <v>0</v>
      </c>
      <c r="Q2331" s="86">
        <v>0</v>
      </c>
      <c r="R2331" s="86">
        <v>0</v>
      </c>
      <c r="S2331" s="86">
        <v>0</v>
      </c>
      <c r="T2331" s="86">
        <v>0</v>
      </c>
      <c r="U2331" s="86">
        <v>0</v>
      </c>
      <c r="V2331" s="86">
        <v>0</v>
      </c>
      <c r="W2331" s="86">
        <v>0</v>
      </c>
      <c r="X2331" s="86">
        <v>1000000</v>
      </c>
      <c r="Y2331" s="86">
        <v>1000000</v>
      </c>
    </row>
    <row r="2332" spans="1:25" hidden="1" outlineLevel="4" x14ac:dyDescent="0.3">
      <c r="A2332" s="85" t="s">
        <v>262</v>
      </c>
      <c r="B2332" s="85" t="s">
        <v>274</v>
      </c>
      <c r="C2332" t="s">
        <v>2400</v>
      </c>
      <c r="D2332" s="86">
        <v>0</v>
      </c>
      <c r="E2332" s="86">
        <v>0</v>
      </c>
      <c r="F2332" s="86">
        <v>0</v>
      </c>
      <c r="G2332" s="86">
        <v>0</v>
      </c>
      <c r="H2332" s="86">
        <v>0</v>
      </c>
      <c r="I2332" s="86">
        <v>0</v>
      </c>
      <c r="J2332" s="86">
        <v>0</v>
      </c>
      <c r="K2332" s="86">
        <v>0</v>
      </c>
      <c r="L2332" s="86">
        <v>0</v>
      </c>
      <c r="M2332" s="86">
        <v>0</v>
      </c>
      <c r="N2332" s="86">
        <v>0</v>
      </c>
      <c r="O2332" s="86">
        <v>0</v>
      </c>
      <c r="P2332" s="86">
        <v>60000</v>
      </c>
      <c r="Q2332" s="86">
        <v>0</v>
      </c>
      <c r="R2332" s="86">
        <v>0</v>
      </c>
      <c r="S2332" s="86">
        <v>0</v>
      </c>
      <c r="T2332" s="86">
        <v>0</v>
      </c>
      <c r="U2332" s="86">
        <v>0</v>
      </c>
      <c r="V2332" s="86">
        <v>0</v>
      </c>
      <c r="W2332" s="86">
        <v>0</v>
      </c>
      <c r="X2332" s="86">
        <v>0</v>
      </c>
      <c r="Y2332" s="86">
        <v>60000</v>
      </c>
    </row>
    <row r="2333" spans="1:25" hidden="1" outlineLevel="4" x14ac:dyDescent="0.3">
      <c r="A2333" s="85" t="s">
        <v>262</v>
      </c>
      <c r="B2333" s="85" t="s">
        <v>274</v>
      </c>
      <c r="C2333" t="s">
        <v>2401</v>
      </c>
      <c r="D2333" s="86">
        <v>0</v>
      </c>
      <c r="E2333" s="86">
        <v>0</v>
      </c>
      <c r="F2333" s="86">
        <v>0</v>
      </c>
      <c r="G2333" s="86">
        <v>0</v>
      </c>
      <c r="H2333" s="86">
        <v>0</v>
      </c>
      <c r="I2333" s="86">
        <v>0</v>
      </c>
      <c r="J2333" s="86">
        <v>0</v>
      </c>
      <c r="K2333" s="86">
        <v>0</v>
      </c>
      <c r="L2333" s="86">
        <v>0</v>
      </c>
      <c r="M2333" s="86">
        <v>0</v>
      </c>
      <c r="N2333" s="86">
        <v>0</v>
      </c>
      <c r="O2333" s="86">
        <v>0</v>
      </c>
      <c r="P2333" s="86">
        <v>0</v>
      </c>
      <c r="Q2333" s="86">
        <v>0</v>
      </c>
      <c r="R2333" s="86">
        <v>0</v>
      </c>
      <c r="S2333" s="86">
        <v>0</v>
      </c>
      <c r="T2333" s="86">
        <v>0</v>
      </c>
      <c r="U2333" s="86">
        <v>0</v>
      </c>
      <c r="V2333" s="86">
        <v>0</v>
      </c>
      <c r="W2333" s="86">
        <v>0</v>
      </c>
      <c r="X2333" s="86">
        <v>850000</v>
      </c>
      <c r="Y2333" s="86">
        <v>850000</v>
      </c>
    </row>
    <row r="2334" spans="1:25" hidden="1" outlineLevel="4" x14ac:dyDescent="0.3">
      <c r="A2334" s="85" t="s">
        <v>262</v>
      </c>
      <c r="B2334" s="85" t="s">
        <v>274</v>
      </c>
      <c r="C2334" t="s">
        <v>1195</v>
      </c>
      <c r="D2334" s="86">
        <v>0</v>
      </c>
      <c r="E2334" s="86">
        <v>0</v>
      </c>
      <c r="F2334" s="86">
        <v>0</v>
      </c>
      <c r="G2334" s="86">
        <v>0</v>
      </c>
      <c r="H2334" s="86">
        <v>0</v>
      </c>
      <c r="I2334" s="86">
        <v>0</v>
      </c>
      <c r="J2334" s="86">
        <v>0</v>
      </c>
      <c r="K2334" s="86">
        <v>0</v>
      </c>
      <c r="L2334" s="86">
        <v>0</v>
      </c>
      <c r="M2334" s="86">
        <v>0</v>
      </c>
      <c r="N2334" s="86">
        <v>0</v>
      </c>
      <c r="O2334" s="86">
        <v>0</v>
      </c>
      <c r="P2334" s="86">
        <v>0</v>
      </c>
      <c r="Q2334" s="86">
        <v>0</v>
      </c>
      <c r="R2334" s="86">
        <v>0</v>
      </c>
      <c r="S2334" s="86">
        <v>0</v>
      </c>
      <c r="T2334" s="86">
        <v>0</v>
      </c>
      <c r="U2334" s="86">
        <v>0</v>
      </c>
      <c r="V2334" s="86">
        <v>0</v>
      </c>
      <c r="W2334" s="86">
        <v>0</v>
      </c>
      <c r="X2334" s="86">
        <v>45000</v>
      </c>
      <c r="Y2334" s="86">
        <v>45000</v>
      </c>
    </row>
    <row r="2335" spans="1:25" hidden="1" outlineLevel="4" x14ac:dyDescent="0.3">
      <c r="A2335" s="85" t="s">
        <v>262</v>
      </c>
      <c r="B2335" s="85" t="s">
        <v>274</v>
      </c>
      <c r="C2335" t="s">
        <v>2402</v>
      </c>
      <c r="D2335" s="86">
        <v>0</v>
      </c>
      <c r="E2335" s="86">
        <v>0</v>
      </c>
      <c r="F2335" s="86">
        <v>0</v>
      </c>
      <c r="G2335" s="86">
        <v>0</v>
      </c>
      <c r="H2335" s="86">
        <v>0</v>
      </c>
      <c r="I2335" s="86">
        <v>0</v>
      </c>
      <c r="J2335" s="86">
        <v>0</v>
      </c>
      <c r="K2335" s="86">
        <v>0</v>
      </c>
      <c r="L2335" s="86">
        <v>0</v>
      </c>
      <c r="M2335" s="86">
        <v>0</v>
      </c>
      <c r="N2335" s="86">
        <v>0</v>
      </c>
      <c r="O2335" s="86">
        <v>0</v>
      </c>
      <c r="P2335" s="86">
        <v>0</v>
      </c>
      <c r="Q2335" s="86">
        <v>0</v>
      </c>
      <c r="R2335" s="86">
        <v>0</v>
      </c>
      <c r="S2335" s="86">
        <v>0</v>
      </c>
      <c r="T2335" s="86">
        <v>0</v>
      </c>
      <c r="U2335" s="86">
        <v>0</v>
      </c>
      <c r="V2335" s="86">
        <v>0</v>
      </c>
      <c r="W2335" s="86">
        <v>500000</v>
      </c>
      <c r="X2335" s="86">
        <v>0</v>
      </c>
      <c r="Y2335" s="86">
        <v>500000</v>
      </c>
    </row>
    <row r="2336" spans="1:25" hidden="1" outlineLevel="4" x14ac:dyDescent="0.3">
      <c r="A2336" s="85" t="s">
        <v>262</v>
      </c>
      <c r="B2336" s="85" t="s">
        <v>274</v>
      </c>
      <c r="C2336" t="s">
        <v>1326</v>
      </c>
      <c r="D2336" s="86">
        <v>0</v>
      </c>
      <c r="E2336" s="86">
        <v>0</v>
      </c>
      <c r="F2336" s="86">
        <v>0</v>
      </c>
      <c r="G2336" s="86">
        <v>0</v>
      </c>
      <c r="H2336" s="86">
        <v>0</v>
      </c>
      <c r="I2336" s="86">
        <v>0</v>
      </c>
      <c r="J2336" s="86">
        <v>0</v>
      </c>
      <c r="K2336" s="86">
        <v>0</v>
      </c>
      <c r="L2336" s="86">
        <v>0</v>
      </c>
      <c r="M2336" s="86">
        <v>0</v>
      </c>
      <c r="N2336" s="86">
        <v>0</v>
      </c>
      <c r="O2336" s="86">
        <v>0</v>
      </c>
      <c r="P2336" s="86">
        <v>0</v>
      </c>
      <c r="Q2336" s="86">
        <v>0</v>
      </c>
      <c r="R2336" s="86">
        <v>0</v>
      </c>
      <c r="S2336" s="86">
        <v>0</v>
      </c>
      <c r="T2336" s="86">
        <v>0</v>
      </c>
      <c r="U2336" s="86">
        <v>0</v>
      </c>
      <c r="V2336" s="86">
        <v>0</v>
      </c>
      <c r="W2336" s="86">
        <v>100000</v>
      </c>
      <c r="X2336" s="86">
        <v>0</v>
      </c>
      <c r="Y2336" s="86">
        <v>100000</v>
      </c>
    </row>
    <row r="2337" spans="1:25" hidden="1" outlineLevel="4" x14ac:dyDescent="0.3">
      <c r="A2337" s="85" t="s">
        <v>262</v>
      </c>
      <c r="B2337" s="85" t="s">
        <v>274</v>
      </c>
      <c r="C2337" t="s">
        <v>2403</v>
      </c>
      <c r="D2337" s="86">
        <v>0</v>
      </c>
      <c r="E2337" s="86">
        <v>0</v>
      </c>
      <c r="F2337" s="86">
        <v>0</v>
      </c>
      <c r="G2337" s="86">
        <v>0</v>
      </c>
      <c r="H2337" s="86">
        <v>0</v>
      </c>
      <c r="I2337" s="86">
        <v>0</v>
      </c>
      <c r="J2337" s="86">
        <v>0</v>
      </c>
      <c r="K2337" s="86">
        <v>150000</v>
      </c>
      <c r="L2337" s="86">
        <v>0</v>
      </c>
      <c r="M2337" s="86">
        <v>0</v>
      </c>
      <c r="N2337" s="86">
        <v>0</v>
      </c>
      <c r="O2337" s="86">
        <v>0</v>
      </c>
      <c r="P2337" s="86">
        <v>0</v>
      </c>
      <c r="Q2337" s="86">
        <v>0</v>
      </c>
      <c r="R2337" s="86">
        <v>0</v>
      </c>
      <c r="S2337" s="86">
        <v>0</v>
      </c>
      <c r="T2337" s="86">
        <v>0</v>
      </c>
      <c r="U2337" s="86">
        <v>0</v>
      </c>
      <c r="V2337" s="86">
        <v>0</v>
      </c>
      <c r="W2337" s="86">
        <v>0</v>
      </c>
      <c r="X2337" s="86">
        <v>0</v>
      </c>
      <c r="Y2337" s="86">
        <v>150000</v>
      </c>
    </row>
    <row r="2338" spans="1:25" hidden="1" outlineLevel="4" x14ac:dyDescent="0.3">
      <c r="A2338" s="85" t="s">
        <v>262</v>
      </c>
      <c r="B2338" s="85" t="s">
        <v>274</v>
      </c>
      <c r="C2338" t="s">
        <v>2404</v>
      </c>
      <c r="D2338" s="86">
        <v>0</v>
      </c>
      <c r="E2338" s="86">
        <v>0</v>
      </c>
      <c r="F2338" s="86">
        <v>0</v>
      </c>
      <c r="G2338" s="86">
        <v>0</v>
      </c>
      <c r="H2338" s="86">
        <v>0</v>
      </c>
      <c r="I2338" s="86">
        <v>0</v>
      </c>
      <c r="J2338" s="86">
        <v>0</v>
      </c>
      <c r="K2338" s="86">
        <v>0</v>
      </c>
      <c r="L2338" s="86">
        <v>0</v>
      </c>
      <c r="M2338" s="86">
        <v>0</v>
      </c>
      <c r="N2338" s="86">
        <v>0</v>
      </c>
      <c r="O2338" s="86">
        <v>0</v>
      </c>
      <c r="P2338" s="86">
        <v>0</v>
      </c>
      <c r="Q2338" s="86">
        <v>100000</v>
      </c>
      <c r="R2338" s="86">
        <v>0</v>
      </c>
      <c r="S2338" s="86">
        <v>0</v>
      </c>
      <c r="T2338" s="86">
        <v>0</v>
      </c>
      <c r="U2338" s="86">
        <v>0</v>
      </c>
      <c r="V2338" s="86">
        <v>0</v>
      </c>
      <c r="W2338" s="86">
        <v>0</v>
      </c>
      <c r="X2338" s="86">
        <v>0</v>
      </c>
      <c r="Y2338" s="86">
        <v>100000</v>
      </c>
    </row>
    <row r="2339" spans="1:25" hidden="1" outlineLevel="4" x14ac:dyDescent="0.3">
      <c r="A2339" s="85" t="s">
        <v>262</v>
      </c>
      <c r="B2339" s="85" t="s">
        <v>274</v>
      </c>
      <c r="C2339" t="s">
        <v>2405</v>
      </c>
      <c r="D2339" s="86">
        <v>0</v>
      </c>
      <c r="E2339" s="86">
        <v>0</v>
      </c>
      <c r="F2339" s="86">
        <v>0</v>
      </c>
      <c r="G2339" s="86">
        <v>0</v>
      </c>
      <c r="H2339" s="86">
        <v>0</v>
      </c>
      <c r="I2339" s="86">
        <v>0</v>
      </c>
      <c r="J2339" s="86">
        <v>0</v>
      </c>
      <c r="K2339" s="86">
        <v>0</v>
      </c>
      <c r="L2339" s="86">
        <v>0</v>
      </c>
      <c r="M2339" s="86">
        <v>0</v>
      </c>
      <c r="N2339" s="86">
        <v>0</v>
      </c>
      <c r="O2339" s="86">
        <v>0</v>
      </c>
      <c r="P2339" s="86">
        <v>0</v>
      </c>
      <c r="Q2339" s="86">
        <v>0</v>
      </c>
      <c r="R2339" s="86">
        <v>0</v>
      </c>
      <c r="S2339" s="86">
        <v>0</v>
      </c>
      <c r="T2339" s="86">
        <v>0</v>
      </c>
      <c r="U2339" s="86">
        <v>0</v>
      </c>
      <c r="V2339" s="86">
        <v>0</v>
      </c>
      <c r="W2339" s="86">
        <v>750000</v>
      </c>
      <c r="X2339" s="86">
        <v>0</v>
      </c>
      <c r="Y2339" s="86">
        <v>750000</v>
      </c>
    </row>
    <row r="2340" spans="1:25" hidden="1" outlineLevel="4" x14ac:dyDescent="0.3">
      <c r="A2340" s="85" t="s">
        <v>262</v>
      </c>
      <c r="B2340" s="85" t="s">
        <v>274</v>
      </c>
      <c r="C2340" t="s">
        <v>2406</v>
      </c>
      <c r="D2340" s="86">
        <v>0</v>
      </c>
      <c r="E2340" s="86">
        <v>0</v>
      </c>
      <c r="F2340" s="86">
        <v>0</v>
      </c>
      <c r="G2340" s="86">
        <v>0</v>
      </c>
      <c r="H2340" s="86">
        <v>0</v>
      </c>
      <c r="I2340" s="86">
        <v>0</v>
      </c>
      <c r="J2340" s="86">
        <v>0</v>
      </c>
      <c r="K2340" s="86">
        <v>0</v>
      </c>
      <c r="L2340" s="86">
        <v>0</v>
      </c>
      <c r="M2340" s="86">
        <v>0</v>
      </c>
      <c r="N2340" s="86">
        <v>0</v>
      </c>
      <c r="O2340" s="86">
        <v>0</v>
      </c>
      <c r="P2340" s="86">
        <v>0</v>
      </c>
      <c r="Q2340" s="86">
        <v>0</v>
      </c>
      <c r="R2340" s="86">
        <v>0</v>
      </c>
      <c r="S2340" s="86">
        <v>0</v>
      </c>
      <c r="T2340" s="86">
        <v>0</v>
      </c>
      <c r="U2340" s="86">
        <v>0</v>
      </c>
      <c r="V2340" s="86">
        <v>0</v>
      </c>
      <c r="W2340" s="86">
        <v>0</v>
      </c>
      <c r="X2340" s="86">
        <v>1000000</v>
      </c>
      <c r="Y2340" s="86">
        <v>1000000</v>
      </c>
    </row>
    <row r="2341" spans="1:25" hidden="1" outlineLevel="4" x14ac:dyDescent="0.3">
      <c r="A2341" s="85" t="s">
        <v>262</v>
      </c>
      <c r="B2341" s="85" t="s">
        <v>274</v>
      </c>
      <c r="C2341" t="s">
        <v>1422</v>
      </c>
      <c r="D2341" s="86">
        <v>0</v>
      </c>
      <c r="E2341" s="86">
        <v>0</v>
      </c>
      <c r="F2341" s="86">
        <v>0</v>
      </c>
      <c r="G2341" s="86">
        <v>4000000</v>
      </c>
      <c r="H2341" s="86">
        <v>0</v>
      </c>
      <c r="I2341" s="86">
        <v>0</v>
      </c>
      <c r="J2341" s="86">
        <v>0</v>
      </c>
      <c r="K2341" s="86">
        <v>0</v>
      </c>
      <c r="L2341" s="86">
        <v>0</v>
      </c>
      <c r="M2341" s="86">
        <v>0</v>
      </c>
      <c r="N2341" s="86">
        <v>0</v>
      </c>
      <c r="O2341" s="86">
        <v>0</v>
      </c>
      <c r="P2341" s="86">
        <v>0</v>
      </c>
      <c r="Q2341" s="86">
        <v>0</v>
      </c>
      <c r="R2341" s="86">
        <v>0</v>
      </c>
      <c r="S2341" s="86">
        <v>0</v>
      </c>
      <c r="T2341" s="86">
        <v>0</v>
      </c>
      <c r="U2341" s="86">
        <v>0</v>
      </c>
      <c r="V2341" s="86">
        <v>0</v>
      </c>
      <c r="W2341" s="86">
        <v>0</v>
      </c>
      <c r="X2341" s="86">
        <v>0</v>
      </c>
      <c r="Y2341" s="86">
        <v>4000000</v>
      </c>
    </row>
    <row r="2342" spans="1:25" hidden="1" outlineLevel="4" x14ac:dyDescent="0.3">
      <c r="A2342" s="85" t="s">
        <v>262</v>
      </c>
      <c r="B2342" s="85" t="s">
        <v>274</v>
      </c>
      <c r="C2342" t="s">
        <v>2407</v>
      </c>
      <c r="D2342" s="86">
        <v>0</v>
      </c>
      <c r="E2342" s="86">
        <v>0</v>
      </c>
      <c r="F2342" s="86">
        <v>0</v>
      </c>
      <c r="G2342" s="86">
        <v>0</v>
      </c>
      <c r="H2342" s="86">
        <v>0</v>
      </c>
      <c r="I2342" s="86">
        <v>0</v>
      </c>
      <c r="J2342" s="86">
        <v>0</v>
      </c>
      <c r="K2342" s="86">
        <v>0</v>
      </c>
      <c r="L2342" s="86">
        <v>0</v>
      </c>
      <c r="M2342" s="86">
        <v>0</v>
      </c>
      <c r="N2342" s="86">
        <v>0</v>
      </c>
      <c r="O2342" s="86">
        <v>0</v>
      </c>
      <c r="P2342" s="86">
        <v>0</v>
      </c>
      <c r="Q2342" s="86">
        <v>0</v>
      </c>
      <c r="R2342" s="86">
        <v>0</v>
      </c>
      <c r="S2342" s="86">
        <v>0</v>
      </c>
      <c r="T2342" s="86">
        <v>0</v>
      </c>
      <c r="U2342" s="86">
        <v>0</v>
      </c>
      <c r="V2342" s="86">
        <v>0</v>
      </c>
      <c r="W2342" s="86">
        <v>350000</v>
      </c>
      <c r="X2342" s="86">
        <v>0</v>
      </c>
      <c r="Y2342" s="86">
        <v>350000</v>
      </c>
    </row>
    <row r="2343" spans="1:25" hidden="1" outlineLevel="4" x14ac:dyDescent="0.3">
      <c r="A2343" s="85" t="s">
        <v>262</v>
      </c>
      <c r="B2343" s="85" t="s">
        <v>274</v>
      </c>
      <c r="C2343" t="s">
        <v>2408</v>
      </c>
      <c r="D2343" s="86">
        <v>0</v>
      </c>
      <c r="E2343" s="86">
        <v>0</v>
      </c>
      <c r="F2343" s="86">
        <v>0</v>
      </c>
      <c r="G2343" s="86">
        <v>0</v>
      </c>
      <c r="H2343" s="86">
        <v>0</v>
      </c>
      <c r="I2343" s="86">
        <v>0</v>
      </c>
      <c r="J2343" s="86">
        <v>0</v>
      </c>
      <c r="K2343" s="86">
        <v>0</v>
      </c>
      <c r="L2343" s="86">
        <v>0</v>
      </c>
      <c r="M2343" s="86">
        <v>0</v>
      </c>
      <c r="N2343" s="86">
        <v>0</v>
      </c>
      <c r="O2343" s="86">
        <v>0</v>
      </c>
      <c r="P2343" s="86">
        <v>0</v>
      </c>
      <c r="Q2343" s="86">
        <v>0</v>
      </c>
      <c r="R2343" s="86">
        <v>0</v>
      </c>
      <c r="S2343" s="86">
        <v>0</v>
      </c>
      <c r="T2343" s="86">
        <v>0</v>
      </c>
      <c r="U2343" s="86">
        <v>0</v>
      </c>
      <c r="V2343" s="86">
        <v>0</v>
      </c>
      <c r="W2343" s="86">
        <v>450000</v>
      </c>
      <c r="X2343" s="86">
        <v>0</v>
      </c>
      <c r="Y2343" s="86">
        <v>450000</v>
      </c>
    </row>
    <row r="2344" spans="1:25" hidden="1" outlineLevel="4" x14ac:dyDescent="0.3">
      <c r="A2344" s="85" t="s">
        <v>262</v>
      </c>
      <c r="B2344" s="85" t="s">
        <v>274</v>
      </c>
      <c r="C2344" t="s">
        <v>2409</v>
      </c>
      <c r="D2344" s="86">
        <v>0</v>
      </c>
      <c r="E2344" s="86">
        <v>0</v>
      </c>
      <c r="F2344" s="86">
        <v>0</v>
      </c>
      <c r="G2344" s="86">
        <v>0</v>
      </c>
      <c r="H2344" s="86">
        <v>0</v>
      </c>
      <c r="I2344" s="86">
        <v>0</v>
      </c>
      <c r="J2344" s="86">
        <v>0</v>
      </c>
      <c r="K2344" s="86">
        <v>0</v>
      </c>
      <c r="L2344" s="86">
        <v>0</v>
      </c>
      <c r="M2344" s="86">
        <v>0</v>
      </c>
      <c r="N2344" s="86">
        <v>0</v>
      </c>
      <c r="O2344" s="86">
        <v>0</v>
      </c>
      <c r="P2344" s="86">
        <v>0</v>
      </c>
      <c r="Q2344" s="86">
        <v>0</v>
      </c>
      <c r="R2344" s="86">
        <v>0</v>
      </c>
      <c r="S2344" s="86">
        <v>0</v>
      </c>
      <c r="T2344" s="86">
        <v>0</v>
      </c>
      <c r="U2344" s="86">
        <v>0</v>
      </c>
      <c r="V2344" s="86">
        <v>0</v>
      </c>
      <c r="W2344" s="86">
        <v>500000</v>
      </c>
      <c r="X2344" s="86">
        <v>0</v>
      </c>
      <c r="Y2344" s="86">
        <v>500000</v>
      </c>
    </row>
    <row r="2345" spans="1:25" hidden="1" outlineLevel="4" x14ac:dyDescent="0.3">
      <c r="A2345" s="85" t="s">
        <v>262</v>
      </c>
      <c r="B2345" s="85" t="s">
        <v>274</v>
      </c>
      <c r="C2345" t="s">
        <v>2410</v>
      </c>
      <c r="D2345" s="86">
        <v>0</v>
      </c>
      <c r="E2345" s="86">
        <v>0</v>
      </c>
      <c r="F2345" s="86">
        <v>0</v>
      </c>
      <c r="G2345" s="86">
        <v>0</v>
      </c>
      <c r="H2345" s="86">
        <v>0</v>
      </c>
      <c r="I2345" s="86">
        <v>0</v>
      </c>
      <c r="J2345" s="86">
        <v>0</v>
      </c>
      <c r="K2345" s="86">
        <v>0</v>
      </c>
      <c r="L2345" s="86">
        <v>0</v>
      </c>
      <c r="M2345" s="86">
        <v>0</v>
      </c>
      <c r="N2345" s="86">
        <v>0</v>
      </c>
      <c r="O2345" s="86">
        <v>0</v>
      </c>
      <c r="P2345" s="86">
        <v>0</v>
      </c>
      <c r="Q2345" s="86">
        <v>0</v>
      </c>
      <c r="R2345" s="86">
        <v>0</v>
      </c>
      <c r="S2345" s="86">
        <v>0</v>
      </c>
      <c r="T2345" s="86">
        <v>0</v>
      </c>
      <c r="U2345" s="86">
        <v>0</v>
      </c>
      <c r="V2345" s="86">
        <v>0</v>
      </c>
      <c r="W2345" s="86">
        <v>125000</v>
      </c>
      <c r="X2345" s="86">
        <v>0</v>
      </c>
      <c r="Y2345" s="86">
        <v>125000</v>
      </c>
    </row>
    <row r="2346" spans="1:25" hidden="1" outlineLevel="4" x14ac:dyDescent="0.3">
      <c r="A2346" s="85" t="s">
        <v>262</v>
      </c>
      <c r="B2346" s="85" t="s">
        <v>274</v>
      </c>
      <c r="C2346" t="s">
        <v>2411</v>
      </c>
      <c r="D2346" s="86">
        <v>0</v>
      </c>
      <c r="E2346" s="86">
        <v>0</v>
      </c>
      <c r="F2346" s="86">
        <v>0</v>
      </c>
      <c r="G2346" s="86">
        <v>0</v>
      </c>
      <c r="H2346" s="86">
        <v>0</v>
      </c>
      <c r="I2346" s="86">
        <v>0</v>
      </c>
      <c r="J2346" s="86">
        <v>0</v>
      </c>
      <c r="K2346" s="86">
        <v>0</v>
      </c>
      <c r="L2346" s="86">
        <v>0</v>
      </c>
      <c r="M2346" s="86">
        <v>0</v>
      </c>
      <c r="N2346" s="86">
        <v>0</v>
      </c>
      <c r="O2346" s="86">
        <v>0</v>
      </c>
      <c r="P2346" s="86">
        <v>0</v>
      </c>
      <c r="Q2346" s="86">
        <v>0</v>
      </c>
      <c r="R2346" s="86">
        <v>0</v>
      </c>
      <c r="S2346" s="86">
        <v>0</v>
      </c>
      <c r="T2346" s="86">
        <v>0</v>
      </c>
      <c r="U2346" s="86">
        <v>0</v>
      </c>
      <c r="V2346" s="86">
        <v>0</v>
      </c>
      <c r="W2346" s="86">
        <v>0</v>
      </c>
      <c r="X2346" s="86">
        <v>325000</v>
      </c>
      <c r="Y2346" s="86">
        <v>325000</v>
      </c>
    </row>
    <row r="2347" spans="1:25" hidden="1" outlineLevel="4" x14ac:dyDescent="0.3">
      <c r="A2347" s="85" t="s">
        <v>262</v>
      </c>
      <c r="B2347" s="85" t="s">
        <v>274</v>
      </c>
      <c r="C2347" t="s">
        <v>2412</v>
      </c>
      <c r="D2347" s="86">
        <v>0</v>
      </c>
      <c r="E2347" s="86">
        <v>0</v>
      </c>
      <c r="F2347" s="86">
        <v>0</v>
      </c>
      <c r="G2347" s="86">
        <v>0</v>
      </c>
      <c r="H2347" s="86">
        <v>0</v>
      </c>
      <c r="I2347" s="86">
        <v>0</v>
      </c>
      <c r="J2347" s="86">
        <v>0</v>
      </c>
      <c r="K2347" s="86">
        <v>0</v>
      </c>
      <c r="L2347" s="86">
        <v>0</v>
      </c>
      <c r="M2347" s="86">
        <v>0</v>
      </c>
      <c r="N2347" s="86">
        <v>0</v>
      </c>
      <c r="O2347" s="86">
        <v>0</v>
      </c>
      <c r="P2347" s="86">
        <v>0</v>
      </c>
      <c r="Q2347" s="86">
        <v>0</v>
      </c>
      <c r="R2347" s="86">
        <v>0</v>
      </c>
      <c r="S2347" s="86">
        <v>0</v>
      </c>
      <c r="T2347" s="86">
        <v>0</v>
      </c>
      <c r="U2347" s="86">
        <v>0</v>
      </c>
      <c r="V2347" s="86">
        <v>0</v>
      </c>
      <c r="W2347" s="86">
        <v>0</v>
      </c>
      <c r="X2347" s="86">
        <v>6465000</v>
      </c>
      <c r="Y2347" s="86">
        <v>6465000</v>
      </c>
    </row>
    <row r="2348" spans="1:25" hidden="1" outlineLevel="4" x14ac:dyDescent="0.3">
      <c r="A2348" s="85" t="s">
        <v>262</v>
      </c>
      <c r="B2348" s="85" t="s">
        <v>274</v>
      </c>
      <c r="C2348" t="s">
        <v>2413</v>
      </c>
      <c r="D2348" s="86">
        <v>0</v>
      </c>
      <c r="E2348" s="86">
        <v>0</v>
      </c>
      <c r="F2348" s="86">
        <v>0</v>
      </c>
      <c r="G2348" s="86">
        <v>0</v>
      </c>
      <c r="H2348" s="86">
        <v>0</v>
      </c>
      <c r="I2348" s="86">
        <v>0</v>
      </c>
      <c r="J2348" s="86">
        <v>100000</v>
      </c>
      <c r="K2348" s="86">
        <v>0</v>
      </c>
      <c r="L2348" s="86">
        <v>0</v>
      </c>
      <c r="M2348" s="86">
        <v>0</v>
      </c>
      <c r="N2348" s="86">
        <v>0</v>
      </c>
      <c r="O2348" s="86">
        <v>150000</v>
      </c>
      <c r="P2348" s="86">
        <v>300000</v>
      </c>
      <c r="Q2348" s="86">
        <v>0</v>
      </c>
      <c r="R2348" s="86">
        <v>0</v>
      </c>
      <c r="S2348" s="86">
        <v>0</v>
      </c>
      <c r="T2348" s="86">
        <v>0</v>
      </c>
      <c r="U2348" s="86">
        <v>0</v>
      </c>
      <c r="V2348" s="86">
        <v>1500000</v>
      </c>
      <c r="W2348" s="86">
        <v>2000000</v>
      </c>
      <c r="X2348" s="86">
        <v>750000</v>
      </c>
      <c r="Y2348" s="86">
        <v>4800000</v>
      </c>
    </row>
    <row r="2349" spans="1:25" hidden="1" outlineLevel="4" x14ac:dyDescent="0.3">
      <c r="A2349" s="85" t="s">
        <v>262</v>
      </c>
      <c r="B2349" s="85" t="s">
        <v>274</v>
      </c>
      <c r="C2349" t="s">
        <v>2414</v>
      </c>
      <c r="D2349" s="86">
        <v>0</v>
      </c>
      <c r="E2349" s="86">
        <v>0</v>
      </c>
      <c r="F2349" s="86">
        <v>0</v>
      </c>
      <c r="G2349" s="86">
        <v>0</v>
      </c>
      <c r="H2349" s="86">
        <v>0</v>
      </c>
      <c r="I2349" s="86">
        <v>0</v>
      </c>
      <c r="J2349" s="86">
        <v>0</v>
      </c>
      <c r="K2349" s="86">
        <v>0</v>
      </c>
      <c r="L2349" s="86">
        <v>0</v>
      </c>
      <c r="M2349" s="86">
        <v>0</v>
      </c>
      <c r="N2349" s="86">
        <v>0</v>
      </c>
      <c r="O2349" s="86">
        <v>0</v>
      </c>
      <c r="P2349" s="86">
        <v>0</v>
      </c>
      <c r="Q2349" s="86">
        <v>0</v>
      </c>
      <c r="R2349" s="86">
        <v>0</v>
      </c>
      <c r="S2349" s="86">
        <v>0</v>
      </c>
      <c r="T2349" s="86">
        <v>0</v>
      </c>
      <c r="U2349" s="86">
        <v>0</v>
      </c>
      <c r="V2349" s="86">
        <v>500000</v>
      </c>
      <c r="W2349" s="86">
        <v>0</v>
      </c>
      <c r="X2349" s="86">
        <v>0</v>
      </c>
      <c r="Y2349" s="86">
        <v>500000</v>
      </c>
    </row>
    <row r="2350" spans="1:25" hidden="1" outlineLevel="4" x14ac:dyDescent="0.3">
      <c r="A2350" s="85" t="s">
        <v>262</v>
      </c>
      <c r="B2350" s="85" t="s">
        <v>274</v>
      </c>
      <c r="C2350" t="s">
        <v>2415</v>
      </c>
      <c r="D2350" s="86">
        <v>0</v>
      </c>
      <c r="E2350" s="86">
        <v>0</v>
      </c>
      <c r="F2350" s="86">
        <v>0</v>
      </c>
      <c r="G2350" s="86">
        <v>0</v>
      </c>
      <c r="H2350" s="86">
        <v>0</v>
      </c>
      <c r="I2350" s="86">
        <v>0</v>
      </c>
      <c r="J2350" s="86">
        <v>0</v>
      </c>
      <c r="K2350" s="86">
        <v>6000000</v>
      </c>
      <c r="L2350" s="86">
        <v>0</v>
      </c>
      <c r="M2350" s="86">
        <v>0</v>
      </c>
      <c r="N2350" s="86">
        <v>0</v>
      </c>
      <c r="O2350" s="86">
        <v>1000000</v>
      </c>
      <c r="P2350" s="86">
        <v>0</v>
      </c>
      <c r="Q2350" s="86">
        <v>5000000</v>
      </c>
      <c r="R2350" s="86">
        <v>0</v>
      </c>
      <c r="S2350" s="86">
        <v>0</v>
      </c>
      <c r="T2350" s="86">
        <v>0</v>
      </c>
      <c r="U2350" s="86">
        <v>0</v>
      </c>
      <c r="V2350" s="86">
        <v>0</v>
      </c>
      <c r="W2350" s="86">
        <v>0</v>
      </c>
      <c r="X2350" s="86">
        <v>0</v>
      </c>
      <c r="Y2350" s="86">
        <v>12000000</v>
      </c>
    </row>
    <row r="2351" spans="1:25" hidden="1" outlineLevel="4" x14ac:dyDescent="0.3">
      <c r="A2351" s="85" t="s">
        <v>262</v>
      </c>
      <c r="B2351" s="85" t="s">
        <v>274</v>
      </c>
      <c r="C2351" t="s">
        <v>2416</v>
      </c>
      <c r="D2351" s="86">
        <v>0</v>
      </c>
      <c r="E2351" s="86">
        <v>0</v>
      </c>
      <c r="F2351" s="86">
        <v>0</v>
      </c>
      <c r="G2351" s="86">
        <v>0</v>
      </c>
      <c r="H2351" s="86">
        <v>0</v>
      </c>
      <c r="I2351" s="86">
        <v>0</v>
      </c>
      <c r="J2351" s="86">
        <v>0</v>
      </c>
      <c r="K2351" s="86">
        <v>0</v>
      </c>
      <c r="L2351" s="86">
        <v>0</v>
      </c>
      <c r="M2351" s="86">
        <v>0</v>
      </c>
      <c r="N2351" s="86">
        <v>0</v>
      </c>
      <c r="O2351" s="86">
        <v>0</v>
      </c>
      <c r="P2351" s="86">
        <v>0</v>
      </c>
      <c r="Q2351" s="86">
        <v>0</v>
      </c>
      <c r="R2351" s="86">
        <v>0</v>
      </c>
      <c r="S2351" s="86">
        <v>0</v>
      </c>
      <c r="T2351" s="86">
        <v>6500000</v>
      </c>
      <c r="U2351" s="86">
        <v>0</v>
      </c>
      <c r="V2351" s="86">
        <v>0</v>
      </c>
      <c r="W2351" s="86">
        <v>0</v>
      </c>
      <c r="X2351" s="86">
        <v>0</v>
      </c>
      <c r="Y2351" s="86">
        <v>6500000</v>
      </c>
    </row>
    <row r="2352" spans="1:25" hidden="1" outlineLevel="4" x14ac:dyDescent="0.3">
      <c r="A2352" s="85" t="s">
        <v>262</v>
      </c>
      <c r="B2352" s="85" t="s">
        <v>274</v>
      </c>
      <c r="C2352" t="s">
        <v>2417</v>
      </c>
      <c r="D2352" s="86">
        <v>0</v>
      </c>
      <c r="E2352" s="86">
        <v>0</v>
      </c>
      <c r="F2352" s="86">
        <v>0</v>
      </c>
      <c r="G2352" s="86">
        <v>0</v>
      </c>
      <c r="H2352" s="86">
        <v>0</v>
      </c>
      <c r="I2352" s="86">
        <v>0</v>
      </c>
      <c r="J2352" s="86">
        <v>0</v>
      </c>
      <c r="K2352" s="86">
        <v>0</v>
      </c>
      <c r="L2352" s="86">
        <v>0</v>
      </c>
      <c r="M2352" s="86">
        <v>0</v>
      </c>
      <c r="N2352" s="86">
        <v>0</v>
      </c>
      <c r="O2352" s="86">
        <v>0</v>
      </c>
      <c r="P2352" s="86">
        <v>0</v>
      </c>
      <c r="Q2352" s="86">
        <v>0</v>
      </c>
      <c r="R2352" s="86">
        <v>0</v>
      </c>
      <c r="S2352" s="86">
        <v>0</v>
      </c>
      <c r="T2352" s="86">
        <v>0</v>
      </c>
      <c r="U2352" s="86">
        <v>0</v>
      </c>
      <c r="V2352" s="86">
        <v>0</v>
      </c>
      <c r="W2352" s="86">
        <v>4600000</v>
      </c>
      <c r="X2352" s="86">
        <v>0</v>
      </c>
      <c r="Y2352" s="86">
        <v>4600000</v>
      </c>
    </row>
    <row r="2353" spans="1:25" hidden="1" outlineLevel="4" x14ac:dyDescent="0.3">
      <c r="A2353" s="85" t="s">
        <v>262</v>
      </c>
      <c r="B2353" s="85" t="s">
        <v>274</v>
      </c>
      <c r="C2353" t="s">
        <v>2418</v>
      </c>
      <c r="D2353" s="86">
        <v>0</v>
      </c>
      <c r="E2353" s="86">
        <v>0</v>
      </c>
      <c r="F2353" s="86">
        <v>0</v>
      </c>
      <c r="G2353" s="86">
        <v>0</v>
      </c>
      <c r="H2353" s="86">
        <v>0</v>
      </c>
      <c r="I2353" s="86">
        <v>0</v>
      </c>
      <c r="J2353" s="86">
        <v>0</v>
      </c>
      <c r="K2353" s="86">
        <v>0</v>
      </c>
      <c r="L2353" s="86">
        <v>0</v>
      </c>
      <c r="M2353" s="86">
        <v>0</v>
      </c>
      <c r="N2353" s="86">
        <v>0</v>
      </c>
      <c r="O2353" s="86">
        <v>0</v>
      </c>
      <c r="P2353" s="86">
        <v>0</v>
      </c>
      <c r="Q2353" s="86">
        <v>0</v>
      </c>
      <c r="R2353" s="86">
        <v>0</v>
      </c>
      <c r="S2353" s="86">
        <v>0</v>
      </c>
      <c r="T2353" s="86">
        <v>0</v>
      </c>
      <c r="U2353" s="86">
        <v>0</v>
      </c>
      <c r="V2353" s="86">
        <v>0</v>
      </c>
      <c r="W2353" s="86">
        <v>0</v>
      </c>
      <c r="X2353" s="86">
        <v>7400000</v>
      </c>
      <c r="Y2353" s="86">
        <v>7400000</v>
      </c>
    </row>
    <row r="2354" spans="1:25" hidden="1" outlineLevel="4" x14ac:dyDescent="0.3">
      <c r="A2354" s="85" t="s">
        <v>262</v>
      </c>
      <c r="B2354" s="85" t="s">
        <v>274</v>
      </c>
      <c r="C2354" t="s">
        <v>2419</v>
      </c>
      <c r="D2354" s="86">
        <v>0</v>
      </c>
      <c r="E2354" s="86">
        <v>0</v>
      </c>
      <c r="F2354" s="86">
        <v>0</v>
      </c>
      <c r="G2354" s="86">
        <v>0</v>
      </c>
      <c r="H2354" s="86">
        <v>0</v>
      </c>
      <c r="I2354" s="86">
        <v>0</v>
      </c>
      <c r="J2354" s="86">
        <v>0</v>
      </c>
      <c r="K2354" s="86">
        <v>0</v>
      </c>
      <c r="L2354" s="86">
        <v>0</v>
      </c>
      <c r="M2354" s="86">
        <v>0</v>
      </c>
      <c r="N2354" s="86">
        <v>0</v>
      </c>
      <c r="O2354" s="86">
        <v>0</v>
      </c>
      <c r="P2354" s="86">
        <v>0</v>
      </c>
      <c r="Q2354" s="86">
        <v>0</v>
      </c>
      <c r="R2354" s="86">
        <v>0</v>
      </c>
      <c r="S2354" s="86">
        <v>0</v>
      </c>
      <c r="T2354" s="86">
        <v>0</v>
      </c>
      <c r="U2354" s="86">
        <v>0</v>
      </c>
      <c r="V2354" s="86">
        <v>0</v>
      </c>
      <c r="W2354" s="86">
        <v>5000000</v>
      </c>
      <c r="X2354" s="86">
        <v>0</v>
      </c>
      <c r="Y2354" s="86">
        <v>5000000</v>
      </c>
    </row>
    <row r="2355" spans="1:25" hidden="1" outlineLevel="4" x14ac:dyDescent="0.3">
      <c r="A2355" s="85" t="s">
        <v>262</v>
      </c>
      <c r="B2355" s="85" t="s">
        <v>274</v>
      </c>
      <c r="C2355" t="s">
        <v>2420</v>
      </c>
      <c r="D2355" s="86">
        <v>0</v>
      </c>
      <c r="E2355" s="86">
        <v>0</v>
      </c>
      <c r="F2355" s="86">
        <v>0</v>
      </c>
      <c r="G2355" s="86">
        <v>0</v>
      </c>
      <c r="H2355" s="86">
        <v>0</v>
      </c>
      <c r="I2355" s="86">
        <v>0</v>
      </c>
      <c r="J2355" s="86">
        <v>0</v>
      </c>
      <c r="K2355" s="86">
        <v>0</v>
      </c>
      <c r="L2355" s="86">
        <v>0</v>
      </c>
      <c r="M2355" s="86">
        <v>0</v>
      </c>
      <c r="N2355" s="86">
        <v>0</v>
      </c>
      <c r="O2355" s="86">
        <v>0</v>
      </c>
      <c r="P2355" s="86">
        <v>0</v>
      </c>
      <c r="Q2355" s="86">
        <v>0</v>
      </c>
      <c r="R2355" s="86">
        <v>0</v>
      </c>
      <c r="S2355" s="86">
        <v>0</v>
      </c>
      <c r="T2355" s="86">
        <v>0</v>
      </c>
      <c r="U2355" s="86">
        <v>0</v>
      </c>
      <c r="V2355" s="86">
        <v>0</v>
      </c>
      <c r="W2355" s="86">
        <v>1027800</v>
      </c>
      <c r="X2355" s="86">
        <v>0</v>
      </c>
      <c r="Y2355" s="86">
        <v>1027800</v>
      </c>
    </row>
    <row r="2356" spans="1:25" hidden="1" outlineLevel="4" x14ac:dyDescent="0.3">
      <c r="A2356" s="85" t="s">
        <v>262</v>
      </c>
      <c r="B2356" s="85" t="s">
        <v>274</v>
      </c>
      <c r="C2356" t="s">
        <v>2034</v>
      </c>
      <c r="D2356" s="86">
        <v>0</v>
      </c>
      <c r="E2356" s="86">
        <v>0</v>
      </c>
      <c r="F2356" s="86">
        <v>0</v>
      </c>
      <c r="G2356" s="86">
        <v>0</v>
      </c>
      <c r="H2356" s="86">
        <v>0</v>
      </c>
      <c r="I2356" s="86">
        <v>0</v>
      </c>
      <c r="J2356" s="86">
        <v>0</v>
      </c>
      <c r="K2356" s="86">
        <v>0</v>
      </c>
      <c r="L2356" s="86">
        <v>0</v>
      </c>
      <c r="M2356" s="86">
        <v>0</v>
      </c>
      <c r="N2356" s="86">
        <v>0</v>
      </c>
      <c r="O2356" s="86">
        <v>0</v>
      </c>
      <c r="P2356" s="86">
        <v>0</v>
      </c>
      <c r="Q2356" s="86">
        <v>0</v>
      </c>
      <c r="R2356" s="86">
        <v>0</v>
      </c>
      <c r="S2356" s="86">
        <v>0</v>
      </c>
      <c r="T2356" s="86">
        <v>0</v>
      </c>
      <c r="U2356" s="86">
        <v>0</v>
      </c>
      <c r="V2356" s="86">
        <v>0</v>
      </c>
      <c r="W2356" s="86">
        <v>5000000</v>
      </c>
      <c r="X2356" s="86">
        <v>0</v>
      </c>
      <c r="Y2356" s="86">
        <v>5000000</v>
      </c>
    </row>
    <row r="2357" spans="1:25" hidden="1" outlineLevel="4" x14ac:dyDescent="0.3">
      <c r="A2357" s="85" t="s">
        <v>262</v>
      </c>
      <c r="B2357" s="85" t="s">
        <v>274</v>
      </c>
      <c r="C2357" t="s">
        <v>2421</v>
      </c>
      <c r="D2357" s="86">
        <v>0</v>
      </c>
      <c r="E2357" s="86">
        <v>0</v>
      </c>
      <c r="F2357" s="86">
        <v>0</v>
      </c>
      <c r="G2357" s="86">
        <v>0</v>
      </c>
      <c r="H2357" s="86">
        <v>0</v>
      </c>
      <c r="I2357" s="86">
        <v>0</v>
      </c>
      <c r="J2357" s="86">
        <v>0</v>
      </c>
      <c r="K2357" s="86">
        <v>0</v>
      </c>
      <c r="L2357" s="86">
        <v>0</v>
      </c>
      <c r="M2357" s="86">
        <v>0</v>
      </c>
      <c r="N2357" s="86">
        <v>0</v>
      </c>
      <c r="O2357" s="86">
        <v>0</v>
      </c>
      <c r="P2357" s="86">
        <v>0</v>
      </c>
      <c r="Q2357" s="86">
        <v>0</v>
      </c>
      <c r="R2357" s="86">
        <v>0</v>
      </c>
      <c r="S2357" s="86">
        <v>0</v>
      </c>
      <c r="T2357" s="86">
        <v>0</v>
      </c>
      <c r="U2357" s="86">
        <v>0</v>
      </c>
      <c r="V2357" s="86">
        <v>0</v>
      </c>
      <c r="W2357" s="86">
        <v>0</v>
      </c>
      <c r="X2357" s="86">
        <v>30000</v>
      </c>
      <c r="Y2357" s="86">
        <v>30000</v>
      </c>
    </row>
    <row r="2358" spans="1:25" hidden="1" outlineLevel="4" x14ac:dyDescent="0.3">
      <c r="A2358" s="85" t="s">
        <v>262</v>
      </c>
      <c r="B2358" s="85" t="s">
        <v>274</v>
      </c>
      <c r="C2358" t="s">
        <v>2422</v>
      </c>
      <c r="D2358" s="86">
        <v>0</v>
      </c>
      <c r="E2358" s="86">
        <v>0</v>
      </c>
      <c r="F2358" s="86">
        <v>0</v>
      </c>
      <c r="G2358" s="86">
        <v>0</v>
      </c>
      <c r="H2358" s="86">
        <v>0</v>
      </c>
      <c r="I2358" s="86">
        <v>0</v>
      </c>
      <c r="J2358" s="86">
        <v>0</v>
      </c>
      <c r="K2358" s="86">
        <v>0</v>
      </c>
      <c r="L2358" s="86">
        <v>0</v>
      </c>
      <c r="M2358" s="86">
        <v>0</v>
      </c>
      <c r="N2358" s="86">
        <v>0</v>
      </c>
      <c r="O2358" s="86">
        <v>0</v>
      </c>
      <c r="P2358" s="86">
        <v>0</v>
      </c>
      <c r="Q2358" s="86">
        <v>0</v>
      </c>
      <c r="R2358" s="86">
        <v>0</v>
      </c>
      <c r="S2358" s="86">
        <v>0</v>
      </c>
      <c r="T2358" s="86">
        <v>0</v>
      </c>
      <c r="U2358" s="86">
        <v>0</v>
      </c>
      <c r="V2358" s="86">
        <v>0</v>
      </c>
      <c r="W2358" s="86">
        <v>0</v>
      </c>
      <c r="X2358" s="86">
        <v>300000</v>
      </c>
      <c r="Y2358" s="86">
        <v>300000</v>
      </c>
    </row>
    <row r="2359" spans="1:25" hidden="1" outlineLevel="4" x14ac:dyDescent="0.3">
      <c r="A2359" s="85" t="s">
        <v>262</v>
      </c>
      <c r="B2359" s="85" t="s">
        <v>274</v>
      </c>
      <c r="C2359" t="s">
        <v>2423</v>
      </c>
      <c r="D2359" s="86">
        <v>0</v>
      </c>
      <c r="E2359" s="86">
        <v>0</v>
      </c>
      <c r="F2359" s="86">
        <v>0</v>
      </c>
      <c r="G2359" s="86">
        <v>0</v>
      </c>
      <c r="H2359" s="86">
        <v>0</v>
      </c>
      <c r="I2359" s="86">
        <v>0</v>
      </c>
      <c r="J2359" s="86">
        <v>0</v>
      </c>
      <c r="K2359" s="86">
        <v>0</v>
      </c>
      <c r="L2359" s="86">
        <v>0</v>
      </c>
      <c r="M2359" s="86">
        <v>0</v>
      </c>
      <c r="N2359" s="86">
        <v>0</v>
      </c>
      <c r="O2359" s="86">
        <v>0</v>
      </c>
      <c r="P2359" s="86">
        <v>0</v>
      </c>
      <c r="Q2359" s="86">
        <v>0</v>
      </c>
      <c r="R2359" s="86">
        <v>0</v>
      </c>
      <c r="S2359" s="86">
        <v>0</v>
      </c>
      <c r="T2359" s="86">
        <v>0</v>
      </c>
      <c r="U2359" s="86">
        <v>0</v>
      </c>
      <c r="V2359" s="86">
        <v>0</v>
      </c>
      <c r="W2359" s="86">
        <v>1000000</v>
      </c>
      <c r="X2359" s="86">
        <v>0</v>
      </c>
      <c r="Y2359" s="86">
        <v>1000000</v>
      </c>
    </row>
    <row r="2360" spans="1:25" hidden="1" outlineLevel="4" x14ac:dyDescent="0.3">
      <c r="A2360" s="85" t="s">
        <v>262</v>
      </c>
      <c r="B2360" s="85" t="s">
        <v>274</v>
      </c>
      <c r="C2360" t="s">
        <v>2424</v>
      </c>
      <c r="D2360" s="86">
        <v>0</v>
      </c>
      <c r="E2360" s="86">
        <v>0</v>
      </c>
      <c r="F2360" s="86">
        <v>0</v>
      </c>
      <c r="G2360" s="86">
        <v>0</v>
      </c>
      <c r="H2360" s="86">
        <v>0</v>
      </c>
      <c r="I2360" s="86">
        <v>0</v>
      </c>
      <c r="J2360" s="86">
        <v>0</v>
      </c>
      <c r="K2360" s="86">
        <v>0</v>
      </c>
      <c r="L2360" s="86">
        <v>0</v>
      </c>
      <c r="M2360" s="86">
        <v>0</v>
      </c>
      <c r="N2360" s="86">
        <v>0</v>
      </c>
      <c r="O2360" s="86">
        <v>0</v>
      </c>
      <c r="P2360" s="86">
        <v>0</v>
      </c>
      <c r="Q2360" s="86">
        <v>0</v>
      </c>
      <c r="R2360" s="86">
        <v>0</v>
      </c>
      <c r="S2360" s="86">
        <v>0</v>
      </c>
      <c r="T2360" s="86">
        <v>0</v>
      </c>
      <c r="U2360" s="86">
        <v>0</v>
      </c>
      <c r="V2360" s="86">
        <v>500000</v>
      </c>
      <c r="W2360" s="86">
        <v>0</v>
      </c>
      <c r="X2360" s="86">
        <v>0</v>
      </c>
      <c r="Y2360" s="86">
        <v>500000</v>
      </c>
    </row>
    <row r="2361" spans="1:25" hidden="1" outlineLevel="4" x14ac:dyDescent="0.3">
      <c r="A2361" s="85" t="s">
        <v>262</v>
      </c>
      <c r="B2361" s="85" t="s">
        <v>274</v>
      </c>
      <c r="C2361" t="s">
        <v>2425</v>
      </c>
      <c r="D2361" s="86">
        <v>0</v>
      </c>
      <c r="E2361" s="86">
        <v>0</v>
      </c>
      <c r="F2361" s="86">
        <v>0</v>
      </c>
      <c r="G2361" s="86">
        <v>0</v>
      </c>
      <c r="H2361" s="86">
        <v>0</v>
      </c>
      <c r="I2361" s="86">
        <v>0</v>
      </c>
      <c r="J2361" s="86">
        <v>0</v>
      </c>
      <c r="K2361" s="86">
        <v>0</v>
      </c>
      <c r="L2361" s="86">
        <v>0</v>
      </c>
      <c r="M2361" s="86">
        <v>0</v>
      </c>
      <c r="N2361" s="86">
        <v>0</v>
      </c>
      <c r="O2361" s="86">
        <v>0</v>
      </c>
      <c r="P2361" s="86">
        <v>0</v>
      </c>
      <c r="Q2361" s="86">
        <v>0</v>
      </c>
      <c r="R2361" s="86">
        <v>0</v>
      </c>
      <c r="S2361" s="86">
        <v>0</v>
      </c>
      <c r="T2361" s="86">
        <v>0</v>
      </c>
      <c r="U2361" s="86">
        <v>0</v>
      </c>
      <c r="V2361" s="86">
        <v>0</v>
      </c>
      <c r="W2361" s="86">
        <v>30000</v>
      </c>
      <c r="X2361" s="86">
        <v>0</v>
      </c>
      <c r="Y2361" s="86">
        <v>30000</v>
      </c>
    </row>
    <row r="2362" spans="1:25" hidden="1" outlineLevel="4" x14ac:dyDescent="0.3">
      <c r="A2362" s="85" t="s">
        <v>262</v>
      </c>
      <c r="B2362" s="85" t="s">
        <v>274</v>
      </c>
      <c r="C2362" t="s">
        <v>2426</v>
      </c>
      <c r="D2362" s="86">
        <v>0</v>
      </c>
      <c r="E2362" s="86">
        <v>0</v>
      </c>
      <c r="F2362" s="86">
        <v>0</v>
      </c>
      <c r="G2362" s="86">
        <v>0</v>
      </c>
      <c r="H2362" s="86">
        <v>0</v>
      </c>
      <c r="I2362" s="86">
        <v>0</v>
      </c>
      <c r="J2362" s="86">
        <v>0</v>
      </c>
      <c r="K2362" s="86">
        <v>10000000</v>
      </c>
      <c r="L2362" s="86">
        <v>0</v>
      </c>
      <c r="M2362" s="86">
        <v>0</v>
      </c>
      <c r="N2362" s="86">
        <v>0</v>
      </c>
      <c r="O2362" s="86">
        <v>0</v>
      </c>
      <c r="P2362" s="86">
        <v>0</v>
      </c>
      <c r="Q2362" s="86">
        <v>0</v>
      </c>
      <c r="R2362" s="86">
        <v>0</v>
      </c>
      <c r="S2362" s="86">
        <v>0</v>
      </c>
      <c r="T2362" s="86">
        <v>0</v>
      </c>
      <c r="U2362" s="86">
        <v>0</v>
      </c>
      <c r="V2362" s="86">
        <v>0</v>
      </c>
      <c r="W2362" s="86">
        <v>0</v>
      </c>
      <c r="X2362" s="86">
        <v>0</v>
      </c>
      <c r="Y2362" s="86">
        <v>10000000</v>
      </c>
    </row>
    <row r="2363" spans="1:25" hidden="1" outlineLevel="4" x14ac:dyDescent="0.3">
      <c r="A2363" s="85" t="s">
        <v>262</v>
      </c>
      <c r="B2363" s="85" t="s">
        <v>274</v>
      </c>
      <c r="C2363" t="s">
        <v>2427</v>
      </c>
      <c r="D2363" s="86">
        <v>0</v>
      </c>
      <c r="E2363" s="86">
        <v>0</v>
      </c>
      <c r="F2363" s="86">
        <v>0</v>
      </c>
      <c r="G2363" s="86">
        <v>0</v>
      </c>
      <c r="H2363" s="86">
        <v>0</v>
      </c>
      <c r="I2363" s="86">
        <v>0</v>
      </c>
      <c r="J2363" s="86">
        <v>0</v>
      </c>
      <c r="K2363" s="86">
        <v>0</v>
      </c>
      <c r="L2363" s="86">
        <v>0</v>
      </c>
      <c r="M2363" s="86">
        <v>0</v>
      </c>
      <c r="N2363" s="86">
        <v>0</v>
      </c>
      <c r="O2363" s="86">
        <v>0</v>
      </c>
      <c r="P2363" s="86">
        <v>0</v>
      </c>
      <c r="Q2363" s="86">
        <v>0</v>
      </c>
      <c r="R2363" s="86">
        <v>0</v>
      </c>
      <c r="S2363" s="86">
        <v>0</v>
      </c>
      <c r="T2363" s="86">
        <v>0</v>
      </c>
      <c r="U2363" s="86">
        <v>0</v>
      </c>
      <c r="V2363" s="86">
        <v>0</v>
      </c>
      <c r="W2363" s="86">
        <v>0</v>
      </c>
      <c r="X2363" s="86">
        <v>9340</v>
      </c>
      <c r="Y2363" s="86">
        <v>9340</v>
      </c>
    </row>
    <row r="2364" spans="1:25" hidden="1" outlineLevel="4" x14ac:dyDescent="0.3">
      <c r="A2364" s="85" t="s">
        <v>262</v>
      </c>
      <c r="B2364" s="85" t="s">
        <v>274</v>
      </c>
      <c r="C2364" t="s">
        <v>2428</v>
      </c>
      <c r="D2364" s="86">
        <v>0</v>
      </c>
      <c r="E2364" s="86">
        <v>0</v>
      </c>
      <c r="F2364" s="86">
        <v>0</v>
      </c>
      <c r="G2364" s="86">
        <v>0</v>
      </c>
      <c r="H2364" s="86">
        <v>0</v>
      </c>
      <c r="I2364" s="86">
        <v>0</v>
      </c>
      <c r="J2364" s="86">
        <v>0</v>
      </c>
      <c r="K2364" s="86">
        <v>125000</v>
      </c>
      <c r="L2364" s="86">
        <v>0</v>
      </c>
      <c r="M2364" s="86">
        <v>0</v>
      </c>
      <c r="N2364" s="86">
        <v>0</v>
      </c>
      <c r="O2364" s="86">
        <v>0</v>
      </c>
      <c r="P2364" s="86">
        <v>0</v>
      </c>
      <c r="Q2364" s="86">
        <v>0</v>
      </c>
      <c r="R2364" s="86">
        <v>0</v>
      </c>
      <c r="S2364" s="86">
        <v>0</v>
      </c>
      <c r="T2364" s="86">
        <v>0</v>
      </c>
      <c r="U2364" s="86">
        <v>0</v>
      </c>
      <c r="V2364" s="86">
        <v>0</v>
      </c>
      <c r="W2364" s="86">
        <v>0</v>
      </c>
      <c r="X2364" s="86">
        <v>0</v>
      </c>
      <c r="Y2364" s="86">
        <v>125000</v>
      </c>
    </row>
    <row r="2365" spans="1:25" hidden="1" outlineLevel="4" x14ac:dyDescent="0.3">
      <c r="A2365" s="85" t="s">
        <v>262</v>
      </c>
      <c r="B2365" s="85" t="s">
        <v>274</v>
      </c>
      <c r="C2365" t="s">
        <v>2429</v>
      </c>
      <c r="D2365" s="86">
        <v>0</v>
      </c>
      <c r="E2365" s="86">
        <v>1653042</v>
      </c>
      <c r="F2365" s="86">
        <v>0</v>
      </c>
      <c r="G2365" s="86">
        <v>0</v>
      </c>
      <c r="H2365" s="86">
        <v>0</v>
      </c>
      <c r="I2365" s="86">
        <v>0</v>
      </c>
      <c r="J2365" s="86">
        <v>0</v>
      </c>
      <c r="K2365" s="86">
        <v>0</v>
      </c>
      <c r="L2365" s="86">
        <v>0</v>
      </c>
      <c r="M2365" s="86">
        <v>0</v>
      </c>
      <c r="N2365" s="86">
        <v>0</v>
      </c>
      <c r="O2365" s="86">
        <v>0</v>
      </c>
      <c r="P2365" s="86">
        <v>0</v>
      </c>
      <c r="Q2365" s="86">
        <v>0</v>
      </c>
      <c r="R2365" s="86">
        <v>0</v>
      </c>
      <c r="S2365" s="86">
        <v>0</v>
      </c>
      <c r="T2365" s="86">
        <v>0</v>
      </c>
      <c r="U2365" s="86">
        <v>0</v>
      </c>
      <c r="V2365" s="86">
        <v>0</v>
      </c>
      <c r="W2365" s="86">
        <v>0</v>
      </c>
      <c r="X2365" s="86">
        <v>0</v>
      </c>
      <c r="Y2365" s="86">
        <v>1653042</v>
      </c>
    </row>
    <row r="2366" spans="1:25" hidden="1" outlineLevel="4" x14ac:dyDescent="0.3">
      <c r="A2366" s="85" t="s">
        <v>262</v>
      </c>
      <c r="B2366" s="85" t="s">
        <v>274</v>
      </c>
      <c r="C2366" t="s">
        <v>2430</v>
      </c>
      <c r="D2366" s="86">
        <v>0</v>
      </c>
      <c r="E2366" s="86">
        <v>0</v>
      </c>
      <c r="F2366" s="86">
        <v>0</v>
      </c>
      <c r="G2366" s="86">
        <v>0</v>
      </c>
      <c r="H2366" s="86">
        <v>0</v>
      </c>
      <c r="I2366" s="86">
        <v>0</v>
      </c>
      <c r="J2366" s="86">
        <v>0</v>
      </c>
      <c r="K2366" s="86">
        <v>0</v>
      </c>
      <c r="L2366" s="86">
        <v>0</v>
      </c>
      <c r="M2366" s="86">
        <v>0</v>
      </c>
      <c r="N2366" s="86">
        <v>0</v>
      </c>
      <c r="O2366" s="86">
        <v>0</v>
      </c>
      <c r="P2366" s="86">
        <v>0</v>
      </c>
      <c r="Q2366" s="86">
        <v>0</v>
      </c>
      <c r="R2366" s="86">
        <v>0</v>
      </c>
      <c r="S2366" s="86">
        <v>0</v>
      </c>
      <c r="T2366" s="86">
        <v>0</v>
      </c>
      <c r="U2366" s="86">
        <v>0</v>
      </c>
      <c r="V2366" s="86">
        <v>0</v>
      </c>
      <c r="W2366" s="86">
        <v>4000000</v>
      </c>
      <c r="X2366" s="86">
        <v>0</v>
      </c>
      <c r="Y2366" s="86">
        <v>4000000</v>
      </c>
    </row>
    <row r="2367" spans="1:25" hidden="1" outlineLevel="4" x14ac:dyDescent="0.3">
      <c r="A2367" s="85" t="s">
        <v>262</v>
      </c>
      <c r="B2367" s="85" t="s">
        <v>274</v>
      </c>
      <c r="C2367" t="s">
        <v>2431</v>
      </c>
      <c r="D2367" s="86">
        <v>0</v>
      </c>
      <c r="E2367" s="86">
        <v>0</v>
      </c>
      <c r="F2367" s="86">
        <v>0</v>
      </c>
      <c r="G2367" s="86">
        <v>0</v>
      </c>
      <c r="H2367" s="86">
        <v>0</v>
      </c>
      <c r="I2367" s="86">
        <v>0</v>
      </c>
      <c r="J2367" s="86">
        <v>550000</v>
      </c>
      <c r="K2367" s="86">
        <v>550000</v>
      </c>
      <c r="L2367" s="86">
        <v>0</v>
      </c>
      <c r="M2367" s="86">
        <v>0</v>
      </c>
      <c r="N2367" s="86">
        <v>0</v>
      </c>
      <c r="O2367" s="86">
        <v>0</v>
      </c>
      <c r="P2367" s="86">
        <v>0</v>
      </c>
      <c r="Q2367" s="86">
        <v>0</v>
      </c>
      <c r="R2367" s="86">
        <v>0</v>
      </c>
      <c r="S2367" s="86">
        <v>0</v>
      </c>
      <c r="T2367" s="86">
        <v>0</v>
      </c>
      <c r="U2367" s="86">
        <v>0</v>
      </c>
      <c r="V2367" s="86">
        <v>0</v>
      </c>
      <c r="W2367" s="86">
        <v>0</v>
      </c>
      <c r="X2367" s="86">
        <v>0</v>
      </c>
      <c r="Y2367" s="86">
        <v>1100000</v>
      </c>
    </row>
    <row r="2368" spans="1:25" hidden="1" outlineLevel="4" x14ac:dyDescent="0.3">
      <c r="A2368" s="85" t="s">
        <v>262</v>
      </c>
      <c r="B2368" s="85" t="s">
        <v>274</v>
      </c>
      <c r="C2368" t="s">
        <v>2432</v>
      </c>
      <c r="D2368" s="86">
        <v>0</v>
      </c>
      <c r="E2368" s="86">
        <v>0</v>
      </c>
      <c r="F2368" s="86">
        <v>0</v>
      </c>
      <c r="G2368" s="86">
        <v>0</v>
      </c>
      <c r="H2368" s="86">
        <v>0</v>
      </c>
      <c r="I2368" s="86">
        <v>0</v>
      </c>
      <c r="J2368" s="86">
        <v>0</v>
      </c>
      <c r="K2368" s="86">
        <v>0</v>
      </c>
      <c r="L2368" s="86">
        <v>0</v>
      </c>
      <c r="M2368" s="86">
        <v>0</v>
      </c>
      <c r="N2368" s="86">
        <v>0</v>
      </c>
      <c r="O2368" s="86">
        <v>0</v>
      </c>
      <c r="P2368" s="86">
        <v>0</v>
      </c>
      <c r="Q2368" s="86">
        <v>0</v>
      </c>
      <c r="R2368" s="86">
        <v>0</v>
      </c>
      <c r="S2368" s="86">
        <v>0</v>
      </c>
      <c r="T2368" s="86">
        <v>0</v>
      </c>
      <c r="U2368" s="86">
        <v>0</v>
      </c>
      <c r="V2368" s="86">
        <v>50000</v>
      </c>
      <c r="W2368" s="86">
        <v>25000</v>
      </c>
      <c r="X2368" s="86">
        <v>0</v>
      </c>
      <c r="Y2368" s="86">
        <v>75000</v>
      </c>
    </row>
    <row r="2369" spans="1:25" hidden="1" outlineLevel="4" x14ac:dyDescent="0.3">
      <c r="A2369" s="85" t="s">
        <v>262</v>
      </c>
      <c r="B2369" s="85" t="s">
        <v>274</v>
      </c>
      <c r="C2369" t="s">
        <v>2433</v>
      </c>
      <c r="D2369" s="86">
        <v>0</v>
      </c>
      <c r="E2369" s="86">
        <v>0</v>
      </c>
      <c r="F2369" s="86">
        <v>0</v>
      </c>
      <c r="G2369" s="86">
        <v>0</v>
      </c>
      <c r="H2369" s="86">
        <v>0</v>
      </c>
      <c r="I2369" s="86">
        <v>0</v>
      </c>
      <c r="J2369" s="86">
        <v>0</v>
      </c>
      <c r="K2369" s="86">
        <v>0</v>
      </c>
      <c r="L2369" s="86">
        <v>0</v>
      </c>
      <c r="M2369" s="86">
        <v>0</v>
      </c>
      <c r="N2369" s="86">
        <v>0</v>
      </c>
      <c r="O2369" s="86">
        <v>0</v>
      </c>
      <c r="P2369" s="86">
        <v>0</v>
      </c>
      <c r="Q2369" s="86">
        <v>0</v>
      </c>
      <c r="R2369" s="86">
        <v>0</v>
      </c>
      <c r="S2369" s="86">
        <v>0</v>
      </c>
      <c r="T2369" s="86">
        <v>0</v>
      </c>
      <c r="U2369" s="86">
        <v>0</v>
      </c>
      <c r="V2369" s="86">
        <v>0</v>
      </c>
      <c r="W2369" s="86">
        <v>30000</v>
      </c>
      <c r="X2369" s="86">
        <v>0</v>
      </c>
      <c r="Y2369" s="86">
        <v>30000</v>
      </c>
    </row>
    <row r="2370" spans="1:25" hidden="1" outlineLevel="4" x14ac:dyDescent="0.3">
      <c r="A2370" s="85" t="s">
        <v>262</v>
      </c>
      <c r="B2370" s="85" t="s">
        <v>274</v>
      </c>
      <c r="C2370" t="s">
        <v>2434</v>
      </c>
      <c r="D2370" s="86">
        <v>0</v>
      </c>
      <c r="E2370" s="86">
        <v>0</v>
      </c>
      <c r="F2370" s="86">
        <v>0</v>
      </c>
      <c r="G2370" s="86">
        <v>0</v>
      </c>
      <c r="H2370" s="86">
        <v>0</v>
      </c>
      <c r="I2370" s="86">
        <v>0</v>
      </c>
      <c r="J2370" s="86">
        <v>0</v>
      </c>
      <c r="K2370" s="86">
        <v>0</v>
      </c>
      <c r="L2370" s="86">
        <v>0</v>
      </c>
      <c r="M2370" s="86">
        <v>0</v>
      </c>
      <c r="N2370" s="86">
        <v>0</v>
      </c>
      <c r="O2370" s="86">
        <v>0</v>
      </c>
      <c r="P2370" s="86">
        <v>0</v>
      </c>
      <c r="Q2370" s="86">
        <v>0</v>
      </c>
      <c r="R2370" s="86">
        <v>0</v>
      </c>
      <c r="S2370" s="86">
        <v>0</v>
      </c>
      <c r="T2370" s="86">
        <v>0</v>
      </c>
      <c r="U2370" s="86">
        <v>0</v>
      </c>
      <c r="V2370" s="86">
        <v>0</v>
      </c>
      <c r="W2370" s="86">
        <v>0</v>
      </c>
      <c r="X2370" s="86">
        <v>1000000</v>
      </c>
      <c r="Y2370" s="86">
        <v>1000000</v>
      </c>
    </row>
    <row r="2371" spans="1:25" hidden="1" outlineLevel="4" x14ac:dyDescent="0.3">
      <c r="A2371" s="85" t="s">
        <v>262</v>
      </c>
      <c r="B2371" s="85" t="s">
        <v>274</v>
      </c>
      <c r="C2371" t="s">
        <v>2435</v>
      </c>
      <c r="D2371" s="86">
        <v>0</v>
      </c>
      <c r="E2371" s="86">
        <v>0</v>
      </c>
      <c r="F2371" s="86">
        <v>0</v>
      </c>
      <c r="G2371" s="86">
        <v>0</v>
      </c>
      <c r="H2371" s="86">
        <v>0</v>
      </c>
      <c r="I2371" s="86">
        <v>0</v>
      </c>
      <c r="J2371" s="86">
        <v>0</v>
      </c>
      <c r="K2371" s="86">
        <v>25000</v>
      </c>
      <c r="L2371" s="86">
        <v>0</v>
      </c>
      <c r="M2371" s="86">
        <v>0</v>
      </c>
      <c r="N2371" s="86">
        <v>0</v>
      </c>
      <c r="O2371" s="86">
        <v>0</v>
      </c>
      <c r="P2371" s="86">
        <v>0</v>
      </c>
      <c r="Q2371" s="86">
        <v>0</v>
      </c>
      <c r="R2371" s="86">
        <v>0</v>
      </c>
      <c r="S2371" s="86">
        <v>0</v>
      </c>
      <c r="T2371" s="86">
        <v>0</v>
      </c>
      <c r="U2371" s="86">
        <v>0</v>
      </c>
      <c r="V2371" s="86">
        <v>0</v>
      </c>
      <c r="W2371" s="86">
        <v>0</v>
      </c>
      <c r="X2371" s="86">
        <v>0</v>
      </c>
      <c r="Y2371" s="86">
        <v>25000</v>
      </c>
    </row>
    <row r="2372" spans="1:25" hidden="1" outlineLevel="4" x14ac:dyDescent="0.3">
      <c r="A2372" s="85" t="s">
        <v>262</v>
      </c>
      <c r="B2372" s="85" t="s">
        <v>274</v>
      </c>
      <c r="C2372" t="s">
        <v>2436</v>
      </c>
      <c r="D2372" s="86">
        <v>0</v>
      </c>
      <c r="E2372" s="86">
        <v>0</v>
      </c>
      <c r="F2372" s="86">
        <v>0</v>
      </c>
      <c r="G2372" s="86">
        <v>0</v>
      </c>
      <c r="H2372" s="86">
        <v>0</v>
      </c>
      <c r="I2372" s="86">
        <v>0</v>
      </c>
      <c r="J2372" s="86">
        <v>0</v>
      </c>
      <c r="K2372" s="86">
        <v>0</v>
      </c>
      <c r="L2372" s="86">
        <v>0</v>
      </c>
      <c r="M2372" s="86">
        <v>0</v>
      </c>
      <c r="N2372" s="86">
        <v>0</v>
      </c>
      <c r="O2372" s="86">
        <v>0</v>
      </c>
      <c r="P2372" s="86">
        <v>0</v>
      </c>
      <c r="Q2372" s="86">
        <v>0</v>
      </c>
      <c r="R2372" s="86">
        <v>0</v>
      </c>
      <c r="S2372" s="86">
        <v>0</v>
      </c>
      <c r="T2372" s="86">
        <v>0</v>
      </c>
      <c r="U2372" s="86">
        <v>0</v>
      </c>
      <c r="V2372" s="86">
        <v>0</v>
      </c>
      <c r="W2372" s="86">
        <v>50000</v>
      </c>
      <c r="X2372" s="86">
        <v>0</v>
      </c>
      <c r="Y2372" s="86">
        <v>50000</v>
      </c>
    </row>
    <row r="2373" spans="1:25" hidden="1" outlineLevel="4" x14ac:dyDescent="0.3">
      <c r="A2373" s="85" t="s">
        <v>262</v>
      </c>
      <c r="B2373" s="85" t="s">
        <v>274</v>
      </c>
      <c r="C2373" t="s">
        <v>2437</v>
      </c>
      <c r="D2373" s="86">
        <v>0</v>
      </c>
      <c r="E2373" s="86">
        <v>0</v>
      </c>
      <c r="F2373" s="86">
        <v>0</v>
      </c>
      <c r="G2373" s="86">
        <v>0</v>
      </c>
      <c r="H2373" s="86">
        <v>0</v>
      </c>
      <c r="I2373" s="86">
        <v>0</v>
      </c>
      <c r="J2373" s="86">
        <v>0</v>
      </c>
      <c r="K2373" s="86">
        <v>0</v>
      </c>
      <c r="L2373" s="86">
        <v>0</v>
      </c>
      <c r="M2373" s="86">
        <v>0</v>
      </c>
      <c r="N2373" s="86">
        <v>0</v>
      </c>
      <c r="O2373" s="86">
        <v>0</v>
      </c>
      <c r="P2373" s="86">
        <v>0</v>
      </c>
      <c r="Q2373" s="86">
        <v>0</v>
      </c>
      <c r="R2373" s="86">
        <v>0</v>
      </c>
      <c r="S2373" s="86">
        <v>0</v>
      </c>
      <c r="T2373" s="86">
        <v>0</v>
      </c>
      <c r="U2373" s="86">
        <v>0</v>
      </c>
      <c r="V2373" s="86">
        <v>0</v>
      </c>
      <c r="W2373" s="86">
        <v>2000000</v>
      </c>
      <c r="X2373" s="86">
        <v>5000000</v>
      </c>
      <c r="Y2373" s="86">
        <v>7000000</v>
      </c>
    </row>
    <row r="2374" spans="1:25" hidden="1" outlineLevel="4" x14ac:dyDescent="0.3">
      <c r="A2374" s="85" t="s">
        <v>262</v>
      </c>
      <c r="B2374" s="85" t="s">
        <v>274</v>
      </c>
      <c r="C2374" t="s">
        <v>2438</v>
      </c>
      <c r="D2374" s="86">
        <v>0</v>
      </c>
      <c r="E2374" s="86">
        <v>0</v>
      </c>
      <c r="F2374" s="86">
        <v>0</v>
      </c>
      <c r="G2374" s="86">
        <v>0</v>
      </c>
      <c r="H2374" s="86">
        <v>0</v>
      </c>
      <c r="I2374" s="86">
        <v>0</v>
      </c>
      <c r="J2374" s="86">
        <v>0</v>
      </c>
      <c r="K2374" s="86">
        <v>0</v>
      </c>
      <c r="L2374" s="86">
        <v>0</v>
      </c>
      <c r="M2374" s="86">
        <v>0</v>
      </c>
      <c r="N2374" s="86">
        <v>0</v>
      </c>
      <c r="O2374" s="86">
        <v>0</v>
      </c>
      <c r="P2374" s="86">
        <v>0</v>
      </c>
      <c r="Q2374" s="86">
        <v>0</v>
      </c>
      <c r="R2374" s="86">
        <v>0</v>
      </c>
      <c r="S2374" s="86">
        <v>0</v>
      </c>
      <c r="T2374" s="86">
        <v>0</v>
      </c>
      <c r="U2374" s="86">
        <v>0</v>
      </c>
      <c r="V2374" s="86">
        <v>0</v>
      </c>
      <c r="W2374" s="86">
        <v>500000</v>
      </c>
      <c r="X2374" s="86">
        <v>0</v>
      </c>
      <c r="Y2374" s="86">
        <v>500000</v>
      </c>
    </row>
    <row r="2375" spans="1:25" hidden="1" outlineLevel="4" x14ac:dyDescent="0.3">
      <c r="A2375" s="85" t="s">
        <v>262</v>
      </c>
      <c r="B2375" s="85" t="s">
        <v>274</v>
      </c>
      <c r="C2375" t="s">
        <v>2439</v>
      </c>
      <c r="D2375" s="86">
        <v>0</v>
      </c>
      <c r="E2375" s="86">
        <v>0</v>
      </c>
      <c r="F2375" s="86">
        <v>0</v>
      </c>
      <c r="G2375" s="86">
        <v>0</v>
      </c>
      <c r="H2375" s="86">
        <v>0</v>
      </c>
      <c r="I2375" s="86">
        <v>0</v>
      </c>
      <c r="J2375" s="86">
        <v>0</v>
      </c>
      <c r="K2375" s="86">
        <v>0</v>
      </c>
      <c r="L2375" s="86">
        <v>0</v>
      </c>
      <c r="M2375" s="86">
        <v>0</v>
      </c>
      <c r="N2375" s="86">
        <v>0</v>
      </c>
      <c r="O2375" s="86">
        <v>0</v>
      </c>
      <c r="P2375" s="86">
        <v>0</v>
      </c>
      <c r="Q2375" s="86">
        <v>0</v>
      </c>
      <c r="R2375" s="86">
        <v>0</v>
      </c>
      <c r="S2375" s="86">
        <v>0</v>
      </c>
      <c r="T2375" s="86">
        <v>0</v>
      </c>
      <c r="U2375" s="86">
        <v>0</v>
      </c>
      <c r="V2375" s="86">
        <v>0</v>
      </c>
      <c r="W2375" s="86">
        <v>0</v>
      </c>
      <c r="X2375" s="86">
        <v>75000</v>
      </c>
      <c r="Y2375" s="86">
        <v>75000</v>
      </c>
    </row>
    <row r="2376" spans="1:25" hidden="1" outlineLevel="4" x14ac:dyDescent="0.3">
      <c r="A2376" s="85" t="s">
        <v>262</v>
      </c>
      <c r="B2376" s="85" t="s">
        <v>274</v>
      </c>
      <c r="C2376" t="s">
        <v>2440</v>
      </c>
      <c r="D2376" s="86">
        <v>0</v>
      </c>
      <c r="E2376" s="86">
        <v>0</v>
      </c>
      <c r="F2376" s="86">
        <v>0</v>
      </c>
      <c r="G2376" s="86">
        <v>0</v>
      </c>
      <c r="H2376" s="86">
        <v>0</v>
      </c>
      <c r="I2376" s="86">
        <v>0</v>
      </c>
      <c r="J2376" s="86">
        <v>0</v>
      </c>
      <c r="K2376" s="86">
        <v>0</v>
      </c>
      <c r="L2376" s="86">
        <v>0</v>
      </c>
      <c r="M2376" s="86">
        <v>0</v>
      </c>
      <c r="N2376" s="86">
        <v>0</v>
      </c>
      <c r="O2376" s="86">
        <v>0</v>
      </c>
      <c r="P2376" s="86">
        <v>0</v>
      </c>
      <c r="Q2376" s="86">
        <v>0</v>
      </c>
      <c r="R2376" s="86">
        <v>0</v>
      </c>
      <c r="S2376" s="86">
        <v>0</v>
      </c>
      <c r="T2376" s="86">
        <v>0</v>
      </c>
      <c r="U2376" s="86">
        <v>0</v>
      </c>
      <c r="V2376" s="86">
        <v>0</v>
      </c>
      <c r="W2376" s="86">
        <v>5000000</v>
      </c>
      <c r="X2376" s="86">
        <v>0</v>
      </c>
      <c r="Y2376" s="86">
        <v>5000000</v>
      </c>
    </row>
    <row r="2377" spans="1:25" hidden="1" outlineLevel="4" x14ac:dyDescent="0.3">
      <c r="A2377" s="85" t="s">
        <v>262</v>
      </c>
      <c r="B2377" s="85" t="s">
        <v>274</v>
      </c>
      <c r="C2377" t="s">
        <v>2441</v>
      </c>
      <c r="D2377" s="86">
        <v>0</v>
      </c>
      <c r="E2377" s="86">
        <v>0</v>
      </c>
      <c r="F2377" s="86">
        <v>0</v>
      </c>
      <c r="G2377" s="86">
        <v>0</v>
      </c>
      <c r="H2377" s="86">
        <v>0</v>
      </c>
      <c r="I2377" s="86">
        <v>0</v>
      </c>
      <c r="J2377" s="86">
        <v>0</v>
      </c>
      <c r="K2377" s="86">
        <v>0</v>
      </c>
      <c r="L2377" s="86">
        <v>0</v>
      </c>
      <c r="M2377" s="86">
        <v>0</v>
      </c>
      <c r="N2377" s="86">
        <v>0</v>
      </c>
      <c r="O2377" s="86">
        <v>0</v>
      </c>
      <c r="P2377" s="86">
        <v>0</v>
      </c>
      <c r="Q2377" s="86">
        <v>0</v>
      </c>
      <c r="R2377" s="86">
        <v>0</v>
      </c>
      <c r="S2377" s="86">
        <v>0</v>
      </c>
      <c r="T2377" s="86">
        <v>1500000</v>
      </c>
      <c r="U2377" s="86">
        <v>0</v>
      </c>
      <c r="V2377" s="86">
        <v>0</v>
      </c>
      <c r="W2377" s="86">
        <v>0</v>
      </c>
      <c r="X2377" s="86">
        <v>0</v>
      </c>
      <c r="Y2377" s="86">
        <v>1500000</v>
      </c>
    </row>
    <row r="2378" spans="1:25" hidden="1" outlineLevel="4" x14ac:dyDescent="0.3">
      <c r="A2378" s="85" t="s">
        <v>262</v>
      </c>
      <c r="B2378" s="85" t="s">
        <v>274</v>
      </c>
      <c r="C2378" t="s">
        <v>2442</v>
      </c>
      <c r="D2378" s="86">
        <v>0</v>
      </c>
      <c r="E2378" s="86">
        <v>0</v>
      </c>
      <c r="F2378" s="86">
        <v>0</v>
      </c>
      <c r="G2378" s="86">
        <v>0</v>
      </c>
      <c r="H2378" s="86">
        <v>0</v>
      </c>
      <c r="I2378" s="86">
        <v>0</v>
      </c>
      <c r="J2378" s="86">
        <v>0</v>
      </c>
      <c r="K2378" s="86">
        <v>0</v>
      </c>
      <c r="L2378" s="86">
        <v>0</v>
      </c>
      <c r="M2378" s="86">
        <v>0</v>
      </c>
      <c r="N2378" s="86">
        <v>0</v>
      </c>
      <c r="O2378" s="86">
        <v>0</v>
      </c>
      <c r="P2378" s="86">
        <v>0</v>
      </c>
      <c r="Q2378" s="86">
        <v>0</v>
      </c>
      <c r="R2378" s="86">
        <v>0</v>
      </c>
      <c r="S2378" s="86">
        <v>0</v>
      </c>
      <c r="T2378" s="86">
        <v>0</v>
      </c>
      <c r="U2378" s="86">
        <v>0</v>
      </c>
      <c r="V2378" s="86">
        <v>0</v>
      </c>
      <c r="W2378" s="86">
        <v>0</v>
      </c>
      <c r="X2378" s="86">
        <v>175000</v>
      </c>
      <c r="Y2378" s="86">
        <v>175000</v>
      </c>
    </row>
    <row r="2379" spans="1:25" hidden="1" outlineLevel="4" x14ac:dyDescent="0.3">
      <c r="A2379" s="85" t="s">
        <v>262</v>
      </c>
      <c r="B2379" s="85" t="s">
        <v>274</v>
      </c>
      <c r="C2379" t="s">
        <v>2443</v>
      </c>
      <c r="D2379" s="86">
        <v>0</v>
      </c>
      <c r="E2379" s="86">
        <v>0</v>
      </c>
      <c r="F2379" s="86">
        <v>0</v>
      </c>
      <c r="G2379" s="86">
        <v>0</v>
      </c>
      <c r="H2379" s="86">
        <v>0</v>
      </c>
      <c r="I2379" s="86">
        <v>0</v>
      </c>
      <c r="J2379" s="86">
        <v>0</v>
      </c>
      <c r="K2379" s="86">
        <v>0</v>
      </c>
      <c r="L2379" s="86">
        <v>0</v>
      </c>
      <c r="M2379" s="86">
        <v>0</v>
      </c>
      <c r="N2379" s="86">
        <v>0</v>
      </c>
      <c r="O2379" s="86">
        <v>0</v>
      </c>
      <c r="P2379" s="86">
        <v>0</v>
      </c>
      <c r="Q2379" s="86">
        <v>0</v>
      </c>
      <c r="R2379" s="86">
        <v>0</v>
      </c>
      <c r="S2379" s="86">
        <v>0</v>
      </c>
      <c r="T2379" s="86">
        <v>0</v>
      </c>
      <c r="U2379" s="86">
        <v>0</v>
      </c>
      <c r="V2379" s="86">
        <v>0</v>
      </c>
      <c r="W2379" s="86">
        <v>0</v>
      </c>
      <c r="X2379" s="86">
        <v>750000</v>
      </c>
      <c r="Y2379" s="86">
        <v>750000</v>
      </c>
    </row>
    <row r="2380" spans="1:25" hidden="1" outlineLevel="4" x14ac:dyDescent="0.3">
      <c r="A2380" s="85" t="s">
        <v>262</v>
      </c>
      <c r="B2380" s="85" t="s">
        <v>274</v>
      </c>
      <c r="C2380" t="s">
        <v>2444</v>
      </c>
      <c r="D2380" s="86">
        <v>0</v>
      </c>
      <c r="E2380" s="86">
        <v>0</v>
      </c>
      <c r="F2380" s="86">
        <v>0</v>
      </c>
      <c r="G2380" s="86">
        <v>0</v>
      </c>
      <c r="H2380" s="86">
        <v>0</v>
      </c>
      <c r="I2380" s="86">
        <v>0</v>
      </c>
      <c r="J2380" s="86">
        <v>0</v>
      </c>
      <c r="K2380" s="86">
        <v>0</v>
      </c>
      <c r="L2380" s="86">
        <v>0</v>
      </c>
      <c r="M2380" s="86">
        <v>0</v>
      </c>
      <c r="N2380" s="86">
        <v>0</v>
      </c>
      <c r="O2380" s="86">
        <v>0</v>
      </c>
      <c r="P2380" s="86">
        <v>0</v>
      </c>
      <c r="Q2380" s="86">
        <v>0</v>
      </c>
      <c r="R2380" s="86">
        <v>0</v>
      </c>
      <c r="S2380" s="86">
        <v>0</v>
      </c>
      <c r="T2380" s="86">
        <v>0</v>
      </c>
      <c r="U2380" s="86">
        <v>0</v>
      </c>
      <c r="V2380" s="86">
        <v>0</v>
      </c>
      <c r="W2380" s="86">
        <v>2500000</v>
      </c>
      <c r="X2380" s="86">
        <v>0</v>
      </c>
      <c r="Y2380" s="86">
        <v>2500000</v>
      </c>
    </row>
    <row r="2381" spans="1:25" hidden="1" outlineLevel="4" x14ac:dyDescent="0.3">
      <c r="A2381" s="85" t="s">
        <v>262</v>
      </c>
      <c r="B2381" s="85" t="s">
        <v>274</v>
      </c>
      <c r="C2381" t="s">
        <v>2445</v>
      </c>
      <c r="D2381" s="86">
        <v>0</v>
      </c>
      <c r="E2381" s="86">
        <v>0</v>
      </c>
      <c r="F2381" s="86">
        <v>0</v>
      </c>
      <c r="G2381" s="86">
        <v>0</v>
      </c>
      <c r="H2381" s="86">
        <v>0</v>
      </c>
      <c r="I2381" s="86">
        <v>0</v>
      </c>
      <c r="J2381" s="86">
        <v>0</v>
      </c>
      <c r="K2381" s="86">
        <v>0</v>
      </c>
      <c r="L2381" s="86">
        <v>0</v>
      </c>
      <c r="M2381" s="86">
        <v>0</v>
      </c>
      <c r="N2381" s="86">
        <v>0</v>
      </c>
      <c r="O2381" s="86">
        <v>0</v>
      </c>
      <c r="P2381" s="86">
        <v>0</v>
      </c>
      <c r="Q2381" s="86">
        <v>0</v>
      </c>
      <c r="R2381" s="86">
        <v>0</v>
      </c>
      <c r="S2381" s="86">
        <v>0</v>
      </c>
      <c r="T2381" s="86">
        <v>0</v>
      </c>
      <c r="U2381" s="86">
        <v>0</v>
      </c>
      <c r="V2381" s="86">
        <v>0</v>
      </c>
      <c r="W2381" s="86">
        <v>3000000</v>
      </c>
      <c r="X2381" s="86">
        <v>0</v>
      </c>
      <c r="Y2381" s="86">
        <v>3000000</v>
      </c>
    </row>
    <row r="2382" spans="1:25" hidden="1" outlineLevel="4" x14ac:dyDescent="0.3">
      <c r="A2382" s="85" t="s">
        <v>262</v>
      </c>
      <c r="B2382" s="85" t="s">
        <v>274</v>
      </c>
      <c r="C2382" t="s">
        <v>2446</v>
      </c>
      <c r="D2382" s="86">
        <v>0</v>
      </c>
      <c r="E2382" s="86">
        <v>0</v>
      </c>
      <c r="F2382" s="86">
        <v>0</v>
      </c>
      <c r="G2382" s="86">
        <v>0</v>
      </c>
      <c r="H2382" s="86">
        <v>0</v>
      </c>
      <c r="I2382" s="86">
        <v>0</v>
      </c>
      <c r="J2382" s="86">
        <v>0</v>
      </c>
      <c r="K2382" s="86">
        <v>0</v>
      </c>
      <c r="L2382" s="86">
        <v>0</v>
      </c>
      <c r="M2382" s="86">
        <v>0</v>
      </c>
      <c r="N2382" s="86">
        <v>0</v>
      </c>
      <c r="O2382" s="86">
        <v>0</v>
      </c>
      <c r="P2382" s="86">
        <v>0</v>
      </c>
      <c r="Q2382" s="86">
        <v>0</v>
      </c>
      <c r="R2382" s="86">
        <v>0</v>
      </c>
      <c r="S2382" s="86">
        <v>0</v>
      </c>
      <c r="T2382" s="86">
        <v>0</v>
      </c>
      <c r="U2382" s="86">
        <v>0</v>
      </c>
      <c r="V2382" s="86">
        <v>0</v>
      </c>
      <c r="W2382" s="86">
        <v>0</v>
      </c>
      <c r="X2382" s="86">
        <v>25000</v>
      </c>
      <c r="Y2382" s="86">
        <v>25000</v>
      </c>
    </row>
    <row r="2383" spans="1:25" hidden="1" outlineLevel="4" x14ac:dyDescent="0.3">
      <c r="A2383" s="85" t="s">
        <v>262</v>
      </c>
      <c r="B2383" s="85" t="s">
        <v>274</v>
      </c>
      <c r="C2383" t="s">
        <v>2447</v>
      </c>
      <c r="D2383" s="86">
        <v>0</v>
      </c>
      <c r="E2383" s="86">
        <v>0</v>
      </c>
      <c r="F2383" s="86">
        <v>0</v>
      </c>
      <c r="G2383" s="86">
        <v>0</v>
      </c>
      <c r="H2383" s="86">
        <v>0</v>
      </c>
      <c r="I2383" s="86">
        <v>0</v>
      </c>
      <c r="J2383" s="86">
        <v>0</v>
      </c>
      <c r="K2383" s="86">
        <v>0</v>
      </c>
      <c r="L2383" s="86">
        <v>0</v>
      </c>
      <c r="M2383" s="86">
        <v>0</v>
      </c>
      <c r="N2383" s="86">
        <v>0</v>
      </c>
      <c r="O2383" s="86">
        <v>0</v>
      </c>
      <c r="P2383" s="86">
        <v>0</v>
      </c>
      <c r="Q2383" s="86">
        <v>0</v>
      </c>
      <c r="R2383" s="86">
        <v>0</v>
      </c>
      <c r="S2383" s="86">
        <v>0</v>
      </c>
      <c r="T2383" s="86">
        <v>1500000</v>
      </c>
      <c r="U2383" s="86">
        <v>0</v>
      </c>
      <c r="V2383" s="86">
        <v>2000000</v>
      </c>
      <c r="W2383" s="86">
        <v>8000000</v>
      </c>
      <c r="X2383" s="86">
        <v>1500000</v>
      </c>
      <c r="Y2383" s="86">
        <v>13000000</v>
      </c>
    </row>
    <row r="2384" spans="1:25" hidden="1" outlineLevel="4" x14ac:dyDescent="0.3">
      <c r="A2384" s="85" t="s">
        <v>262</v>
      </c>
      <c r="B2384" s="85" t="s">
        <v>274</v>
      </c>
      <c r="C2384" t="s">
        <v>2448</v>
      </c>
      <c r="D2384" s="86">
        <v>0</v>
      </c>
      <c r="E2384" s="86">
        <v>0</v>
      </c>
      <c r="F2384" s="86">
        <v>0</v>
      </c>
      <c r="G2384" s="86">
        <v>0</v>
      </c>
      <c r="H2384" s="86">
        <v>0</v>
      </c>
      <c r="I2384" s="86">
        <v>0</v>
      </c>
      <c r="J2384" s="86">
        <v>0</v>
      </c>
      <c r="K2384" s="86">
        <v>0</v>
      </c>
      <c r="L2384" s="86">
        <v>0</v>
      </c>
      <c r="M2384" s="86">
        <v>0</v>
      </c>
      <c r="N2384" s="86">
        <v>0</v>
      </c>
      <c r="O2384" s="86">
        <v>0</v>
      </c>
      <c r="P2384" s="86">
        <v>0</v>
      </c>
      <c r="Q2384" s="86">
        <v>0</v>
      </c>
      <c r="R2384" s="86">
        <v>0</v>
      </c>
      <c r="S2384" s="86">
        <v>0</v>
      </c>
      <c r="T2384" s="86">
        <v>0</v>
      </c>
      <c r="U2384" s="86">
        <v>0</v>
      </c>
      <c r="V2384" s="86">
        <v>0</v>
      </c>
      <c r="W2384" s="86">
        <v>0</v>
      </c>
      <c r="X2384" s="86">
        <v>500000</v>
      </c>
      <c r="Y2384" s="86">
        <v>500000</v>
      </c>
    </row>
    <row r="2385" spans="1:25" hidden="1" outlineLevel="4" x14ac:dyDescent="0.3">
      <c r="A2385" s="85" t="s">
        <v>262</v>
      </c>
      <c r="B2385" s="85" t="s">
        <v>274</v>
      </c>
      <c r="C2385" t="s">
        <v>2449</v>
      </c>
      <c r="D2385" s="86">
        <v>0</v>
      </c>
      <c r="E2385" s="86">
        <v>0</v>
      </c>
      <c r="F2385" s="86">
        <v>0</v>
      </c>
      <c r="G2385" s="86">
        <v>0</v>
      </c>
      <c r="H2385" s="86">
        <v>0</v>
      </c>
      <c r="I2385" s="86">
        <v>0</v>
      </c>
      <c r="J2385" s="86">
        <v>0</v>
      </c>
      <c r="K2385" s="86">
        <v>0</v>
      </c>
      <c r="L2385" s="86">
        <v>0</v>
      </c>
      <c r="M2385" s="86">
        <v>0</v>
      </c>
      <c r="N2385" s="86">
        <v>0</v>
      </c>
      <c r="O2385" s="86">
        <v>100000</v>
      </c>
      <c r="P2385" s="86">
        <v>0</v>
      </c>
      <c r="Q2385" s="86">
        <v>0</v>
      </c>
      <c r="R2385" s="86">
        <v>0</v>
      </c>
      <c r="S2385" s="86">
        <v>0</v>
      </c>
      <c r="T2385" s="86">
        <v>0</v>
      </c>
      <c r="U2385" s="86">
        <v>0</v>
      </c>
      <c r="V2385" s="86">
        <v>0</v>
      </c>
      <c r="W2385" s="86">
        <v>0</v>
      </c>
      <c r="X2385" s="86">
        <v>0</v>
      </c>
      <c r="Y2385" s="86">
        <v>100000</v>
      </c>
    </row>
    <row r="2386" spans="1:25" hidden="1" outlineLevel="4" x14ac:dyDescent="0.3">
      <c r="A2386" s="85" t="s">
        <v>262</v>
      </c>
      <c r="B2386" s="85" t="s">
        <v>274</v>
      </c>
      <c r="C2386" t="s">
        <v>1407</v>
      </c>
      <c r="D2386" s="86">
        <v>0</v>
      </c>
      <c r="E2386" s="86">
        <v>0</v>
      </c>
      <c r="F2386" s="86">
        <v>0</v>
      </c>
      <c r="G2386" s="86">
        <v>0</v>
      </c>
      <c r="H2386" s="86">
        <v>0</v>
      </c>
      <c r="I2386" s="86">
        <v>0</v>
      </c>
      <c r="J2386" s="86">
        <v>0</v>
      </c>
      <c r="K2386" s="86">
        <v>0</v>
      </c>
      <c r="L2386" s="86">
        <v>0</v>
      </c>
      <c r="M2386" s="86">
        <v>0</v>
      </c>
      <c r="N2386" s="86">
        <v>0</v>
      </c>
      <c r="O2386" s="86">
        <v>100000</v>
      </c>
      <c r="P2386" s="86">
        <v>0</v>
      </c>
      <c r="Q2386" s="86">
        <v>0</v>
      </c>
      <c r="R2386" s="86">
        <v>0</v>
      </c>
      <c r="S2386" s="86">
        <v>0</v>
      </c>
      <c r="T2386" s="86">
        <v>0</v>
      </c>
      <c r="U2386" s="86">
        <v>0</v>
      </c>
      <c r="V2386" s="86">
        <v>0</v>
      </c>
      <c r="W2386" s="86">
        <v>0</v>
      </c>
      <c r="X2386" s="86">
        <v>0</v>
      </c>
      <c r="Y2386" s="86">
        <v>100000</v>
      </c>
    </row>
    <row r="2387" spans="1:25" hidden="1" outlineLevel="4" x14ac:dyDescent="0.3">
      <c r="A2387" s="85" t="s">
        <v>262</v>
      </c>
      <c r="B2387" s="85" t="s">
        <v>274</v>
      </c>
      <c r="C2387" t="s">
        <v>2450</v>
      </c>
      <c r="D2387" s="86">
        <v>0</v>
      </c>
      <c r="E2387" s="86">
        <v>0</v>
      </c>
      <c r="F2387" s="86">
        <v>0</v>
      </c>
      <c r="G2387" s="86">
        <v>0</v>
      </c>
      <c r="H2387" s="86">
        <v>0</v>
      </c>
      <c r="I2387" s="86">
        <v>0</v>
      </c>
      <c r="J2387" s="86">
        <v>0</v>
      </c>
      <c r="K2387" s="86">
        <v>0</v>
      </c>
      <c r="L2387" s="86">
        <v>0</v>
      </c>
      <c r="M2387" s="86">
        <v>0</v>
      </c>
      <c r="N2387" s="86">
        <v>0</v>
      </c>
      <c r="O2387" s="86">
        <v>0</v>
      </c>
      <c r="P2387" s="86">
        <v>0</v>
      </c>
      <c r="Q2387" s="86">
        <v>0</v>
      </c>
      <c r="R2387" s="86">
        <v>0</v>
      </c>
      <c r="S2387" s="86">
        <v>0</v>
      </c>
      <c r="T2387" s="86">
        <v>0</v>
      </c>
      <c r="U2387" s="86">
        <v>0</v>
      </c>
      <c r="V2387" s="86">
        <v>0</v>
      </c>
      <c r="W2387" s="86">
        <v>0</v>
      </c>
      <c r="X2387" s="86">
        <v>25000</v>
      </c>
      <c r="Y2387" s="86">
        <v>25000</v>
      </c>
    </row>
    <row r="2388" spans="1:25" hidden="1" outlineLevel="4" x14ac:dyDescent="0.3">
      <c r="A2388" s="85" t="s">
        <v>262</v>
      </c>
      <c r="B2388" s="85" t="s">
        <v>274</v>
      </c>
      <c r="C2388" t="s">
        <v>1748</v>
      </c>
      <c r="D2388" s="86">
        <v>0</v>
      </c>
      <c r="E2388" s="86">
        <v>0</v>
      </c>
      <c r="F2388" s="86">
        <v>0</v>
      </c>
      <c r="G2388" s="86">
        <v>0</v>
      </c>
      <c r="H2388" s="86">
        <v>0</v>
      </c>
      <c r="I2388" s="86">
        <v>350000</v>
      </c>
      <c r="J2388" s="86">
        <v>0</v>
      </c>
      <c r="K2388" s="86">
        <v>0</v>
      </c>
      <c r="L2388" s="86">
        <v>0</v>
      </c>
      <c r="M2388" s="86">
        <v>0</v>
      </c>
      <c r="N2388" s="86">
        <v>0</v>
      </c>
      <c r="O2388" s="86">
        <v>0</v>
      </c>
      <c r="P2388" s="86">
        <v>0</v>
      </c>
      <c r="Q2388" s="86">
        <v>0</v>
      </c>
      <c r="R2388" s="86">
        <v>0</v>
      </c>
      <c r="S2388" s="86">
        <v>0</v>
      </c>
      <c r="T2388" s="86">
        <v>0</v>
      </c>
      <c r="U2388" s="86">
        <v>0</v>
      </c>
      <c r="V2388" s="86">
        <v>0</v>
      </c>
      <c r="W2388" s="86">
        <v>0</v>
      </c>
      <c r="X2388" s="86">
        <v>0</v>
      </c>
      <c r="Y2388" s="86">
        <v>350000</v>
      </c>
    </row>
    <row r="2389" spans="1:25" hidden="1" outlineLevel="4" x14ac:dyDescent="0.3">
      <c r="A2389" s="85" t="s">
        <v>262</v>
      </c>
      <c r="B2389" s="85" t="s">
        <v>274</v>
      </c>
      <c r="C2389" t="s">
        <v>2451</v>
      </c>
      <c r="D2389" s="86">
        <v>0</v>
      </c>
      <c r="E2389" s="86">
        <v>0</v>
      </c>
      <c r="F2389" s="86">
        <v>0</v>
      </c>
      <c r="G2389" s="86">
        <v>0</v>
      </c>
      <c r="H2389" s="86">
        <v>0</v>
      </c>
      <c r="I2389" s="86">
        <v>0</v>
      </c>
      <c r="J2389" s="86">
        <v>0</v>
      </c>
      <c r="K2389" s="86">
        <v>0</v>
      </c>
      <c r="L2389" s="86">
        <v>0</v>
      </c>
      <c r="M2389" s="86">
        <v>0</v>
      </c>
      <c r="N2389" s="86">
        <v>0</v>
      </c>
      <c r="O2389" s="86">
        <v>0</v>
      </c>
      <c r="P2389" s="86">
        <v>0</v>
      </c>
      <c r="Q2389" s="86">
        <v>0</v>
      </c>
      <c r="R2389" s="86">
        <v>0</v>
      </c>
      <c r="S2389" s="86">
        <v>0</v>
      </c>
      <c r="T2389" s="86">
        <v>0</v>
      </c>
      <c r="U2389" s="86">
        <v>0</v>
      </c>
      <c r="V2389" s="86">
        <v>0</v>
      </c>
      <c r="W2389" s="86">
        <v>0</v>
      </c>
      <c r="X2389" s="86">
        <v>400000</v>
      </c>
      <c r="Y2389" s="86">
        <v>400000</v>
      </c>
    </row>
    <row r="2390" spans="1:25" hidden="1" outlineLevel="4" x14ac:dyDescent="0.3">
      <c r="A2390" s="85" t="s">
        <v>262</v>
      </c>
      <c r="B2390" s="85" t="s">
        <v>274</v>
      </c>
      <c r="C2390" t="s">
        <v>2452</v>
      </c>
      <c r="D2390" s="86">
        <v>0</v>
      </c>
      <c r="E2390" s="86">
        <v>0</v>
      </c>
      <c r="F2390" s="86">
        <v>0</v>
      </c>
      <c r="G2390" s="86">
        <v>0</v>
      </c>
      <c r="H2390" s="86">
        <v>0</v>
      </c>
      <c r="I2390" s="86">
        <v>0</v>
      </c>
      <c r="J2390" s="86">
        <v>0</v>
      </c>
      <c r="K2390" s="86">
        <v>0</v>
      </c>
      <c r="L2390" s="86">
        <v>0</v>
      </c>
      <c r="M2390" s="86">
        <v>0</v>
      </c>
      <c r="N2390" s="86">
        <v>0</v>
      </c>
      <c r="O2390" s="86">
        <v>0</v>
      </c>
      <c r="P2390" s="86">
        <v>0</v>
      </c>
      <c r="Q2390" s="86">
        <v>0</v>
      </c>
      <c r="R2390" s="86">
        <v>0</v>
      </c>
      <c r="S2390" s="86">
        <v>0</v>
      </c>
      <c r="T2390" s="86">
        <v>0</v>
      </c>
      <c r="U2390" s="86">
        <v>0</v>
      </c>
      <c r="V2390" s="86">
        <v>0</v>
      </c>
      <c r="W2390" s="86">
        <v>10000000</v>
      </c>
      <c r="X2390" s="86">
        <v>0</v>
      </c>
      <c r="Y2390" s="86">
        <v>10000000</v>
      </c>
    </row>
    <row r="2391" spans="1:25" hidden="1" outlineLevel="4" x14ac:dyDescent="0.3">
      <c r="A2391" s="85" t="s">
        <v>262</v>
      </c>
      <c r="B2391" s="85" t="s">
        <v>274</v>
      </c>
      <c r="C2391" t="s">
        <v>1847</v>
      </c>
      <c r="D2391" s="86">
        <v>0</v>
      </c>
      <c r="E2391" s="86">
        <v>0</v>
      </c>
      <c r="F2391" s="86">
        <v>0</v>
      </c>
      <c r="G2391" s="86">
        <v>0</v>
      </c>
      <c r="H2391" s="86">
        <v>0</v>
      </c>
      <c r="I2391" s="86">
        <v>0</v>
      </c>
      <c r="J2391" s="86">
        <v>0</v>
      </c>
      <c r="K2391" s="86">
        <v>0</v>
      </c>
      <c r="L2391" s="86">
        <v>0</v>
      </c>
      <c r="M2391" s="86">
        <v>0</v>
      </c>
      <c r="N2391" s="86">
        <v>0</v>
      </c>
      <c r="O2391" s="86">
        <v>750000</v>
      </c>
      <c r="P2391" s="86">
        <v>0</v>
      </c>
      <c r="Q2391" s="86">
        <v>0</v>
      </c>
      <c r="R2391" s="86">
        <v>0</v>
      </c>
      <c r="S2391" s="86">
        <v>0</v>
      </c>
      <c r="T2391" s="86">
        <v>0</v>
      </c>
      <c r="U2391" s="86">
        <v>0</v>
      </c>
      <c r="V2391" s="86">
        <v>0</v>
      </c>
      <c r="W2391" s="86">
        <v>0</v>
      </c>
      <c r="X2391" s="86">
        <v>0</v>
      </c>
      <c r="Y2391" s="86">
        <v>750000</v>
      </c>
    </row>
    <row r="2392" spans="1:25" hidden="1" outlineLevel="4" x14ac:dyDescent="0.3">
      <c r="A2392" s="85" t="s">
        <v>262</v>
      </c>
      <c r="B2392" s="85" t="s">
        <v>274</v>
      </c>
      <c r="C2392" t="s">
        <v>2453</v>
      </c>
      <c r="D2392" s="86">
        <v>0</v>
      </c>
      <c r="E2392" s="86">
        <v>0</v>
      </c>
      <c r="F2392" s="86">
        <v>0</v>
      </c>
      <c r="G2392" s="86">
        <v>0</v>
      </c>
      <c r="H2392" s="86">
        <v>0</v>
      </c>
      <c r="I2392" s="86">
        <v>0</v>
      </c>
      <c r="J2392" s="86">
        <v>0</v>
      </c>
      <c r="K2392" s="86">
        <v>0</v>
      </c>
      <c r="L2392" s="86">
        <v>0</v>
      </c>
      <c r="M2392" s="86">
        <v>0</v>
      </c>
      <c r="N2392" s="86">
        <v>0</v>
      </c>
      <c r="O2392" s="86">
        <v>0</v>
      </c>
      <c r="P2392" s="86">
        <v>0</v>
      </c>
      <c r="Q2392" s="86">
        <v>0</v>
      </c>
      <c r="R2392" s="86">
        <v>0</v>
      </c>
      <c r="S2392" s="86">
        <v>0</v>
      </c>
      <c r="T2392" s="86">
        <v>0</v>
      </c>
      <c r="U2392" s="86">
        <v>0</v>
      </c>
      <c r="V2392" s="86">
        <v>0</v>
      </c>
      <c r="W2392" s="86">
        <v>50000</v>
      </c>
      <c r="X2392" s="86">
        <v>100000</v>
      </c>
      <c r="Y2392" s="86">
        <v>150000</v>
      </c>
    </row>
    <row r="2393" spans="1:25" hidden="1" outlineLevel="4" x14ac:dyDescent="0.3">
      <c r="A2393" s="85" t="s">
        <v>262</v>
      </c>
      <c r="B2393" s="85" t="s">
        <v>274</v>
      </c>
      <c r="C2393" t="s">
        <v>2454</v>
      </c>
      <c r="D2393" s="86">
        <v>0</v>
      </c>
      <c r="E2393" s="86">
        <v>0</v>
      </c>
      <c r="F2393" s="86">
        <v>0</v>
      </c>
      <c r="G2393" s="86">
        <v>0</v>
      </c>
      <c r="H2393" s="86">
        <v>0</v>
      </c>
      <c r="I2393" s="86">
        <v>0</v>
      </c>
      <c r="J2393" s="86">
        <v>0</v>
      </c>
      <c r="K2393" s="86">
        <v>0</v>
      </c>
      <c r="L2393" s="86">
        <v>0</v>
      </c>
      <c r="M2393" s="86">
        <v>0</v>
      </c>
      <c r="N2393" s="86">
        <v>0</v>
      </c>
      <c r="O2393" s="86">
        <v>0</v>
      </c>
      <c r="P2393" s="86">
        <v>0</v>
      </c>
      <c r="Q2393" s="86">
        <v>0</v>
      </c>
      <c r="R2393" s="86">
        <v>0</v>
      </c>
      <c r="S2393" s="86">
        <v>0</v>
      </c>
      <c r="T2393" s="86">
        <v>0</v>
      </c>
      <c r="U2393" s="86">
        <v>0</v>
      </c>
      <c r="V2393" s="86">
        <v>0</v>
      </c>
      <c r="W2393" s="86">
        <v>5000000</v>
      </c>
      <c r="X2393" s="86">
        <v>0</v>
      </c>
      <c r="Y2393" s="86">
        <v>5000000</v>
      </c>
    </row>
    <row r="2394" spans="1:25" hidden="1" outlineLevel="4" x14ac:dyDescent="0.3">
      <c r="A2394" s="85" t="s">
        <v>262</v>
      </c>
      <c r="B2394" s="85" t="s">
        <v>274</v>
      </c>
      <c r="C2394" t="s">
        <v>2455</v>
      </c>
      <c r="D2394" s="86">
        <v>0</v>
      </c>
      <c r="E2394" s="86">
        <v>0</v>
      </c>
      <c r="F2394" s="86">
        <v>0</v>
      </c>
      <c r="G2394" s="86">
        <v>0</v>
      </c>
      <c r="H2394" s="86">
        <v>0</v>
      </c>
      <c r="I2394" s="86">
        <v>0</v>
      </c>
      <c r="J2394" s="86">
        <v>0</v>
      </c>
      <c r="K2394" s="86">
        <v>0</v>
      </c>
      <c r="L2394" s="86">
        <v>0</v>
      </c>
      <c r="M2394" s="86">
        <v>0</v>
      </c>
      <c r="N2394" s="86">
        <v>0</v>
      </c>
      <c r="O2394" s="86">
        <v>0</v>
      </c>
      <c r="P2394" s="86">
        <v>0</v>
      </c>
      <c r="Q2394" s="86">
        <v>0</v>
      </c>
      <c r="R2394" s="86">
        <v>0</v>
      </c>
      <c r="S2394" s="86">
        <v>0</v>
      </c>
      <c r="T2394" s="86">
        <v>550000</v>
      </c>
      <c r="U2394" s="86">
        <v>0</v>
      </c>
      <c r="V2394" s="86">
        <v>600000</v>
      </c>
      <c r="W2394" s="86">
        <v>1100000</v>
      </c>
      <c r="X2394" s="86">
        <v>2000000</v>
      </c>
      <c r="Y2394" s="86">
        <v>4250000</v>
      </c>
    </row>
    <row r="2395" spans="1:25" hidden="1" outlineLevel="4" x14ac:dyDescent="0.3">
      <c r="A2395" s="85" t="s">
        <v>262</v>
      </c>
      <c r="B2395" s="85" t="s">
        <v>274</v>
      </c>
      <c r="C2395" t="s">
        <v>2456</v>
      </c>
      <c r="D2395" s="86">
        <v>0</v>
      </c>
      <c r="E2395" s="86">
        <v>0</v>
      </c>
      <c r="F2395" s="86">
        <v>0</v>
      </c>
      <c r="G2395" s="86">
        <v>0</v>
      </c>
      <c r="H2395" s="86">
        <v>0</v>
      </c>
      <c r="I2395" s="86">
        <v>0</v>
      </c>
      <c r="J2395" s="86">
        <v>0</v>
      </c>
      <c r="K2395" s="86">
        <v>0</v>
      </c>
      <c r="L2395" s="86">
        <v>0</v>
      </c>
      <c r="M2395" s="86">
        <v>0</v>
      </c>
      <c r="N2395" s="86">
        <v>0</v>
      </c>
      <c r="O2395" s="86">
        <v>0</v>
      </c>
      <c r="P2395" s="86">
        <v>0</v>
      </c>
      <c r="Q2395" s="86">
        <v>0</v>
      </c>
      <c r="R2395" s="86">
        <v>0</v>
      </c>
      <c r="S2395" s="86">
        <v>0</v>
      </c>
      <c r="T2395" s="86">
        <v>0</v>
      </c>
      <c r="U2395" s="86">
        <v>0</v>
      </c>
      <c r="V2395" s="86">
        <v>15000000</v>
      </c>
      <c r="W2395" s="86">
        <v>0</v>
      </c>
      <c r="X2395" s="86">
        <v>0</v>
      </c>
      <c r="Y2395" s="86">
        <v>15000000</v>
      </c>
    </row>
    <row r="2396" spans="1:25" hidden="1" outlineLevel="4" x14ac:dyDescent="0.3">
      <c r="A2396" s="85" t="s">
        <v>262</v>
      </c>
      <c r="B2396" s="85" t="s">
        <v>274</v>
      </c>
      <c r="C2396" t="s">
        <v>2457</v>
      </c>
      <c r="D2396" s="86">
        <v>0</v>
      </c>
      <c r="E2396" s="86">
        <v>0</v>
      </c>
      <c r="F2396" s="86">
        <v>0</v>
      </c>
      <c r="G2396" s="86">
        <v>0</v>
      </c>
      <c r="H2396" s="86">
        <v>0</v>
      </c>
      <c r="I2396" s="86">
        <v>0</v>
      </c>
      <c r="J2396" s="86">
        <v>0</v>
      </c>
      <c r="K2396" s="86">
        <v>0</v>
      </c>
      <c r="L2396" s="86">
        <v>0</v>
      </c>
      <c r="M2396" s="86">
        <v>0</v>
      </c>
      <c r="N2396" s="86">
        <v>0</v>
      </c>
      <c r="O2396" s="86">
        <v>0</v>
      </c>
      <c r="P2396" s="86">
        <v>0</v>
      </c>
      <c r="Q2396" s="86">
        <v>0</v>
      </c>
      <c r="R2396" s="86">
        <v>0</v>
      </c>
      <c r="S2396" s="86">
        <v>0</v>
      </c>
      <c r="T2396" s="86">
        <v>0</v>
      </c>
      <c r="U2396" s="86">
        <v>0</v>
      </c>
      <c r="V2396" s="86">
        <v>0</v>
      </c>
      <c r="W2396" s="86">
        <v>0</v>
      </c>
      <c r="X2396" s="86">
        <v>250000</v>
      </c>
      <c r="Y2396" s="86">
        <v>250000</v>
      </c>
    </row>
    <row r="2397" spans="1:25" hidden="1" outlineLevel="4" x14ac:dyDescent="0.3">
      <c r="A2397" s="85" t="s">
        <v>262</v>
      </c>
      <c r="B2397" s="85" t="s">
        <v>274</v>
      </c>
      <c r="C2397" t="s">
        <v>2458</v>
      </c>
      <c r="D2397" s="86">
        <v>0</v>
      </c>
      <c r="E2397" s="86">
        <v>0</v>
      </c>
      <c r="F2397" s="86">
        <v>0</v>
      </c>
      <c r="G2397" s="86">
        <v>0</v>
      </c>
      <c r="H2397" s="86">
        <v>0</v>
      </c>
      <c r="I2397" s="86">
        <v>0</v>
      </c>
      <c r="J2397" s="86">
        <v>0</v>
      </c>
      <c r="K2397" s="86">
        <v>0</v>
      </c>
      <c r="L2397" s="86">
        <v>0</v>
      </c>
      <c r="M2397" s="86">
        <v>0</v>
      </c>
      <c r="N2397" s="86">
        <v>0</v>
      </c>
      <c r="O2397" s="86">
        <v>0</v>
      </c>
      <c r="P2397" s="86">
        <v>0</v>
      </c>
      <c r="Q2397" s="86">
        <v>0</v>
      </c>
      <c r="R2397" s="86">
        <v>0</v>
      </c>
      <c r="S2397" s="86">
        <v>0</v>
      </c>
      <c r="T2397" s="86">
        <v>0</v>
      </c>
      <c r="U2397" s="86">
        <v>0</v>
      </c>
      <c r="V2397" s="86">
        <v>500000</v>
      </c>
      <c r="W2397" s="86">
        <v>2500000</v>
      </c>
      <c r="X2397" s="86">
        <v>0</v>
      </c>
      <c r="Y2397" s="86">
        <v>3000000</v>
      </c>
    </row>
    <row r="2398" spans="1:25" hidden="1" outlineLevel="4" x14ac:dyDescent="0.3">
      <c r="A2398" s="85" t="s">
        <v>262</v>
      </c>
      <c r="B2398" s="85" t="s">
        <v>274</v>
      </c>
      <c r="C2398" t="s">
        <v>2459</v>
      </c>
      <c r="D2398" s="86">
        <v>0</v>
      </c>
      <c r="E2398" s="86">
        <v>0</v>
      </c>
      <c r="F2398" s="86">
        <v>0</v>
      </c>
      <c r="G2398" s="86">
        <v>0</v>
      </c>
      <c r="H2398" s="86">
        <v>0</v>
      </c>
      <c r="I2398" s="86">
        <v>0</v>
      </c>
      <c r="J2398" s="86">
        <v>0</v>
      </c>
      <c r="K2398" s="86">
        <v>0</v>
      </c>
      <c r="L2398" s="86">
        <v>0</v>
      </c>
      <c r="M2398" s="86">
        <v>0</v>
      </c>
      <c r="N2398" s="86">
        <v>0</v>
      </c>
      <c r="O2398" s="86">
        <v>0</v>
      </c>
      <c r="P2398" s="86">
        <v>0</v>
      </c>
      <c r="Q2398" s="86">
        <v>0</v>
      </c>
      <c r="R2398" s="86">
        <v>0</v>
      </c>
      <c r="S2398" s="86">
        <v>0</v>
      </c>
      <c r="T2398" s="86">
        <v>0</v>
      </c>
      <c r="U2398" s="86">
        <v>0</v>
      </c>
      <c r="V2398" s="86">
        <v>0</v>
      </c>
      <c r="W2398" s="86">
        <v>0</v>
      </c>
      <c r="X2398" s="86">
        <v>25000</v>
      </c>
      <c r="Y2398" s="86">
        <v>25000</v>
      </c>
    </row>
    <row r="2399" spans="1:25" hidden="1" outlineLevel="4" x14ac:dyDescent="0.3">
      <c r="A2399" s="85" t="s">
        <v>262</v>
      </c>
      <c r="B2399" s="85" t="s">
        <v>274</v>
      </c>
      <c r="C2399" t="s">
        <v>2460</v>
      </c>
      <c r="D2399" s="86">
        <v>0</v>
      </c>
      <c r="E2399" s="86">
        <v>0</v>
      </c>
      <c r="F2399" s="86">
        <v>0</v>
      </c>
      <c r="G2399" s="86">
        <v>0</v>
      </c>
      <c r="H2399" s="86">
        <v>0</v>
      </c>
      <c r="I2399" s="86">
        <v>0</v>
      </c>
      <c r="J2399" s="86">
        <v>0</v>
      </c>
      <c r="K2399" s="86">
        <v>0</v>
      </c>
      <c r="L2399" s="86">
        <v>0</v>
      </c>
      <c r="M2399" s="86">
        <v>0</v>
      </c>
      <c r="N2399" s="86">
        <v>0</v>
      </c>
      <c r="O2399" s="86">
        <v>200000</v>
      </c>
      <c r="P2399" s="86">
        <v>0</v>
      </c>
      <c r="Q2399" s="86">
        <v>0</v>
      </c>
      <c r="R2399" s="86">
        <v>0</v>
      </c>
      <c r="S2399" s="86">
        <v>0</v>
      </c>
      <c r="T2399" s="86">
        <v>0</v>
      </c>
      <c r="U2399" s="86">
        <v>0</v>
      </c>
      <c r="V2399" s="86">
        <v>300000</v>
      </c>
      <c r="W2399" s="86">
        <v>300000</v>
      </c>
      <c r="X2399" s="86">
        <v>300000</v>
      </c>
      <c r="Y2399" s="86">
        <v>1100000</v>
      </c>
    </row>
    <row r="2400" spans="1:25" hidden="1" outlineLevel="4" x14ac:dyDescent="0.3">
      <c r="A2400" s="85" t="s">
        <v>262</v>
      </c>
      <c r="B2400" s="85" t="s">
        <v>274</v>
      </c>
      <c r="C2400" t="s">
        <v>2461</v>
      </c>
      <c r="D2400" s="86">
        <v>0</v>
      </c>
      <c r="E2400" s="86">
        <v>0</v>
      </c>
      <c r="F2400" s="86">
        <v>0</v>
      </c>
      <c r="G2400" s="86">
        <v>0</v>
      </c>
      <c r="H2400" s="86">
        <v>0</v>
      </c>
      <c r="I2400" s="86">
        <v>0</v>
      </c>
      <c r="J2400" s="86">
        <v>0</v>
      </c>
      <c r="K2400" s="86">
        <v>0</v>
      </c>
      <c r="L2400" s="86">
        <v>0</v>
      </c>
      <c r="M2400" s="86">
        <v>0</v>
      </c>
      <c r="N2400" s="86">
        <v>0</v>
      </c>
      <c r="O2400" s="86">
        <v>0</v>
      </c>
      <c r="P2400" s="86">
        <v>0</v>
      </c>
      <c r="Q2400" s="86">
        <v>0</v>
      </c>
      <c r="R2400" s="86">
        <v>0</v>
      </c>
      <c r="S2400" s="86">
        <v>0</v>
      </c>
      <c r="T2400" s="86">
        <v>0</v>
      </c>
      <c r="U2400" s="86">
        <v>0</v>
      </c>
      <c r="V2400" s="86">
        <v>0</v>
      </c>
      <c r="W2400" s="86">
        <v>200000</v>
      </c>
      <c r="X2400" s="86">
        <v>0</v>
      </c>
      <c r="Y2400" s="86">
        <v>200000</v>
      </c>
    </row>
    <row r="2401" spans="1:25" hidden="1" outlineLevel="4" x14ac:dyDescent="0.3">
      <c r="A2401" s="85" t="s">
        <v>262</v>
      </c>
      <c r="B2401" s="85" t="s">
        <v>274</v>
      </c>
      <c r="C2401" t="s">
        <v>2462</v>
      </c>
      <c r="D2401" s="86">
        <v>0</v>
      </c>
      <c r="E2401" s="86">
        <v>0</v>
      </c>
      <c r="F2401" s="86">
        <v>0</v>
      </c>
      <c r="G2401" s="86">
        <v>0</v>
      </c>
      <c r="H2401" s="86">
        <v>0</v>
      </c>
      <c r="I2401" s="86">
        <v>0</v>
      </c>
      <c r="J2401" s="86">
        <v>0</v>
      </c>
      <c r="K2401" s="86">
        <v>0</v>
      </c>
      <c r="L2401" s="86">
        <v>0</v>
      </c>
      <c r="M2401" s="86">
        <v>0</v>
      </c>
      <c r="N2401" s="86">
        <v>0</v>
      </c>
      <c r="O2401" s="86">
        <v>0</v>
      </c>
      <c r="P2401" s="86">
        <v>300000</v>
      </c>
      <c r="Q2401" s="86">
        <v>0</v>
      </c>
      <c r="R2401" s="86">
        <v>0</v>
      </c>
      <c r="S2401" s="86">
        <v>0</v>
      </c>
      <c r="T2401" s="86">
        <v>0</v>
      </c>
      <c r="U2401" s="86">
        <v>0</v>
      </c>
      <c r="V2401" s="86">
        <v>0</v>
      </c>
      <c r="W2401" s="86">
        <v>0</v>
      </c>
      <c r="X2401" s="86">
        <v>0</v>
      </c>
      <c r="Y2401" s="86">
        <v>300000</v>
      </c>
    </row>
    <row r="2402" spans="1:25" hidden="1" outlineLevel="4" x14ac:dyDescent="0.3">
      <c r="A2402" s="85" t="s">
        <v>262</v>
      </c>
      <c r="B2402" s="85" t="s">
        <v>274</v>
      </c>
      <c r="C2402" t="s">
        <v>2463</v>
      </c>
      <c r="D2402" s="86">
        <v>0</v>
      </c>
      <c r="E2402" s="86">
        <v>0</v>
      </c>
      <c r="F2402" s="86">
        <v>0</v>
      </c>
      <c r="G2402" s="86">
        <v>0</v>
      </c>
      <c r="H2402" s="86">
        <v>0</v>
      </c>
      <c r="I2402" s="86">
        <v>0</v>
      </c>
      <c r="J2402" s="86">
        <v>0</v>
      </c>
      <c r="K2402" s="86">
        <v>0</v>
      </c>
      <c r="L2402" s="86">
        <v>0</v>
      </c>
      <c r="M2402" s="86">
        <v>0</v>
      </c>
      <c r="N2402" s="86">
        <v>0</v>
      </c>
      <c r="O2402" s="86">
        <v>0</v>
      </c>
      <c r="P2402" s="86">
        <v>0</v>
      </c>
      <c r="Q2402" s="86">
        <v>0</v>
      </c>
      <c r="R2402" s="86">
        <v>0</v>
      </c>
      <c r="S2402" s="86">
        <v>0</v>
      </c>
      <c r="T2402" s="86">
        <v>0</v>
      </c>
      <c r="U2402" s="86">
        <v>0</v>
      </c>
      <c r="V2402" s="86">
        <v>0</v>
      </c>
      <c r="W2402" s="86">
        <v>0</v>
      </c>
      <c r="X2402" s="86">
        <v>500000</v>
      </c>
      <c r="Y2402" s="86">
        <v>500000</v>
      </c>
    </row>
    <row r="2403" spans="1:25" hidden="1" outlineLevel="4" x14ac:dyDescent="0.3">
      <c r="A2403" s="85" t="s">
        <v>262</v>
      </c>
      <c r="B2403" s="85" t="s">
        <v>274</v>
      </c>
      <c r="C2403" t="s">
        <v>2464</v>
      </c>
      <c r="D2403" s="86">
        <v>0</v>
      </c>
      <c r="E2403" s="86">
        <v>0</v>
      </c>
      <c r="F2403" s="86">
        <v>0</v>
      </c>
      <c r="G2403" s="86">
        <v>0</v>
      </c>
      <c r="H2403" s="86">
        <v>0</v>
      </c>
      <c r="I2403" s="86">
        <v>0</v>
      </c>
      <c r="J2403" s="86">
        <v>0</v>
      </c>
      <c r="K2403" s="86">
        <v>0</v>
      </c>
      <c r="L2403" s="86">
        <v>0</v>
      </c>
      <c r="M2403" s="86">
        <v>0</v>
      </c>
      <c r="N2403" s="86">
        <v>0</v>
      </c>
      <c r="O2403" s="86">
        <v>0</v>
      </c>
      <c r="P2403" s="86">
        <v>0</v>
      </c>
      <c r="Q2403" s="86">
        <v>0</v>
      </c>
      <c r="R2403" s="86">
        <v>0</v>
      </c>
      <c r="S2403" s="86">
        <v>0</v>
      </c>
      <c r="T2403" s="86">
        <v>0</v>
      </c>
      <c r="U2403" s="86">
        <v>0</v>
      </c>
      <c r="V2403" s="86">
        <v>0</v>
      </c>
      <c r="W2403" s="86">
        <v>0</v>
      </c>
      <c r="X2403" s="86">
        <v>10000000</v>
      </c>
      <c r="Y2403" s="86">
        <v>10000000</v>
      </c>
    </row>
    <row r="2404" spans="1:25" hidden="1" outlineLevel="4" x14ac:dyDescent="0.3">
      <c r="A2404" s="85" t="s">
        <v>262</v>
      </c>
      <c r="B2404" s="85" t="s">
        <v>274</v>
      </c>
      <c r="C2404" t="s">
        <v>2465</v>
      </c>
      <c r="D2404" s="86">
        <v>0</v>
      </c>
      <c r="E2404" s="86">
        <v>0</v>
      </c>
      <c r="F2404" s="86">
        <v>0</v>
      </c>
      <c r="G2404" s="86">
        <v>0</v>
      </c>
      <c r="H2404" s="86">
        <v>0</v>
      </c>
      <c r="I2404" s="86">
        <v>0</v>
      </c>
      <c r="J2404" s="86">
        <v>0</v>
      </c>
      <c r="K2404" s="86">
        <v>0</v>
      </c>
      <c r="L2404" s="86">
        <v>0</v>
      </c>
      <c r="M2404" s="86">
        <v>0</v>
      </c>
      <c r="N2404" s="86">
        <v>0</v>
      </c>
      <c r="O2404" s="86">
        <v>0</v>
      </c>
      <c r="P2404" s="86">
        <v>0</v>
      </c>
      <c r="Q2404" s="86">
        <v>0</v>
      </c>
      <c r="R2404" s="86">
        <v>0</v>
      </c>
      <c r="S2404" s="86">
        <v>0</v>
      </c>
      <c r="T2404" s="86">
        <v>0</v>
      </c>
      <c r="U2404" s="86">
        <v>0</v>
      </c>
      <c r="V2404" s="86">
        <v>0</v>
      </c>
      <c r="W2404" s="86">
        <v>0</v>
      </c>
      <c r="X2404" s="86">
        <v>1000000</v>
      </c>
      <c r="Y2404" s="86">
        <v>1000000</v>
      </c>
    </row>
    <row r="2405" spans="1:25" hidden="1" outlineLevel="4" x14ac:dyDescent="0.3">
      <c r="A2405" s="85" t="s">
        <v>262</v>
      </c>
      <c r="B2405" s="85" t="s">
        <v>274</v>
      </c>
      <c r="C2405" t="s">
        <v>434</v>
      </c>
      <c r="D2405" s="86">
        <v>0</v>
      </c>
      <c r="E2405" s="86">
        <v>0</v>
      </c>
      <c r="F2405" s="86">
        <v>0</v>
      </c>
      <c r="G2405" s="86">
        <v>0</v>
      </c>
      <c r="H2405" s="86">
        <v>0</v>
      </c>
      <c r="I2405" s="86">
        <v>0</v>
      </c>
      <c r="J2405" s="86">
        <v>0</v>
      </c>
      <c r="K2405" s="86">
        <v>0</v>
      </c>
      <c r="L2405" s="86">
        <v>0</v>
      </c>
      <c r="M2405" s="86">
        <v>0</v>
      </c>
      <c r="N2405" s="86">
        <v>0</v>
      </c>
      <c r="O2405" s="86">
        <v>0</v>
      </c>
      <c r="P2405" s="86">
        <v>0</v>
      </c>
      <c r="Q2405" s="86">
        <v>0</v>
      </c>
      <c r="R2405" s="86">
        <v>0</v>
      </c>
      <c r="S2405" s="86">
        <v>0</v>
      </c>
      <c r="T2405" s="86">
        <v>250000</v>
      </c>
      <c r="U2405" s="86">
        <v>0</v>
      </c>
      <c r="V2405" s="86">
        <v>0</v>
      </c>
      <c r="W2405" s="86">
        <v>0</v>
      </c>
      <c r="X2405" s="86">
        <v>0</v>
      </c>
      <c r="Y2405" s="86">
        <v>250000</v>
      </c>
    </row>
    <row r="2406" spans="1:25" hidden="1" outlineLevel="4" x14ac:dyDescent="0.3">
      <c r="A2406" s="85" t="s">
        <v>262</v>
      </c>
      <c r="B2406" s="85" t="s">
        <v>274</v>
      </c>
      <c r="C2406" t="s">
        <v>1133</v>
      </c>
      <c r="D2406" s="86">
        <v>0</v>
      </c>
      <c r="E2406" s="86">
        <v>0</v>
      </c>
      <c r="F2406" s="86">
        <v>0</v>
      </c>
      <c r="G2406" s="86">
        <v>0</v>
      </c>
      <c r="H2406" s="86">
        <v>0</v>
      </c>
      <c r="I2406" s="86">
        <v>0</v>
      </c>
      <c r="J2406" s="86">
        <v>0</v>
      </c>
      <c r="K2406" s="86">
        <v>0</v>
      </c>
      <c r="L2406" s="86">
        <v>0</v>
      </c>
      <c r="M2406" s="86">
        <v>0</v>
      </c>
      <c r="N2406" s="86">
        <v>0</v>
      </c>
      <c r="O2406" s="86">
        <v>0</v>
      </c>
      <c r="P2406" s="86">
        <v>0</v>
      </c>
      <c r="Q2406" s="86">
        <v>0</v>
      </c>
      <c r="R2406" s="86">
        <v>0</v>
      </c>
      <c r="S2406" s="86">
        <v>0</v>
      </c>
      <c r="T2406" s="86">
        <v>0</v>
      </c>
      <c r="U2406" s="86">
        <v>0</v>
      </c>
      <c r="V2406" s="86">
        <v>0</v>
      </c>
      <c r="W2406" s="86">
        <v>500000</v>
      </c>
      <c r="X2406" s="86">
        <v>500000</v>
      </c>
      <c r="Y2406" s="86">
        <v>1000000</v>
      </c>
    </row>
    <row r="2407" spans="1:25" hidden="1" outlineLevel="4" x14ac:dyDescent="0.3">
      <c r="A2407" s="85" t="s">
        <v>262</v>
      </c>
      <c r="B2407" s="85" t="s">
        <v>274</v>
      </c>
      <c r="C2407" t="s">
        <v>2466</v>
      </c>
      <c r="D2407" s="86">
        <v>0</v>
      </c>
      <c r="E2407" s="86">
        <v>0</v>
      </c>
      <c r="F2407" s="86">
        <v>0</v>
      </c>
      <c r="G2407" s="86">
        <v>0</v>
      </c>
      <c r="H2407" s="86">
        <v>0</v>
      </c>
      <c r="I2407" s="86">
        <v>0</v>
      </c>
      <c r="J2407" s="86">
        <v>0</v>
      </c>
      <c r="K2407" s="86">
        <v>0</v>
      </c>
      <c r="L2407" s="86">
        <v>0</v>
      </c>
      <c r="M2407" s="86">
        <v>0</v>
      </c>
      <c r="N2407" s="86">
        <v>0</v>
      </c>
      <c r="O2407" s="86">
        <v>2000000</v>
      </c>
      <c r="P2407" s="86">
        <v>0</v>
      </c>
      <c r="Q2407" s="86">
        <v>0</v>
      </c>
      <c r="R2407" s="86">
        <v>0</v>
      </c>
      <c r="S2407" s="86">
        <v>0</v>
      </c>
      <c r="T2407" s="86">
        <v>0</v>
      </c>
      <c r="U2407" s="86">
        <v>0</v>
      </c>
      <c r="V2407" s="86">
        <v>0</v>
      </c>
      <c r="W2407" s="86">
        <v>0</v>
      </c>
      <c r="X2407" s="86">
        <v>0</v>
      </c>
      <c r="Y2407" s="86">
        <v>2000000</v>
      </c>
    </row>
    <row r="2408" spans="1:25" hidden="1" outlineLevel="4" x14ac:dyDescent="0.3">
      <c r="A2408" s="85" t="s">
        <v>262</v>
      </c>
      <c r="B2408" s="85" t="s">
        <v>274</v>
      </c>
      <c r="C2408" t="s">
        <v>2467</v>
      </c>
      <c r="D2408" s="86">
        <v>0</v>
      </c>
      <c r="E2408" s="86">
        <v>0</v>
      </c>
      <c r="F2408" s="86">
        <v>0</v>
      </c>
      <c r="G2408" s="86">
        <v>0</v>
      </c>
      <c r="H2408" s="86">
        <v>0</v>
      </c>
      <c r="I2408" s="86">
        <v>0</v>
      </c>
      <c r="J2408" s="86">
        <v>0</v>
      </c>
      <c r="K2408" s="86">
        <v>0</v>
      </c>
      <c r="L2408" s="86">
        <v>0</v>
      </c>
      <c r="M2408" s="86">
        <v>0</v>
      </c>
      <c r="N2408" s="86">
        <v>0</v>
      </c>
      <c r="O2408" s="86">
        <v>0</v>
      </c>
      <c r="P2408" s="86">
        <v>875000</v>
      </c>
      <c r="Q2408" s="86">
        <v>3000000</v>
      </c>
      <c r="R2408" s="86">
        <v>0</v>
      </c>
      <c r="S2408" s="86">
        <v>0</v>
      </c>
      <c r="T2408" s="86">
        <v>0</v>
      </c>
      <c r="U2408" s="86">
        <v>0</v>
      </c>
      <c r="V2408" s="86">
        <v>0</v>
      </c>
      <c r="W2408" s="86">
        <v>0</v>
      </c>
      <c r="X2408" s="86">
        <v>3650000</v>
      </c>
      <c r="Y2408" s="86">
        <v>7525000</v>
      </c>
    </row>
    <row r="2409" spans="1:25" hidden="1" outlineLevel="4" x14ac:dyDescent="0.3">
      <c r="A2409" s="85" t="s">
        <v>262</v>
      </c>
      <c r="B2409" s="85" t="s">
        <v>274</v>
      </c>
      <c r="C2409" t="s">
        <v>2468</v>
      </c>
      <c r="D2409" s="86">
        <v>0</v>
      </c>
      <c r="E2409" s="86">
        <v>0</v>
      </c>
      <c r="F2409" s="86">
        <v>0</v>
      </c>
      <c r="G2409" s="86">
        <v>0</v>
      </c>
      <c r="H2409" s="86">
        <v>0</v>
      </c>
      <c r="I2409" s="86">
        <v>0</v>
      </c>
      <c r="J2409" s="86">
        <v>0</v>
      </c>
      <c r="K2409" s="86">
        <v>0</v>
      </c>
      <c r="L2409" s="86">
        <v>0</v>
      </c>
      <c r="M2409" s="86">
        <v>0</v>
      </c>
      <c r="N2409" s="86">
        <v>0</v>
      </c>
      <c r="O2409" s="86">
        <v>0</v>
      </c>
      <c r="P2409" s="86">
        <v>0</v>
      </c>
      <c r="Q2409" s="86">
        <v>0</v>
      </c>
      <c r="R2409" s="86">
        <v>0</v>
      </c>
      <c r="S2409" s="86">
        <v>0</v>
      </c>
      <c r="T2409" s="86">
        <v>0</v>
      </c>
      <c r="U2409" s="86">
        <v>0</v>
      </c>
      <c r="V2409" s="86">
        <v>0</v>
      </c>
      <c r="W2409" s="86">
        <v>1800000</v>
      </c>
      <c r="X2409" s="86">
        <v>0</v>
      </c>
      <c r="Y2409" s="86">
        <v>1800000</v>
      </c>
    </row>
    <row r="2410" spans="1:25" hidden="1" outlineLevel="4" x14ac:dyDescent="0.3">
      <c r="A2410" s="85" t="s">
        <v>262</v>
      </c>
      <c r="B2410" s="85" t="s">
        <v>274</v>
      </c>
      <c r="C2410" t="s">
        <v>2469</v>
      </c>
      <c r="D2410" s="86">
        <v>0</v>
      </c>
      <c r="E2410" s="86">
        <v>0</v>
      </c>
      <c r="F2410" s="86">
        <v>0</v>
      </c>
      <c r="G2410" s="86">
        <v>0</v>
      </c>
      <c r="H2410" s="86">
        <v>0</v>
      </c>
      <c r="I2410" s="86">
        <v>0</v>
      </c>
      <c r="J2410" s="86">
        <v>0</v>
      </c>
      <c r="K2410" s="86">
        <v>0</v>
      </c>
      <c r="L2410" s="86">
        <v>0</v>
      </c>
      <c r="M2410" s="86">
        <v>0</v>
      </c>
      <c r="N2410" s="86">
        <v>0</v>
      </c>
      <c r="O2410" s="86">
        <v>0</v>
      </c>
      <c r="P2410" s="86">
        <v>0</v>
      </c>
      <c r="Q2410" s="86">
        <v>0</v>
      </c>
      <c r="R2410" s="86">
        <v>0</v>
      </c>
      <c r="S2410" s="86">
        <v>0</v>
      </c>
      <c r="T2410" s="86">
        <v>0</v>
      </c>
      <c r="U2410" s="86">
        <v>0</v>
      </c>
      <c r="V2410" s="86">
        <v>0</v>
      </c>
      <c r="W2410" s="86">
        <v>25000</v>
      </c>
      <c r="X2410" s="86">
        <v>0</v>
      </c>
      <c r="Y2410" s="86">
        <v>25000</v>
      </c>
    </row>
    <row r="2411" spans="1:25" hidden="1" outlineLevel="4" x14ac:dyDescent="0.3">
      <c r="A2411" s="85" t="s">
        <v>262</v>
      </c>
      <c r="B2411" s="85" t="s">
        <v>274</v>
      </c>
      <c r="C2411" t="s">
        <v>2470</v>
      </c>
      <c r="D2411" s="86">
        <v>0</v>
      </c>
      <c r="E2411" s="86">
        <v>0</v>
      </c>
      <c r="F2411" s="86">
        <v>0</v>
      </c>
      <c r="G2411" s="86">
        <v>0</v>
      </c>
      <c r="H2411" s="86">
        <v>0</v>
      </c>
      <c r="I2411" s="86">
        <v>0</v>
      </c>
      <c r="J2411" s="86">
        <v>0</v>
      </c>
      <c r="K2411" s="86">
        <v>0</v>
      </c>
      <c r="L2411" s="86">
        <v>0</v>
      </c>
      <c r="M2411" s="86">
        <v>0</v>
      </c>
      <c r="N2411" s="86">
        <v>0</v>
      </c>
      <c r="O2411" s="86">
        <v>0</v>
      </c>
      <c r="P2411" s="86">
        <v>0</v>
      </c>
      <c r="Q2411" s="86">
        <v>0</v>
      </c>
      <c r="R2411" s="86">
        <v>0</v>
      </c>
      <c r="S2411" s="86">
        <v>0</v>
      </c>
      <c r="T2411" s="86">
        <v>0</v>
      </c>
      <c r="U2411" s="86">
        <v>0</v>
      </c>
      <c r="V2411" s="86">
        <v>0</v>
      </c>
      <c r="W2411" s="86">
        <v>40000</v>
      </c>
      <c r="X2411" s="86">
        <v>0</v>
      </c>
      <c r="Y2411" s="86">
        <v>40000</v>
      </c>
    </row>
    <row r="2412" spans="1:25" hidden="1" outlineLevel="4" x14ac:dyDescent="0.3">
      <c r="A2412" s="85" t="s">
        <v>262</v>
      </c>
      <c r="B2412" s="85" t="s">
        <v>274</v>
      </c>
      <c r="C2412" t="s">
        <v>2471</v>
      </c>
      <c r="D2412" s="86">
        <v>0</v>
      </c>
      <c r="E2412" s="86">
        <v>0</v>
      </c>
      <c r="F2412" s="86">
        <v>0</v>
      </c>
      <c r="G2412" s="86">
        <v>0</v>
      </c>
      <c r="H2412" s="86">
        <v>0</v>
      </c>
      <c r="I2412" s="86">
        <v>0</v>
      </c>
      <c r="J2412" s="86">
        <v>0</v>
      </c>
      <c r="K2412" s="86">
        <v>0</v>
      </c>
      <c r="L2412" s="86">
        <v>0</v>
      </c>
      <c r="M2412" s="86">
        <v>0</v>
      </c>
      <c r="N2412" s="86">
        <v>0</v>
      </c>
      <c r="O2412" s="86">
        <v>0</v>
      </c>
      <c r="P2412" s="86">
        <v>0</v>
      </c>
      <c r="Q2412" s="86">
        <v>0</v>
      </c>
      <c r="R2412" s="86">
        <v>0</v>
      </c>
      <c r="S2412" s="86">
        <v>0</v>
      </c>
      <c r="T2412" s="86">
        <v>0</v>
      </c>
      <c r="U2412" s="86">
        <v>0</v>
      </c>
      <c r="V2412" s="86">
        <v>0</v>
      </c>
      <c r="W2412" s="86">
        <v>350000</v>
      </c>
      <c r="X2412" s="86">
        <v>0</v>
      </c>
      <c r="Y2412" s="86">
        <v>350000</v>
      </c>
    </row>
    <row r="2413" spans="1:25" hidden="1" outlineLevel="4" x14ac:dyDescent="0.3">
      <c r="A2413" s="85" t="s">
        <v>262</v>
      </c>
      <c r="B2413" s="85" t="s">
        <v>274</v>
      </c>
      <c r="C2413" t="s">
        <v>2472</v>
      </c>
      <c r="D2413" s="86">
        <v>0</v>
      </c>
      <c r="E2413" s="86">
        <v>0</v>
      </c>
      <c r="F2413" s="86">
        <v>0</v>
      </c>
      <c r="G2413" s="86">
        <v>0</v>
      </c>
      <c r="H2413" s="86">
        <v>0</v>
      </c>
      <c r="I2413" s="86">
        <v>0</v>
      </c>
      <c r="J2413" s="86">
        <v>0</v>
      </c>
      <c r="K2413" s="86">
        <v>0</v>
      </c>
      <c r="L2413" s="86">
        <v>0</v>
      </c>
      <c r="M2413" s="86">
        <v>0</v>
      </c>
      <c r="N2413" s="86">
        <v>0</v>
      </c>
      <c r="O2413" s="86">
        <v>0</v>
      </c>
      <c r="P2413" s="86">
        <v>0</v>
      </c>
      <c r="Q2413" s="86">
        <v>0</v>
      </c>
      <c r="R2413" s="86">
        <v>0</v>
      </c>
      <c r="S2413" s="86">
        <v>0</v>
      </c>
      <c r="T2413" s="86">
        <v>0</v>
      </c>
      <c r="U2413" s="86">
        <v>0</v>
      </c>
      <c r="V2413" s="86">
        <v>0</v>
      </c>
      <c r="W2413" s="86">
        <v>0</v>
      </c>
      <c r="X2413" s="86">
        <v>11750000</v>
      </c>
      <c r="Y2413" s="86">
        <v>11750000</v>
      </c>
    </row>
    <row r="2414" spans="1:25" hidden="1" outlineLevel="4" x14ac:dyDescent="0.3">
      <c r="A2414" s="85" t="s">
        <v>262</v>
      </c>
      <c r="B2414" s="85" t="s">
        <v>274</v>
      </c>
      <c r="C2414" t="s">
        <v>2473</v>
      </c>
      <c r="D2414" s="86">
        <v>0</v>
      </c>
      <c r="E2414" s="86">
        <v>0</v>
      </c>
      <c r="F2414" s="86">
        <v>0</v>
      </c>
      <c r="G2414" s="86">
        <v>0</v>
      </c>
      <c r="H2414" s="86">
        <v>0</v>
      </c>
      <c r="I2414" s="86">
        <v>0</v>
      </c>
      <c r="J2414" s="86">
        <v>0</v>
      </c>
      <c r="K2414" s="86">
        <v>0</v>
      </c>
      <c r="L2414" s="86">
        <v>0</v>
      </c>
      <c r="M2414" s="86">
        <v>0</v>
      </c>
      <c r="N2414" s="86">
        <v>0</v>
      </c>
      <c r="O2414" s="86">
        <v>0</v>
      </c>
      <c r="P2414" s="86">
        <v>0</v>
      </c>
      <c r="Q2414" s="86">
        <v>0</v>
      </c>
      <c r="R2414" s="86">
        <v>0</v>
      </c>
      <c r="S2414" s="86">
        <v>0</v>
      </c>
      <c r="T2414" s="86">
        <v>0</v>
      </c>
      <c r="U2414" s="86">
        <v>0</v>
      </c>
      <c r="V2414" s="86">
        <v>0</v>
      </c>
      <c r="W2414" s="86">
        <v>16000000</v>
      </c>
      <c r="X2414" s="86">
        <v>0</v>
      </c>
      <c r="Y2414" s="86">
        <v>16000000</v>
      </c>
    </row>
    <row r="2415" spans="1:25" hidden="1" outlineLevel="4" x14ac:dyDescent="0.3">
      <c r="A2415" s="85" t="s">
        <v>262</v>
      </c>
      <c r="B2415" s="85" t="s">
        <v>274</v>
      </c>
      <c r="C2415" t="s">
        <v>2474</v>
      </c>
      <c r="D2415" s="86">
        <v>0</v>
      </c>
      <c r="E2415" s="86">
        <v>0</v>
      </c>
      <c r="F2415" s="86">
        <v>0</v>
      </c>
      <c r="G2415" s="86">
        <v>0</v>
      </c>
      <c r="H2415" s="86">
        <v>0</v>
      </c>
      <c r="I2415" s="86">
        <v>0</v>
      </c>
      <c r="J2415" s="86">
        <v>0</v>
      </c>
      <c r="K2415" s="86">
        <v>0</v>
      </c>
      <c r="L2415" s="86">
        <v>0</v>
      </c>
      <c r="M2415" s="86">
        <v>0</v>
      </c>
      <c r="N2415" s="86">
        <v>0</v>
      </c>
      <c r="O2415" s="86">
        <v>0</v>
      </c>
      <c r="P2415" s="86">
        <v>0</v>
      </c>
      <c r="Q2415" s="86">
        <v>0</v>
      </c>
      <c r="R2415" s="86">
        <v>0</v>
      </c>
      <c r="S2415" s="86">
        <v>0</v>
      </c>
      <c r="T2415" s="86">
        <v>0</v>
      </c>
      <c r="U2415" s="86">
        <v>0</v>
      </c>
      <c r="V2415" s="86">
        <v>0</v>
      </c>
      <c r="W2415" s="86">
        <v>0</v>
      </c>
      <c r="X2415" s="86">
        <v>1000000</v>
      </c>
      <c r="Y2415" s="86">
        <v>1000000</v>
      </c>
    </row>
    <row r="2416" spans="1:25" hidden="1" outlineLevel="4" x14ac:dyDescent="0.3">
      <c r="A2416" s="85" t="s">
        <v>262</v>
      </c>
      <c r="B2416" s="85" t="s">
        <v>274</v>
      </c>
      <c r="C2416" t="s">
        <v>2475</v>
      </c>
      <c r="D2416" s="86">
        <v>0</v>
      </c>
      <c r="E2416" s="86">
        <v>0</v>
      </c>
      <c r="F2416" s="86">
        <v>0</v>
      </c>
      <c r="G2416" s="86">
        <v>0</v>
      </c>
      <c r="H2416" s="86">
        <v>0</v>
      </c>
      <c r="I2416" s="86">
        <v>0</v>
      </c>
      <c r="J2416" s="86">
        <v>0</v>
      </c>
      <c r="K2416" s="86">
        <v>0</v>
      </c>
      <c r="L2416" s="86">
        <v>0</v>
      </c>
      <c r="M2416" s="86">
        <v>0</v>
      </c>
      <c r="N2416" s="86">
        <v>0</v>
      </c>
      <c r="O2416" s="86">
        <v>50000</v>
      </c>
      <c r="P2416" s="86">
        <v>0</v>
      </c>
      <c r="Q2416" s="86">
        <v>0</v>
      </c>
      <c r="R2416" s="86">
        <v>0</v>
      </c>
      <c r="S2416" s="86">
        <v>0</v>
      </c>
      <c r="T2416" s="86">
        <v>0</v>
      </c>
      <c r="U2416" s="86">
        <v>0</v>
      </c>
      <c r="V2416" s="86">
        <v>0</v>
      </c>
      <c r="W2416" s="86">
        <v>0</v>
      </c>
      <c r="X2416" s="86">
        <v>0</v>
      </c>
      <c r="Y2416" s="86">
        <v>50000</v>
      </c>
    </row>
    <row r="2417" spans="1:25" hidden="1" outlineLevel="4" x14ac:dyDescent="0.3">
      <c r="A2417" s="85" t="s">
        <v>262</v>
      </c>
      <c r="B2417" s="85" t="s">
        <v>274</v>
      </c>
      <c r="C2417" t="s">
        <v>2476</v>
      </c>
      <c r="D2417" s="86">
        <v>0</v>
      </c>
      <c r="E2417" s="86">
        <v>0</v>
      </c>
      <c r="F2417" s="86">
        <v>0</v>
      </c>
      <c r="G2417" s="86">
        <v>0</v>
      </c>
      <c r="H2417" s="86">
        <v>0</v>
      </c>
      <c r="I2417" s="86">
        <v>0</v>
      </c>
      <c r="J2417" s="86">
        <v>0</v>
      </c>
      <c r="K2417" s="86">
        <v>0</v>
      </c>
      <c r="L2417" s="86">
        <v>0</v>
      </c>
      <c r="M2417" s="86">
        <v>0</v>
      </c>
      <c r="N2417" s="86">
        <v>0</v>
      </c>
      <c r="O2417" s="86">
        <v>0</v>
      </c>
      <c r="P2417" s="86">
        <v>0</v>
      </c>
      <c r="Q2417" s="86">
        <v>0</v>
      </c>
      <c r="R2417" s="86">
        <v>0</v>
      </c>
      <c r="S2417" s="86">
        <v>2400000</v>
      </c>
      <c r="T2417" s="86">
        <v>0</v>
      </c>
      <c r="U2417" s="86">
        <v>0</v>
      </c>
      <c r="V2417" s="86">
        <v>0</v>
      </c>
      <c r="W2417" s="86">
        <v>0</v>
      </c>
      <c r="X2417" s="86">
        <v>0</v>
      </c>
      <c r="Y2417" s="86">
        <v>2400000</v>
      </c>
    </row>
    <row r="2418" spans="1:25" hidden="1" outlineLevel="4" x14ac:dyDescent="0.3">
      <c r="A2418" s="85" t="s">
        <v>262</v>
      </c>
      <c r="B2418" s="85" t="s">
        <v>274</v>
      </c>
      <c r="C2418" t="s">
        <v>2477</v>
      </c>
      <c r="D2418" s="86">
        <v>0</v>
      </c>
      <c r="E2418" s="86">
        <v>0</v>
      </c>
      <c r="F2418" s="86">
        <v>0</v>
      </c>
      <c r="G2418" s="86">
        <v>0</v>
      </c>
      <c r="H2418" s="86">
        <v>0</v>
      </c>
      <c r="I2418" s="86">
        <v>0</v>
      </c>
      <c r="J2418" s="86">
        <v>0</v>
      </c>
      <c r="K2418" s="86">
        <v>0</v>
      </c>
      <c r="L2418" s="86">
        <v>0</v>
      </c>
      <c r="M2418" s="86">
        <v>0</v>
      </c>
      <c r="N2418" s="86">
        <v>0</v>
      </c>
      <c r="O2418" s="86">
        <v>0</v>
      </c>
      <c r="P2418" s="86">
        <v>0</v>
      </c>
      <c r="Q2418" s="86">
        <v>2200000</v>
      </c>
      <c r="R2418" s="86">
        <v>0</v>
      </c>
      <c r="S2418" s="86">
        <v>0</v>
      </c>
      <c r="T2418" s="86">
        <v>0</v>
      </c>
      <c r="U2418" s="86">
        <v>0</v>
      </c>
      <c r="V2418" s="86">
        <v>0</v>
      </c>
      <c r="W2418" s="86">
        <v>0</v>
      </c>
      <c r="X2418" s="86">
        <v>0</v>
      </c>
      <c r="Y2418" s="86">
        <v>2200000</v>
      </c>
    </row>
    <row r="2419" spans="1:25" hidden="1" outlineLevel="4" x14ac:dyDescent="0.3">
      <c r="A2419" s="85" t="s">
        <v>262</v>
      </c>
      <c r="B2419" s="85" t="s">
        <v>274</v>
      </c>
      <c r="C2419" t="s">
        <v>2478</v>
      </c>
      <c r="D2419" s="86">
        <v>0</v>
      </c>
      <c r="E2419" s="86">
        <v>0</v>
      </c>
      <c r="F2419" s="86">
        <v>0</v>
      </c>
      <c r="G2419" s="86">
        <v>0</v>
      </c>
      <c r="H2419" s="86">
        <v>0</v>
      </c>
      <c r="I2419" s="86">
        <v>0</v>
      </c>
      <c r="J2419" s="86">
        <v>0</v>
      </c>
      <c r="K2419" s="86">
        <v>1000000</v>
      </c>
      <c r="L2419" s="86">
        <v>0</v>
      </c>
      <c r="M2419" s="86">
        <v>0</v>
      </c>
      <c r="N2419" s="86">
        <v>0</v>
      </c>
      <c r="O2419" s="86">
        <v>0</v>
      </c>
      <c r="P2419" s="86">
        <v>0</v>
      </c>
      <c r="Q2419" s="86">
        <v>0</v>
      </c>
      <c r="R2419" s="86">
        <v>0</v>
      </c>
      <c r="S2419" s="86">
        <v>0</v>
      </c>
      <c r="T2419" s="86">
        <v>0</v>
      </c>
      <c r="U2419" s="86">
        <v>0</v>
      </c>
      <c r="V2419" s="86">
        <v>0</v>
      </c>
      <c r="W2419" s="86">
        <v>0</v>
      </c>
      <c r="X2419" s="86">
        <v>0</v>
      </c>
      <c r="Y2419" s="86">
        <v>1000000</v>
      </c>
    </row>
    <row r="2420" spans="1:25" hidden="1" outlineLevel="4" x14ac:dyDescent="0.3">
      <c r="A2420" s="85" t="s">
        <v>262</v>
      </c>
      <c r="B2420" s="85" t="s">
        <v>274</v>
      </c>
      <c r="C2420" t="s">
        <v>2479</v>
      </c>
      <c r="D2420" s="86">
        <v>0</v>
      </c>
      <c r="E2420" s="86">
        <v>0</v>
      </c>
      <c r="F2420" s="86">
        <v>0</v>
      </c>
      <c r="G2420" s="86">
        <v>0</v>
      </c>
      <c r="H2420" s="86">
        <v>0</v>
      </c>
      <c r="I2420" s="86">
        <v>0</v>
      </c>
      <c r="J2420" s="86">
        <v>0</v>
      </c>
      <c r="K2420" s="86">
        <v>0</v>
      </c>
      <c r="L2420" s="86">
        <v>0</v>
      </c>
      <c r="M2420" s="86">
        <v>0</v>
      </c>
      <c r="N2420" s="86">
        <v>0</v>
      </c>
      <c r="O2420" s="86">
        <v>0</v>
      </c>
      <c r="P2420" s="86">
        <v>0</v>
      </c>
      <c r="Q2420" s="86">
        <v>0</v>
      </c>
      <c r="R2420" s="86">
        <v>0</v>
      </c>
      <c r="S2420" s="86">
        <v>0</v>
      </c>
      <c r="T2420" s="86">
        <v>0</v>
      </c>
      <c r="U2420" s="86">
        <v>0</v>
      </c>
      <c r="V2420" s="86">
        <v>0</v>
      </c>
      <c r="W2420" s="86">
        <v>0</v>
      </c>
      <c r="X2420" s="86">
        <v>2000000</v>
      </c>
      <c r="Y2420" s="86">
        <v>2000000</v>
      </c>
    </row>
    <row r="2421" spans="1:25" hidden="1" outlineLevel="4" x14ac:dyDescent="0.3">
      <c r="A2421" s="85" t="s">
        <v>262</v>
      </c>
      <c r="B2421" s="85" t="s">
        <v>274</v>
      </c>
      <c r="C2421" t="s">
        <v>2480</v>
      </c>
      <c r="D2421" s="86">
        <v>0</v>
      </c>
      <c r="E2421" s="86">
        <v>0</v>
      </c>
      <c r="F2421" s="86">
        <v>0</v>
      </c>
      <c r="G2421" s="86">
        <v>0</v>
      </c>
      <c r="H2421" s="86">
        <v>0</v>
      </c>
      <c r="I2421" s="86">
        <v>0</v>
      </c>
      <c r="J2421" s="86">
        <v>0</v>
      </c>
      <c r="K2421" s="86">
        <v>0</v>
      </c>
      <c r="L2421" s="86">
        <v>0</v>
      </c>
      <c r="M2421" s="86">
        <v>0</v>
      </c>
      <c r="N2421" s="86">
        <v>0</v>
      </c>
      <c r="O2421" s="86">
        <v>0</v>
      </c>
      <c r="P2421" s="86">
        <v>0</v>
      </c>
      <c r="Q2421" s="86">
        <v>0</v>
      </c>
      <c r="R2421" s="86">
        <v>0</v>
      </c>
      <c r="S2421" s="86">
        <v>0</v>
      </c>
      <c r="T2421" s="86">
        <v>0</v>
      </c>
      <c r="U2421" s="86">
        <v>0</v>
      </c>
      <c r="V2421" s="86">
        <v>0</v>
      </c>
      <c r="W2421" s="86">
        <v>500000</v>
      </c>
      <c r="X2421" s="86">
        <v>0</v>
      </c>
      <c r="Y2421" s="86">
        <v>500000</v>
      </c>
    </row>
    <row r="2422" spans="1:25" hidden="1" outlineLevel="4" x14ac:dyDescent="0.3">
      <c r="A2422" s="85" t="s">
        <v>262</v>
      </c>
      <c r="B2422" s="85" t="s">
        <v>274</v>
      </c>
      <c r="C2422" t="s">
        <v>2481</v>
      </c>
      <c r="D2422" s="86">
        <v>0</v>
      </c>
      <c r="E2422" s="86">
        <v>0</v>
      </c>
      <c r="F2422" s="86">
        <v>0</v>
      </c>
      <c r="G2422" s="86">
        <v>0</v>
      </c>
      <c r="H2422" s="86">
        <v>0</v>
      </c>
      <c r="I2422" s="86">
        <v>0</v>
      </c>
      <c r="J2422" s="86">
        <v>0</v>
      </c>
      <c r="K2422" s="86">
        <v>0</v>
      </c>
      <c r="L2422" s="86">
        <v>0</v>
      </c>
      <c r="M2422" s="86">
        <v>0</v>
      </c>
      <c r="N2422" s="86">
        <v>0</v>
      </c>
      <c r="O2422" s="86">
        <v>0</v>
      </c>
      <c r="P2422" s="86">
        <v>0</v>
      </c>
      <c r="Q2422" s="86">
        <v>0</v>
      </c>
      <c r="R2422" s="86">
        <v>0</v>
      </c>
      <c r="S2422" s="86">
        <v>0</v>
      </c>
      <c r="T2422" s="86">
        <v>0</v>
      </c>
      <c r="U2422" s="86">
        <v>0</v>
      </c>
      <c r="V2422" s="86">
        <v>300000</v>
      </c>
      <c r="W2422" s="86">
        <v>0</v>
      </c>
      <c r="X2422" s="86">
        <v>0</v>
      </c>
      <c r="Y2422" s="86">
        <v>300000</v>
      </c>
    </row>
    <row r="2423" spans="1:25" hidden="1" outlineLevel="4" x14ac:dyDescent="0.3">
      <c r="A2423" s="85" t="s">
        <v>262</v>
      </c>
      <c r="B2423" s="85" t="s">
        <v>274</v>
      </c>
      <c r="C2423" t="s">
        <v>2482</v>
      </c>
      <c r="D2423" s="86">
        <v>0</v>
      </c>
      <c r="E2423" s="86">
        <v>0</v>
      </c>
      <c r="F2423" s="86">
        <v>0</v>
      </c>
      <c r="G2423" s="86">
        <v>0</v>
      </c>
      <c r="H2423" s="86">
        <v>0</v>
      </c>
      <c r="I2423" s="86">
        <v>0</v>
      </c>
      <c r="J2423" s="86">
        <v>0</v>
      </c>
      <c r="K2423" s="86">
        <v>0</v>
      </c>
      <c r="L2423" s="86">
        <v>0</v>
      </c>
      <c r="M2423" s="86">
        <v>0</v>
      </c>
      <c r="N2423" s="86">
        <v>0</v>
      </c>
      <c r="O2423" s="86">
        <v>0</v>
      </c>
      <c r="P2423" s="86">
        <v>0</v>
      </c>
      <c r="Q2423" s="86">
        <v>0</v>
      </c>
      <c r="R2423" s="86">
        <v>0</v>
      </c>
      <c r="S2423" s="86">
        <v>0</v>
      </c>
      <c r="T2423" s="86">
        <v>0</v>
      </c>
      <c r="U2423" s="86">
        <v>0</v>
      </c>
      <c r="V2423" s="86">
        <v>0</v>
      </c>
      <c r="W2423" s="86">
        <v>180000</v>
      </c>
      <c r="X2423" s="86">
        <v>0</v>
      </c>
      <c r="Y2423" s="86">
        <v>180000</v>
      </c>
    </row>
    <row r="2424" spans="1:25" hidden="1" outlineLevel="4" x14ac:dyDescent="0.3">
      <c r="A2424" s="85" t="s">
        <v>262</v>
      </c>
      <c r="B2424" s="85" t="s">
        <v>274</v>
      </c>
      <c r="C2424" t="s">
        <v>2483</v>
      </c>
      <c r="D2424" s="86">
        <v>0</v>
      </c>
      <c r="E2424" s="86">
        <v>0</v>
      </c>
      <c r="F2424" s="86">
        <v>0</v>
      </c>
      <c r="G2424" s="86">
        <v>0</v>
      </c>
      <c r="H2424" s="86">
        <v>0</v>
      </c>
      <c r="I2424" s="86">
        <v>0</v>
      </c>
      <c r="J2424" s="86">
        <v>0</v>
      </c>
      <c r="K2424" s="86">
        <v>0</v>
      </c>
      <c r="L2424" s="86">
        <v>0</v>
      </c>
      <c r="M2424" s="86">
        <v>0</v>
      </c>
      <c r="N2424" s="86">
        <v>0</v>
      </c>
      <c r="O2424" s="86">
        <v>0</v>
      </c>
      <c r="P2424" s="86">
        <v>0</v>
      </c>
      <c r="Q2424" s="86">
        <v>0</v>
      </c>
      <c r="R2424" s="86">
        <v>0</v>
      </c>
      <c r="S2424" s="86">
        <v>0</v>
      </c>
      <c r="T2424" s="86">
        <v>0</v>
      </c>
      <c r="U2424" s="86">
        <v>0</v>
      </c>
      <c r="V2424" s="86">
        <v>0</v>
      </c>
      <c r="W2424" s="86">
        <v>0</v>
      </c>
      <c r="X2424" s="86">
        <v>5800000</v>
      </c>
      <c r="Y2424" s="86">
        <v>5800000</v>
      </c>
    </row>
    <row r="2425" spans="1:25" hidden="1" outlineLevel="4" x14ac:dyDescent="0.3">
      <c r="A2425" s="85" t="s">
        <v>262</v>
      </c>
      <c r="B2425" s="85" t="s">
        <v>274</v>
      </c>
      <c r="C2425" t="s">
        <v>2484</v>
      </c>
      <c r="D2425" s="86">
        <v>0</v>
      </c>
      <c r="E2425" s="86">
        <v>0</v>
      </c>
      <c r="F2425" s="86">
        <v>0</v>
      </c>
      <c r="G2425" s="86">
        <v>0</v>
      </c>
      <c r="H2425" s="86">
        <v>0</v>
      </c>
      <c r="I2425" s="86">
        <v>0</v>
      </c>
      <c r="J2425" s="86">
        <v>0</v>
      </c>
      <c r="K2425" s="86">
        <v>0</v>
      </c>
      <c r="L2425" s="86">
        <v>0</v>
      </c>
      <c r="M2425" s="86">
        <v>0</v>
      </c>
      <c r="N2425" s="86">
        <v>0</v>
      </c>
      <c r="O2425" s="86">
        <v>0</v>
      </c>
      <c r="P2425" s="86">
        <v>0</v>
      </c>
      <c r="Q2425" s="86">
        <v>0</v>
      </c>
      <c r="R2425" s="86">
        <v>0</v>
      </c>
      <c r="S2425" s="86">
        <v>0</v>
      </c>
      <c r="T2425" s="86">
        <v>0</v>
      </c>
      <c r="U2425" s="86">
        <v>0</v>
      </c>
      <c r="V2425" s="86">
        <v>0</v>
      </c>
      <c r="W2425" s="86">
        <v>0</v>
      </c>
      <c r="X2425" s="86">
        <v>250000</v>
      </c>
      <c r="Y2425" s="86">
        <v>250000</v>
      </c>
    </row>
    <row r="2426" spans="1:25" hidden="1" outlineLevel="4" x14ac:dyDescent="0.3">
      <c r="A2426" s="85" t="s">
        <v>262</v>
      </c>
      <c r="B2426" s="85" t="s">
        <v>274</v>
      </c>
      <c r="C2426" t="s">
        <v>2485</v>
      </c>
      <c r="D2426" s="86">
        <v>0</v>
      </c>
      <c r="E2426" s="86">
        <v>0</v>
      </c>
      <c r="F2426" s="86">
        <v>0</v>
      </c>
      <c r="G2426" s="86">
        <v>0</v>
      </c>
      <c r="H2426" s="86">
        <v>0</v>
      </c>
      <c r="I2426" s="86">
        <v>0</v>
      </c>
      <c r="J2426" s="86">
        <v>0</v>
      </c>
      <c r="K2426" s="86">
        <v>0</v>
      </c>
      <c r="L2426" s="86">
        <v>0</v>
      </c>
      <c r="M2426" s="86">
        <v>0</v>
      </c>
      <c r="N2426" s="86">
        <v>0</v>
      </c>
      <c r="O2426" s="86">
        <v>0</v>
      </c>
      <c r="P2426" s="86">
        <v>0</v>
      </c>
      <c r="Q2426" s="86">
        <v>0</v>
      </c>
      <c r="R2426" s="86">
        <v>0</v>
      </c>
      <c r="S2426" s="86">
        <v>0</v>
      </c>
      <c r="T2426" s="86">
        <v>0</v>
      </c>
      <c r="U2426" s="86">
        <v>0</v>
      </c>
      <c r="V2426" s="86">
        <v>0</v>
      </c>
      <c r="W2426" s="86">
        <v>3000000</v>
      </c>
      <c r="X2426" s="86">
        <v>0</v>
      </c>
      <c r="Y2426" s="86">
        <v>3000000</v>
      </c>
    </row>
    <row r="2427" spans="1:25" hidden="1" outlineLevel="4" x14ac:dyDescent="0.3">
      <c r="A2427" s="85" t="s">
        <v>262</v>
      </c>
      <c r="B2427" s="85" t="s">
        <v>274</v>
      </c>
      <c r="C2427" t="s">
        <v>2486</v>
      </c>
      <c r="D2427" s="86">
        <v>0</v>
      </c>
      <c r="E2427" s="86">
        <v>0</v>
      </c>
      <c r="F2427" s="86">
        <v>0</v>
      </c>
      <c r="G2427" s="86">
        <v>0</v>
      </c>
      <c r="H2427" s="86">
        <v>0</v>
      </c>
      <c r="I2427" s="86">
        <v>0</v>
      </c>
      <c r="J2427" s="86">
        <v>0</v>
      </c>
      <c r="K2427" s="86">
        <v>0</v>
      </c>
      <c r="L2427" s="86">
        <v>0</v>
      </c>
      <c r="M2427" s="86">
        <v>0</v>
      </c>
      <c r="N2427" s="86">
        <v>0</v>
      </c>
      <c r="O2427" s="86">
        <v>0</v>
      </c>
      <c r="P2427" s="86">
        <v>0</v>
      </c>
      <c r="Q2427" s="86">
        <v>300000</v>
      </c>
      <c r="R2427" s="86">
        <v>0</v>
      </c>
      <c r="S2427" s="86">
        <v>0</v>
      </c>
      <c r="T2427" s="86">
        <v>0</v>
      </c>
      <c r="U2427" s="86">
        <v>0</v>
      </c>
      <c r="V2427" s="86">
        <v>0</v>
      </c>
      <c r="W2427" s="86">
        <v>0</v>
      </c>
      <c r="X2427" s="86">
        <v>0</v>
      </c>
      <c r="Y2427" s="86">
        <v>300000</v>
      </c>
    </row>
    <row r="2428" spans="1:25" hidden="1" outlineLevel="4" x14ac:dyDescent="0.3">
      <c r="A2428" s="85" t="s">
        <v>262</v>
      </c>
      <c r="B2428" s="85" t="s">
        <v>274</v>
      </c>
      <c r="C2428" t="s">
        <v>2487</v>
      </c>
      <c r="D2428" s="86">
        <v>0</v>
      </c>
      <c r="E2428" s="86">
        <v>0</v>
      </c>
      <c r="F2428" s="86">
        <v>0</v>
      </c>
      <c r="G2428" s="86">
        <v>0</v>
      </c>
      <c r="H2428" s="86">
        <v>0</v>
      </c>
      <c r="I2428" s="86">
        <v>0</v>
      </c>
      <c r="J2428" s="86">
        <v>0</v>
      </c>
      <c r="K2428" s="86">
        <v>0</v>
      </c>
      <c r="L2428" s="86">
        <v>0</v>
      </c>
      <c r="M2428" s="86">
        <v>0</v>
      </c>
      <c r="N2428" s="86">
        <v>0</v>
      </c>
      <c r="O2428" s="86">
        <v>0</v>
      </c>
      <c r="P2428" s="86">
        <v>0</v>
      </c>
      <c r="Q2428" s="86">
        <v>0</v>
      </c>
      <c r="R2428" s="86">
        <v>0</v>
      </c>
      <c r="S2428" s="86">
        <v>0</v>
      </c>
      <c r="T2428" s="86">
        <v>0</v>
      </c>
      <c r="U2428" s="86">
        <v>0</v>
      </c>
      <c r="V2428" s="86">
        <v>500000</v>
      </c>
      <c r="W2428" s="86">
        <v>1000000</v>
      </c>
      <c r="X2428" s="86">
        <v>0</v>
      </c>
      <c r="Y2428" s="86">
        <v>1500000</v>
      </c>
    </row>
    <row r="2429" spans="1:25" hidden="1" outlineLevel="4" x14ac:dyDescent="0.3">
      <c r="A2429" s="85" t="s">
        <v>262</v>
      </c>
      <c r="B2429" s="85" t="s">
        <v>274</v>
      </c>
      <c r="C2429" t="s">
        <v>2488</v>
      </c>
      <c r="D2429" s="86">
        <v>0</v>
      </c>
      <c r="E2429" s="86">
        <v>0</v>
      </c>
      <c r="F2429" s="86">
        <v>0</v>
      </c>
      <c r="G2429" s="86">
        <v>0</v>
      </c>
      <c r="H2429" s="86">
        <v>0</v>
      </c>
      <c r="I2429" s="86">
        <v>0</v>
      </c>
      <c r="J2429" s="86">
        <v>0</v>
      </c>
      <c r="K2429" s="86">
        <v>0</v>
      </c>
      <c r="L2429" s="86">
        <v>0</v>
      </c>
      <c r="M2429" s="86">
        <v>0</v>
      </c>
      <c r="N2429" s="86">
        <v>0</v>
      </c>
      <c r="O2429" s="86">
        <v>0</v>
      </c>
      <c r="P2429" s="86">
        <v>0</v>
      </c>
      <c r="Q2429" s="86">
        <v>0</v>
      </c>
      <c r="R2429" s="86">
        <v>0</v>
      </c>
      <c r="S2429" s="86">
        <v>0</v>
      </c>
      <c r="T2429" s="86">
        <v>0</v>
      </c>
      <c r="U2429" s="86">
        <v>0</v>
      </c>
      <c r="V2429" s="86">
        <v>0</v>
      </c>
      <c r="W2429" s="86">
        <v>500000</v>
      </c>
      <c r="X2429" s="86">
        <v>2000000</v>
      </c>
      <c r="Y2429" s="86">
        <v>2500000</v>
      </c>
    </row>
    <row r="2430" spans="1:25" hidden="1" outlineLevel="4" x14ac:dyDescent="0.3">
      <c r="A2430" s="85" t="s">
        <v>262</v>
      </c>
      <c r="B2430" s="85" t="s">
        <v>274</v>
      </c>
      <c r="C2430" t="s">
        <v>2489</v>
      </c>
      <c r="D2430" s="86">
        <v>0</v>
      </c>
      <c r="E2430" s="86">
        <v>0</v>
      </c>
      <c r="F2430" s="86">
        <v>0</v>
      </c>
      <c r="G2430" s="86">
        <v>0</v>
      </c>
      <c r="H2430" s="86">
        <v>0</v>
      </c>
      <c r="I2430" s="86">
        <v>0</v>
      </c>
      <c r="J2430" s="86">
        <v>0</v>
      </c>
      <c r="K2430" s="86">
        <v>0</v>
      </c>
      <c r="L2430" s="86">
        <v>0</v>
      </c>
      <c r="M2430" s="86">
        <v>0</v>
      </c>
      <c r="N2430" s="86">
        <v>0</v>
      </c>
      <c r="O2430" s="86">
        <v>0</v>
      </c>
      <c r="P2430" s="86">
        <v>0</v>
      </c>
      <c r="Q2430" s="86">
        <v>0</v>
      </c>
      <c r="R2430" s="86">
        <v>0</v>
      </c>
      <c r="S2430" s="86">
        <v>0</v>
      </c>
      <c r="T2430" s="86">
        <v>0</v>
      </c>
      <c r="U2430" s="86">
        <v>0</v>
      </c>
      <c r="V2430" s="86">
        <v>0</v>
      </c>
      <c r="W2430" s="86">
        <v>0</v>
      </c>
      <c r="X2430" s="86">
        <v>17500000</v>
      </c>
      <c r="Y2430" s="86">
        <v>17500000</v>
      </c>
    </row>
    <row r="2431" spans="1:25" hidden="1" outlineLevel="4" x14ac:dyDescent="0.3">
      <c r="A2431" s="85" t="s">
        <v>262</v>
      </c>
      <c r="B2431" s="85" t="s">
        <v>274</v>
      </c>
      <c r="C2431" t="s">
        <v>1136</v>
      </c>
      <c r="D2431" s="86">
        <v>0</v>
      </c>
      <c r="E2431" s="86">
        <v>0</v>
      </c>
      <c r="F2431" s="86">
        <v>0</v>
      </c>
      <c r="G2431" s="86">
        <v>0</v>
      </c>
      <c r="H2431" s="86">
        <v>0</v>
      </c>
      <c r="I2431" s="86">
        <v>0</v>
      </c>
      <c r="J2431" s="86">
        <v>0</v>
      </c>
      <c r="K2431" s="86">
        <v>0</v>
      </c>
      <c r="L2431" s="86">
        <v>0</v>
      </c>
      <c r="M2431" s="86">
        <v>0</v>
      </c>
      <c r="N2431" s="86">
        <v>0</v>
      </c>
      <c r="O2431" s="86">
        <v>0</v>
      </c>
      <c r="P2431" s="86">
        <v>0</v>
      </c>
      <c r="Q2431" s="86">
        <v>0</v>
      </c>
      <c r="R2431" s="86">
        <v>0</v>
      </c>
      <c r="S2431" s="86">
        <v>0</v>
      </c>
      <c r="T2431" s="86">
        <v>0</v>
      </c>
      <c r="U2431" s="86">
        <v>0</v>
      </c>
      <c r="V2431" s="86">
        <v>0</v>
      </c>
      <c r="W2431" s="86">
        <v>0</v>
      </c>
      <c r="X2431" s="86">
        <v>345000</v>
      </c>
      <c r="Y2431" s="86">
        <v>345000</v>
      </c>
    </row>
    <row r="2432" spans="1:25" hidden="1" outlineLevel="4" x14ac:dyDescent="0.3">
      <c r="A2432" s="85" t="s">
        <v>262</v>
      </c>
      <c r="B2432" s="85" t="s">
        <v>274</v>
      </c>
      <c r="C2432" t="s">
        <v>2490</v>
      </c>
      <c r="D2432" s="86">
        <v>0</v>
      </c>
      <c r="E2432" s="86">
        <v>0</v>
      </c>
      <c r="F2432" s="86">
        <v>0</v>
      </c>
      <c r="G2432" s="86">
        <v>0</v>
      </c>
      <c r="H2432" s="86">
        <v>0</v>
      </c>
      <c r="I2432" s="86">
        <v>0</v>
      </c>
      <c r="J2432" s="86">
        <v>0</v>
      </c>
      <c r="K2432" s="86">
        <v>0</v>
      </c>
      <c r="L2432" s="86">
        <v>0</v>
      </c>
      <c r="M2432" s="86">
        <v>0</v>
      </c>
      <c r="N2432" s="86">
        <v>0</v>
      </c>
      <c r="O2432" s="86">
        <v>0</v>
      </c>
      <c r="P2432" s="86">
        <v>0</v>
      </c>
      <c r="Q2432" s="86">
        <v>0</v>
      </c>
      <c r="R2432" s="86">
        <v>0</v>
      </c>
      <c r="S2432" s="86">
        <v>0</v>
      </c>
      <c r="T2432" s="86">
        <v>0</v>
      </c>
      <c r="U2432" s="86">
        <v>0</v>
      </c>
      <c r="V2432" s="86">
        <v>5000000</v>
      </c>
      <c r="W2432" s="86">
        <v>0</v>
      </c>
      <c r="X2432" s="86">
        <v>0</v>
      </c>
      <c r="Y2432" s="86">
        <v>5000000</v>
      </c>
    </row>
    <row r="2433" spans="1:25" hidden="1" outlineLevel="4" x14ac:dyDescent="0.3">
      <c r="A2433" s="85" t="s">
        <v>262</v>
      </c>
      <c r="B2433" s="85" t="s">
        <v>274</v>
      </c>
      <c r="C2433" t="s">
        <v>2491</v>
      </c>
      <c r="D2433" s="86">
        <v>0</v>
      </c>
      <c r="E2433" s="86">
        <v>0</v>
      </c>
      <c r="F2433" s="86">
        <v>0</v>
      </c>
      <c r="G2433" s="86">
        <v>0</v>
      </c>
      <c r="H2433" s="86">
        <v>0</v>
      </c>
      <c r="I2433" s="86">
        <v>0</v>
      </c>
      <c r="J2433" s="86">
        <v>0</v>
      </c>
      <c r="K2433" s="86">
        <v>0</v>
      </c>
      <c r="L2433" s="86">
        <v>0</v>
      </c>
      <c r="M2433" s="86">
        <v>0</v>
      </c>
      <c r="N2433" s="86">
        <v>0</v>
      </c>
      <c r="O2433" s="86">
        <v>0</v>
      </c>
      <c r="P2433" s="86">
        <v>0</v>
      </c>
      <c r="Q2433" s="86">
        <v>0</v>
      </c>
      <c r="R2433" s="86">
        <v>0</v>
      </c>
      <c r="S2433" s="86">
        <v>0</v>
      </c>
      <c r="T2433" s="86">
        <v>0</v>
      </c>
      <c r="U2433" s="86">
        <v>0</v>
      </c>
      <c r="V2433" s="86">
        <v>0</v>
      </c>
      <c r="W2433" s="86">
        <v>900000</v>
      </c>
      <c r="X2433" s="86">
        <v>0</v>
      </c>
      <c r="Y2433" s="86">
        <v>900000</v>
      </c>
    </row>
    <row r="2434" spans="1:25" hidden="1" outlineLevel="4" x14ac:dyDescent="0.3">
      <c r="A2434" s="85" t="s">
        <v>262</v>
      </c>
      <c r="B2434" s="85" t="s">
        <v>274</v>
      </c>
      <c r="C2434" t="s">
        <v>2492</v>
      </c>
      <c r="D2434" s="86">
        <v>0</v>
      </c>
      <c r="E2434" s="86">
        <v>0</v>
      </c>
      <c r="F2434" s="86">
        <v>0</v>
      </c>
      <c r="G2434" s="86">
        <v>0</v>
      </c>
      <c r="H2434" s="86">
        <v>0</v>
      </c>
      <c r="I2434" s="86">
        <v>0</v>
      </c>
      <c r="J2434" s="86">
        <v>0</v>
      </c>
      <c r="K2434" s="86">
        <v>0</v>
      </c>
      <c r="L2434" s="86">
        <v>0</v>
      </c>
      <c r="M2434" s="86">
        <v>0</v>
      </c>
      <c r="N2434" s="86">
        <v>0</v>
      </c>
      <c r="O2434" s="86">
        <v>0</v>
      </c>
      <c r="P2434" s="86">
        <v>0</v>
      </c>
      <c r="Q2434" s="86">
        <v>0</v>
      </c>
      <c r="R2434" s="86">
        <v>0</v>
      </c>
      <c r="S2434" s="86">
        <v>0</v>
      </c>
      <c r="T2434" s="86">
        <v>0</v>
      </c>
      <c r="U2434" s="86">
        <v>0</v>
      </c>
      <c r="V2434" s="86">
        <v>0</v>
      </c>
      <c r="W2434" s="86">
        <v>500000</v>
      </c>
      <c r="X2434" s="86">
        <v>0</v>
      </c>
      <c r="Y2434" s="86">
        <v>500000</v>
      </c>
    </row>
    <row r="2435" spans="1:25" hidden="1" outlineLevel="4" x14ac:dyDescent="0.3">
      <c r="A2435" s="85" t="s">
        <v>262</v>
      </c>
      <c r="B2435" s="85" t="s">
        <v>274</v>
      </c>
      <c r="C2435" t="s">
        <v>2493</v>
      </c>
      <c r="D2435" s="86">
        <v>0</v>
      </c>
      <c r="E2435" s="86">
        <v>0</v>
      </c>
      <c r="F2435" s="86">
        <v>0</v>
      </c>
      <c r="G2435" s="86">
        <v>0</v>
      </c>
      <c r="H2435" s="86">
        <v>0</v>
      </c>
      <c r="I2435" s="86">
        <v>0</v>
      </c>
      <c r="J2435" s="86">
        <v>0</v>
      </c>
      <c r="K2435" s="86">
        <v>0</v>
      </c>
      <c r="L2435" s="86">
        <v>0</v>
      </c>
      <c r="M2435" s="86">
        <v>0</v>
      </c>
      <c r="N2435" s="86">
        <v>0</v>
      </c>
      <c r="O2435" s="86">
        <v>0</v>
      </c>
      <c r="P2435" s="86">
        <v>0</v>
      </c>
      <c r="Q2435" s="86">
        <v>0</v>
      </c>
      <c r="R2435" s="86">
        <v>0</v>
      </c>
      <c r="S2435" s="86">
        <v>0</v>
      </c>
      <c r="T2435" s="86">
        <v>0</v>
      </c>
      <c r="U2435" s="86">
        <v>0</v>
      </c>
      <c r="V2435" s="86">
        <v>0</v>
      </c>
      <c r="W2435" s="86">
        <v>0</v>
      </c>
      <c r="X2435" s="86">
        <v>1000000</v>
      </c>
      <c r="Y2435" s="86">
        <v>1000000</v>
      </c>
    </row>
    <row r="2436" spans="1:25" hidden="1" outlineLevel="4" x14ac:dyDescent="0.3">
      <c r="A2436" s="85" t="s">
        <v>262</v>
      </c>
      <c r="B2436" s="85" t="s">
        <v>274</v>
      </c>
      <c r="C2436" t="s">
        <v>2494</v>
      </c>
      <c r="D2436" s="86">
        <v>0</v>
      </c>
      <c r="E2436" s="86">
        <v>0</v>
      </c>
      <c r="F2436" s="86">
        <v>0</v>
      </c>
      <c r="G2436" s="86">
        <v>0</v>
      </c>
      <c r="H2436" s="86">
        <v>0</v>
      </c>
      <c r="I2436" s="86">
        <v>0</v>
      </c>
      <c r="J2436" s="86">
        <v>0</v>
      </c>
      <c r="K2436" s="86">
        <v>0</v>
      </c>
      <c r="L2436" s="86">
        <v>0</v>
      </c>
      <c r="M2436" s="86">
        <v>0</v>
      </c>
      <c r="N2436" s="86">
        <v>0</v>
      </c>
      <c r="O2436" s="86">
        <v>0</v>
      </c>
      <c r="P2436" s="86">
        <v>0</v>
      </c>
      <c r="Q2436" s="86">
        <v>0</v>
      </c>
      <c r="R2436" s="86">
        <v>0</v>
      </c>
      <c r="S2436" s="86">
        <v>0</v>
      </c>
      <c r="T2436" s="86">
        <v>0</v>
      </c>
      <c r="U2436" s="86">
        <v>0</v>
      </c>
      <c r="V2436" s="86">
        <v>0</v>
      </c>
      <c r="W2436" s="86">
        <v>0</v>
      </c>
      <c r="X2436" s="86">
        <v>500000</v>
      </c>
      <c r="Y2436" s="86">
        <v>500000</v>
      </c>
    </row>
    <row r="2437" spans="1:25" hidden="1" outlineLevel="4" x14ac:dyDescent="0.3">
      <c r="A2437" s="85" t="s">
        <v>262</v>
      </c>
      <c r="B2437" s="85" t="s">
        <v>274</v>
      </c>
      <c r="C2437" t="s">
        <v>2495</v>
      </c>
      <c r="D2437" s="86">
        <v>0</v>
      </c>
      <c r="E2437" s="86">
        <v>0</v>
      </c>
      <c r="F2437" s="86">
        <v>0</v>
      </c>
      <c r="G2437" s="86">
        <v>0</v>
      </c>
      <c r="H2437" s="86">
        <v>0</v>
      </c>
      <c r="I2437" s="86">
        <v>0</v>
      </c>
      <c r="J2437" s="86">
        <v>0</v>
      </c>
      <c r="K2437" s="86">
        <v>0</v>
      </c>
      <c r="L2437" s="86">
        <v>0</v>
      </c>
      <c r="M2437" s="86">
        <v>0</v>
      </c>
      <c r="N2437" s="86">
        <v>0</v>
      </c>
      <c r="O2437" s="86">
        <v>0</v>
      </c>
      <c r="P2437" s="86">
        <v>0</v>
      </c>
      <c r="Q2437" s="86">
        <v>0</v>
      </c>
      <c r="R2437" s="86">
        <v>0</v>
      </c>
      <c r="S2437" s="86">
        <v>0</v>
      </c>
      <c r="T2437" s="86">
        <v>0</v>
      </c>
      <c r="U2437" s="86">
        <v>0</v>
      </c>
      <c r="V2437" s="86">
        <v>0</v>
      </c>
      <c r="W2437" s="86">
        <v>0</v>
      </c>
      <c r="X2437" s="86">
        <v>2000000</v>
      </c>
      <c r="Y2437" s="86">
        <v>2000000</v>
      </c>
    </row>
    <row r="2438" spans="1:25" hidden="1" outlineLevel="4" x14ac:dyDescent="0.3">
      <c r="A2438" s="85" t="s">
        <v>262</v>
      </c>
      <c r="B2438" s="85" t="s">
        <v>274</v>
      </c>
      <c r="C2438" t="s">
        <v>2496</v>
      </c>
      <c r="D2438" s="86">
        <v>0</v>
      </c>
      <c r="E2438" s="86">
        <v>0</v>
      </c>
      <c r="F2438" s="86">
        <v>0</v>
      </c>
      <c r="G2438" s="86">
        <v>0</v>
      </c>
      <c r="H2438" s="86">
        <v>0</v>
      </c>
      <c r="I2438" s="86">
        <v>0</v>
      </c>
      <c r="J2438" s="86">
        <v>0</v>
      </c>
      <c r="K2438" s="86">
        <v>0</v>
      </c>
      <c r="L2438" s="86">
        <v>0</v>
      </c>
      <c r="M2438" s="86">
        <v>0</v>
      </c>
      <c r="N2438" s="86">
        <v>0</v>
      </c>
      <c r="O2438" s="86">
        <v>0</v>
      </c>
      <c r="P2438" s="86">
        <v>0</v>
      </c>
      <c r="Q2438" s="86">
        <v>0</v>
      </c>
      <c r="R2438" s="86">
        <v>0</v>
      </c>
      <c r="S2438" s="86">
        <v>0</v>
      </c>
      <c r="T2438" s="86">
        <v>0</v>
      </c>
      <c r="U2438" s="86">
        <v>0</v>
      </c>
      <c r="V2438" s="86">
        <v>0</v>
      </c>
      <c r="W2438" s="86">
        <v>0</v>
      </c>
      <c r="X2438" s="86">
        <v>1500000</v>
      </c>
      <c r="Y2438" s="86">
        <v>1500000</v>
      </c>
    </row>
    <row r="2439" spans="1:25" hidden="1" outlineLevel="4" x14ac:dyDescent="0.3">
      <c r="A2439" s="85" t="s">
        <v>262</v>
      </c>
      <c r="B2439" s="85" t="s">
        <v>274</v>
      </c>
      <c r="C2439" t="s">
        <v>2497</v>
      </c>
      <c r="D2439" s="86">
        <v>0</v>
      </c>
      <c r="E2439" s="86">
        <v>0</v>
      </c>
      <c r="F2439" s="86">
        <v>0</v>
      </c>
      <c r="G2439" s="86">
        <v>0</v>
      </c>
      <c r="H2439" s="86">
        <v>0</v>
      </c>
      <c r="I2439" s="86">
        <v>0</v>
      </c>
      <c r="J2439" s="86">
        <v>0</v>
      </c>
      <c r="K2439" s="86">
        <v>0</v>
      </c>
      <c r="L2439" s="86">
        <v>0</v>
      </c>
      <c r="M2439" s="86">
        <v>0</v>
      </c>
      <c r="N2439" s="86">
        <v>0</v>
      </c>
      <c r="O2439" s="86">
        <v>0</v>
      </c>
      <c r="P2439" s="86">
        <v>0</v>
      </c>
      <c r="Q2439" s="86">
        <v>0</v>
      </c>
      <c r="R2439" s="86">
        <v>0</v>
      </c>
      <c r="S2439" s="86">
        <v>0</v>
      </c>
      <c r="T2439" s="86">
        <v>0</v>
      </c>
      <c r="U2439" s="86">
        <v>0</v>
      </c>
      <c r="V2439" s="86">
        <v>0</v>
      </c>
      <c r="W2439" s="86">
        <v>0</v>
      </c>
      <c r="X2439" s="86">
        <v>695000</v>
      </c>
      <c r="Y2439" s="86">
        <v>695000</v>
      </c>
    </row>
    <row r="2440" spans="1:25" hidden="1" outlineLevel="4" x14ac:dyDescent="0.3">
      <c r="A2440" s="85" t="s">
        <v>262</v>
      </c>
      <c r="B2440" s="85" t="s">
        <v>274</v>
      </c>
      <c r="C2440" t="s">
        <v>358</v>
      </c>
      <c r="D2440" s="86">
        <v>0</v>
      </c>
      <c r="E2440" s="86">
        <v>0</v>
      </c>
      <c r="F2440" s="86">
        <v>0</v>
      </c>
      <c r="G2440" s="86">
        <v>0</v>
      </c>
      <c r="H2440" s="86">
        <v>0</v>
      </c>
      <c r="I2440" s="86">
        <v>0</v>
      </c>
      <c r="J2440" s="86">
        <v>0</v>
      </c>
      <c r="K2440" s="86">
        <v>0</v>
      </c>
      <c r="L2440" s="86">
        <v>0</v>
      </c>
      <c r="M2440" s="86">
        <v>0</v>
      </c>
      <c r="N2440" s="86">
        <v>0</v>
      </c>
      <c r="O2440" s="86">
        <v>0</v>
      </c>
      <c r="P2440" s="86">
        <v>0</v>
      </c>
      <c r="Q2440" s="86">
        <v>0</v>
      </c>
      <c r="R2440" s="86">
        <v>0</v>
      </c>
      <c r="S2440" s="86">
        <v>0</v>
      </c>
      <c r="T2440" s="86">
        <v>0</v>
      </c>
      <c r="U2440" s="86">
        <v>0</v>
      </c>
      <c r="V2440" s="86">
        <v>0</v>
      </c>
      <c r="W2440" s="86">
        <v>0</v>
      </c>
      <c r="X2440" s="86">
        <v>25000</v>
      </c>
      <c r="Y2440" s="86">
        <v>25000</v>
      </c>
    </row>
    <row r="2441" spans="1:25" hidden="1" outlineLevel="4" x14ac:dyDescent="0.3">
      <c r="A2441" s="85" t="s">
        <v>262</v>
      </c>
      <c r="B2441" s="85" t="s">
        <v>274</v>
      </c>
      <c r="C2441" t="s">
        <v>2498</v>
      </c>
      <c r="D2441" s="86">
        <v>0</v>
      </c>
      <c r="E2441" s="86">
        <v>0</v>
      </c>
      <c r="F2441" s="86">
        <v>0</v>
      </c>
      <c r="G2441" s="86">
        <v>0</v>
      </c>
      <c r="H2441" s="86">
        <v>0</v>
      </c>
      <c r="I2441" s="86">
        <v>0</v>
      </c>
      <c r="J2441" s="86">
        <v>0</v>
      </c>
      <c r="K2441" s="86">
        <v>0</v>
      </c>
      <c r="L2441" s="86">
        <v>0</v>
      </c>
      <c r="M2441" s="86">
        <v>0</v>
      </c>
      <c r="N2441" s="86">
        <v>0</v>
      </c>
      <c r="O2441" s="86">
        <v>75000</v>
      </c>
      <c r="P2441" s="86">
        <v>0</v>
      </c>
      <c r="Q2441" s="86">
        <v>0</v>
      </c>
      <c r="R2441" s="86">
        <v>0</v>
      </c>
      <c r="S2441" s="86">
        <v>0</v>
      </c>
      <c r="T2441" s="86">
        <v>0</v>
      </c>
      <c r="U2441" s="86">
        <v>0</v>
      </c>
      <c r="V2441" s="86">
        <v>0</v>
      </c>
      <c r="W2441" s="86">
        <v>0</v>
      </c>
      <c r="X2441" s="86">
        <v>0</v>
      </c>
      <c r="Y2441" s="86">
        <v>75000</v>
      </c>
    </row>
    <row r="2442" spans="1:25" hidden="1" outlineLevel="4" x14ac:dyDescent="0.3">
      <c r="A2442" s="85" t="s">
        <v>262</v>
      </c>
      <c r="B2442" s="85" t="s">
        <v>274</v>
      </c>
      <c r="C2442" t="s">
        <v>2499</v>
      </c>
      <c r="D2442" s="86">
        <v>0</v>
      </c>
      <c r="E2442" s="86">
        <v>0</v>
      </c>
      <c r="F2442" s="86">
        <v>0</v>
      </c>
      <c r="G2442" s="86">
        <v>0</v>
      </c>
      <c r="H2442" s="86">
        <v>0</v>
      </c>
      <c r="I2442" s="86">
        <v>0</v>
      </c>
      <c r="J2442" s="86">
        <v>0</v>
      </c>
      <c r="K2442" s="86">
        <v>0</v>
      </c>
      <c r="L2442" s="86">
        <v>0</v>
      </c>
      <c r="M2442" s="86">
        <v>0</v>
      </c>
      <c r="N2442" s="86">
        <v>0</v>
      </c>
      <c r="O2442" s="86">
        <v>0</v>
      </c>
      <c r="P2442" s="86">
        <v>0</v>
      </c>
      <c r="Q2442" s="86">
        <v>0</v>
      </c>
      <c r="R2442" s="86">
        <v>0</v>
      </c>
      <c r="S2442" s="86">
        <v>0</v>
      </c>
      <c r="T2442" s="86">
        <v>0</v>
      </c>
      <c r="U2442" s="86">
        <v>0</v>
      </c>
      <c r="V2442" s="86">
        <v>0</v>
      </c>
      <c r="W2442" s="86">
        <v>0</v>
      </c>
      <c r="X2442" s="86">
        <v>500000</v>
      </c>
      <c r="Y2442" s="86">
        <v>500000</v>
      </c>
    </row>
    <row r="2443" spans="1:25" hidden="1" outlineLevel="4" x14ac:dyDescent="0.3">
      <c r="A2443" s="85" t="s">
        <v>262</v>
      </c>
      <c r="B2443" s="85" t="s">
        <v>274</v>
      </c>
      <c r="C2443" t="s">
        <v>2500</v>
      </c>
      <c r="D2443" s="86">
        <v>0</v>
      </c>
      <c r="E2443" s="86">
        <v>0</v>
      </c>
      <c r="F2443" s="86">
        <v>0</v>
      </c>
      <c r="G2443" s="86">
        <v>0</v>
      </c>
      <c r="H2443" s="86">
        <v>0</v>
      </c>
      <c r="I2443" s="86">
        <v>0</v>
      </c>
      <c r="J2443" s="86">
        <v>0</v>
      </c>
      <c r="K2443" s="86">
        <v>0</v>
      </c>
      <c r="L2443" s="86">
        <v>0</v>
      </c>
      <c r="M2443" s="86">
        <v>0</v>
      </c>
      <c r="N2443" s="86">
        <v>0</v>
      </c>
      <c r="O2443" s="86">
        <v>0</v>
      </c>
      <c r="P2443" s="86">
        <v>0</v>
      </c>
      <c r="Q2443" s="86">
        <v>0</v>
      </c>
      <c r="R2443" s="86">
        <v>0</v>
      </c>
      <c r="S2443" s="86">
        <v>0</v>
      </c>
      <c r="T2443" s="86">
        <v>0</v>
      </c>
      <c r="U2443" s="86">
        <v>0</v>
      </c>
      <c r="V2443" s="86">
        <v>0</v>
      </c>
      <c r="W2443" s="86">
        <v>0</v>
      </c>
      <c r="X2443" s="86">
        <v>1500000</v>
      </c>
      <c r="Y2443" s="86">
        <v>1500000</v>
      </c>
    </row>
    <row r="2444" spans="1:25" hidden="1" outlineLevel="4" x14ac:dyDescent="0.3">
      <c r="A2444" s="85" t="s">
        <v>262</v>
      </c>
      <c r="B2444" s="85" t="s">
        <v>274</v>
      </c>
      <c r="C2444" t="s">
        <v>2501</v>
      </c>
      <c r="D2444" s="86">
        <v>0</v>
      </c>
      <c r="E2444" s="86">
        <v>0</v>
      </c>
      <c r="F2444" s="86">
        <v>0</v>
      </c>
      <c r="G2444" s="86">
        <v>0</v>
      </c>
      <c r="H2444" s="86">
        <v>0</v>
      </c>
      <c r="I2444" s="86">
        <v>0</v>
      </c>
      <c r="J2444" s="86">
        <v>0</v>
      </c>
      <c r="K2444" s="86">
        <v>0</v>
      </c>
      <c r="L2444" s="86">
        <v>0</v>
      </c>
      <c r="M2444" s="86">
        <v>0</v>
      </c>
      <c r="N2444" s="86">
        <v>0</v>
      </c>
      <c r="O2444" s="86">
        <v>0</v>
      </c>
      <c r="P2444" s="86">
        <v>0</v>
      </c>
      <c r="Q2444" s="86">
        <v>0</v>
      </c>
      <c r="R2444" s="86">
        <v>0</v>
      </c>
      <c r="S2444" s="86">
        <v>0</v>
      </c>
      <c r="T2444" s="86">
        <v>0</v>
      </c>
      <c r="U2444" s="86">
        <v>0</v>
      </c>
      <c r="V2444" s="86">
        <v>0</v>
      </c>
      <c r="W2444" s="86">
        <v>0</v>
      </c>
      <c r="X2444" s="86">
        <v>15835</v>
      </c>
      <c r="Y2444" s="86">
        <v>15835</v>
      </c>
    </row>
    <row r="2445" spans="1:25" hidden="1" outlineLevel="4" x14ac:dyDescent="0.3">
      <c r="A2445" s="85" t="s">
        <v>262</v>
      </c>
      <c r="B2445" s="85" t="s">
        <v>274</v>
      </c>
      <c r="C2445" t="s">
        <v>2502</v>
      </c>
      <c r="D2445" s="86">
        <v>0</v>
      </c>
      <c r="E2445" s="86">
        <v>0</v>
      </c>
      <c r="F2445" s="86">
        <v>0</v>
      </c>
      <c r="G2445" s="86">
        <v>0</v>
      </c>
      <c r="H2445" s="86">
        <v>0</v>
      </c>
      <c r="I2445" s="86">
        <v>0</v>
      </c>
      <c r="J2445" s="86">
        <v>0</v>
      </c>
      <c r="K2445" s="86">
        <v>0</v>
      </c>
      <c r="L2445" s="86">
        <v>0</v>
      </c>
      <c r="M2445" s="86">
        <v>0</v>
      </c>
      <c r="N2445" s="86">
        <v>0</v>
      </c>
      <c r="O2445" s="86">
        <v>0</v>
      </c>
      <c r="P2445" s="86">
        <v>0</v>
      </c>
      <c r="Q2445" s="86">
        <v>0</v>
      </c>
      <c r="R2445" s="86">
        <v>0</v>
      </c>
      <c r="S2445" s="86">
        <v>0</v>
      </c>
      <c r="T2445" s="86">
        <v>0</v>
      </c>
      <c r="U2445" s="86">
        <v>0</v>
      </c>
      <c r="V2445" s="86">
        <v>0</v>
      </c>
      <c r="W2445" s="86">
        <v>0</v>
      </c>
      <c r="X2445" s="86">
        <v>970000</v>
      </c>
      <c r="Y2445" s="86">
        <v>970000</v>
      </c>
    </row>
    <row r="2446" spans="1:25" hidden="1" outlineLevel="4" x14ac:dyDescent="0.3">
      <c r="A2446" s="85" t="s">
        <v>262</v>
      </c>
      <c r="B2446" s="85" t="s">
        <v>274</v>
      </c>
      <c r="C2446" t="s">
        <v>2503</v>
      </c>
      <c r="D2446" s="86">
        <v>0</v>
      </c>
      <c r="E2446" s="86">
        <v>0</v>
      </c>
      <c r="F2446" s="86">
        <v>0</v>
      </c>
      <c r="G2446" s="86">
        <v>0</v>
      </c>
      <c r="H2446" s="86">
        <v>0</v>
      </c>
      <c r="I2446" s="86">
        <v>0</v>
      </c>
      <c r="J2446" s="86">
        <v>0</v>
      </c>
      <c r="K2446" s="86">
        <v>0</v>
      </c>
      <c r="L2446" s="86">
        <v>0</v>
      </c>
      <c r="M2446" s="86">
        <v>0</v>
      </c>
      <c r="N2446" s="86">
        <v>0</v>
      </c>
      <c r="O2446" s="86">
        <v>0</v>
      </c>
      <c r="P2446" s="86">
        <v>0</v>
      </c>
      <c r="Q2446" s="86">
        <v>0</v>
      </c>
      <c r="R2446" s="86">
        <v>0</v>
      </c>
      <c r="S2446" s="86">
        <v>0</v>
      </c>
      <c r="T2446" s="86">
        <v>0</v>
      </c>
      <c r="U2446" s="86">
        <v>0</v>
      </c>
      <c r="V2446" s="86">
        <v>0</v>
      </c>
      <c r="W2446" s="86">
        <v>0</v>
      </c>
      <c r="X2446" s="86">
        <v>25000</v>
      </c>
      <c r="Y2446" s="86">
        <v>25000</v>
      </c>
    </row>
    <row r="2447" spans="1:25" hidden="1" outlineLevel="4" x14ac:dyDescent="0.3">
      <c r="A2447" s="85" t="s">
        <v>262</v>
      </c>
      <c r="B2447" s="85" t="s">
        <v>274</v>
      </c>
      <c r="C2447" t="s">
        <v>2504</v>
      </c>
      <c r="D2447" s="86">
        <v>0</v>
      </c>
      <c r="E2447" s="86">
        <v>0</v>
      </c>
      <c r="F2447" s="86">
        <v>0</v>
      </c>
      <c r="G2447" s="86">
        <v>0</v>
      </c>
      <c r="H2447" s="86">
        <v>0</v>
      </c>
      <c r="I2447" s="86">
        <v>0</v>
      </c>
      <c r="J2447" s="86">
        <v>0</v>
      </c>
      <c r="K2447" s="86">
        <v>0</v>
      </c>
      <c r="L2447" s="86">
        <v>0</v>
      </c>
      <c r="M2447" s="86">
        <v>0</v>
      </c>
      <c r="N2447" s="86">
        <v>0</v>
      </c>
      <c r="O2447" s="86">
        <v>0</v>
      </c>
      <c r="P2447" s="86">
        <v>0</v>
      </c>
      <c r="Q2447" s="86">
        <v>0</v>
      </c>
      <c r="R2447" s="86">
        <v>0</v>
      </c>
      <c r="S2447" s="86">
        <v>0</v>
      </c>
      <c r="T2447" s="86">
        <v>0</v>
      </c>
      <c r="U2447" s="86">
        <v>0</v>
      </c>
      <c r="V2447" s="86">
        <v>0</v>
      </c>
      <c r="W2447" s="86">
        <v>0</v>
      </c>
      <c r="X2447" s="86">
        <v>200000</v>
      </c>
      <c r="Y2447" s="86">
        <v>200000</v>
      </c>
    </row>
    <row r="2448" spans="1:25" hidden="1" outlineLevel="4" x14ac:dyDescent="0.3">
      <c r="A2448" s="85" t="s">
        <v>262</v>
      </c>
      <c r="B2448" s="85" t="s">
        <v>274</v>
      </c>
      <c r="C2448" t="s">
        <v>2505</v>
      </c>
      <c r="D2448" s="86">
        <v>0</v>
      </c>
      <c r="E2448" s="86">
        <v>0</v>
      </c>
      <c r="F2448" s="86">
        <v>0</v>
      </c>
      <c r="G2448" s="86">
        <v>0</v>
      </c>
      <c r="H2448" s="86">
        <v>0</v>
      </c>
      <c r="I2448" s="86">
        <v>0</v>
      </c>
      <c r="J2448" s="86">
        <v>0</v>
      </c>
      <c r="K2448" s="86">
        <v>0</v>
      </c>
      <c r="L2448" s="86">
        <v>0</v>
      </c>
      <c r="M2448" s="86">
        <v>0</v>
      </c>
      <c r="N2448" s="86">
        <v>0</v>
      </c>
      <c r="O2448" s="86">
        <v>0</v>
      </c>
      <c r="P2448" s="86">
        <v>0</v>
      </c>
      <c r="Q2448" s="86">
        <v>0</v>
      </c>
      <c r="R2448" s="86">
        <v>0</v>
      </c>
      <c r="S2448" s="86">
        <v>0</v>
      </c>
      <c r="T2448" s="86">
        <v>0</v>
      </c>
      <c r="U2448" s="86">
        <v>0</v>
      </c>
      <c r="V2448" s="86">
        <v>0</v>
      </c>
      <c r="W2448" s="86">
        <v>5000</v>
      </c>
      <c r="X2448" s="86">
        <v>0</v>
      </c>
      <c r="Y2448" s="86">
        <v>5000</v>
      </c>
    </row>
    <row r="2449" spans="1:25" hidden="1" outlineLevel="4" x14ac:dyDescent="0.3">
      <c r="A2449" s="85" t="s">
        <v>262</v>
      </c>
      <c r="B2449" s="85" t="s">
        <v>274</v>
      </c>
      <c r="C2449" t="s">
        <v>2506</v>
      </c>
      <c r="D2449" s="86">
        <v>0</v>
      </c>
      <c r="E2449" s="86">
        <v>0</v>
      </c>
      <c r="F2449" s="86">
        <v>0</v>
      </c>
      <c r="G2449" s="86">
        <v>0</v>
      </c>
      <c r="H2449" s="86">
        <v>0</v>
      </c>
      <c r="I2449" s="86">
        <v>0</v>
      </c>
      <c r="J2449" s="86">
        <v>0</v>
      </c>
      <c r="K2449" s="86">
        <v>0</v>
      </c>
      <c r="L2449" s="86">
        <v>0</v>
      </c>
      <c r="M2449" s="86">
        <v>0</v>
      </c>
      <c r="N2449" s="86">
        <v>0</v>
      </c>
      <c r="O2449" s="86">
        <v>0</v>
      </c>
      <c r="P2449" s="86">
        <v>0</v>
      </c>
      <c r="Q2449" s="86">
        <v>0</v>
      </c>
      <c r="R2449" s="86">
        <v>0</v>
      </c>
      <c r="S2449" s="86">
        <v>0</v>
      </c>
      <c r="T2449" s="86">
        <v>0</v>
      </c>
      <c r="U2449" s="86">
        <v>0</v>
      </c>
      <c r="V2449" s="86">
        <v>50000</v>
      </c>
      <c r="W2449" s="86">
        <v>0</v>
      </c>
      <c r="X2449" s="86">
        <v>0</v>
      </c>
      <c r="Y2449" s="86">
        <v>50000</v>
      </c>
    </row>
    <row r="2450" spans="1:25" hidden="1" outlineLevel="4" x14ac:dyDescent="0.3">
      <c r="A2450" s="85" t="s">
        <v>262</v>
      </c>
      <c r="B2450" s="85" t="s">
        <v>274</v>
      </c>
      <c r="C2450" t="s">
        <v>2507</v>
      </c>
      <c r="D2450" s="86">
        <v>0</v>
      </c>
      <c r="E2450" s="86">
        <v>0</v>
      </c>
      <c r="F2450" s="86">
        <v>0</v>
      </c>
      <c r="G2450" s="86">
        <v>0</v>
      </c>
      <c r="H2450" s="86">
        <v>0</v>
      </c>
      <c r="I2450" s="86">
        <v>0</v>
      </c>
      <c r="J2450" s="86">
        <v>0</v>
      </c>
      <c r="K2450" s="86">
        <v>0</v>
      </c>
      <c r="L2450" s="86">
        <v>0</v>
      </c>
      <c r="M2450" s="86">
        <v>0</v>
      </c>
      <c r="N2450" s="86">
        <v>0</v>
      </c>
      <c r="O2450" s="86">
        <v>0</v>
      </c>
      <c r="P2450" s="86">
        <v>0</v>
      </c>
      <c r="Q2450" s="86">
        <v>0</v>
      </c>
      <c r="R2450" s="86">
        <v>0</v>
      </c>
      <c r="S2450" s="86">
        <v>0</v>
      </c>
      <c r="T2450" s="86">
        <v>0</v>
      </c>
      <c r="U2450" s="86">
        <v>0</v>
      </c>
      <c r="V2450" s="86">
        <v>0</v>
      </c>
      <c r="W2450" s="86">
        <v>0</v>
      </c>
      <c r="X2450" s="86">
        <v>750000</v>
      </c>
      <c r="Y2450" s="86">
        <v>750000</v>
      </c>
    </row>
    <row r="2451" spans="1:25" hidden="1" outlineLevel="4" x14ac:dyDescent="0.3">
      <c r="A2451" s="85" t="s">
        <v>262</v>
      </c>
      <c r="B2451" s="85" t="s">
        <v>274</v>
      </c>
      <c r="C2451" t="s">
        <v>2508</v>
      </c>
      <c r="D2451" s="86">
        <v>0</v>
      </c>
      <c r="E2451" s="86">
        <v>0</v>
      </c>
      <c r="F2451" s="86">
        <v>0</v>
      </c>
      <c r="G2451" s="86">
        <v>0</v>
      </c>
      <c r="H2451" s="86">
        <v>0</v>
      </c>
      <c r="I2451" s="86">
        <v>0</v>
      </c>
      <c r="J2451" s="86">
        <v>0</v>
      </c>
      <c r="K2451" s="86">
        <v>0</v>
      </c>
      <c r="L2451" s="86">
        <v>0</v>
      </c>
      <c r="M2451" s="86">
        <v>0</v>
      </c>
      <c r="N2451" s="86">
        <v>0</v>
      </c>
      <c r="O2451" s="86">
        <v>0</v>
      </c>
      <c r="P2451" s="86">
        <v>0</v>
      </c>
      <c r="Q2451" s="86">
        <v>0</v>
      </c>
      <c r="R2451" s="86">
        <v>0</v>
      </c>
      <c r="S2451" s="86">
        <v>0</v>
      </c>
      <c r="T2451" s="86">
        <v>0</v>
      </c>
      <c r="U2451" s="86">
        <v>0</v>
      </c>
      <c r="V2451" s="86">
        <v>0</v>
      </c>
      <c r="W2451" s="86">
        <v>0</v>
      </c>
      <c r="X2451" s="86">
        <v>300000</v>
      </c>
      <c r="Y2451" s="86">
        <v>300000</v>
      </c>
    </row>
    <row r="2452" spans="1:25" hidden="1" outlineLevel="4" x14ac:dyDescent="0.3">
      <c r="A2452" s="85" t="s">
        <v>262</v>
      </c>
      <c r="B2452" s="85" t="s">
        <v>274</v>
      </c>
      <c r="C2452" t="s">
        <v>2509</v>
      </c>
      <c r="D2452" s="86">
        <v>0</v>
      </c>
      <c r="E2452" s="86">
        <v>0</v>
      </c>
      <c r="F2452" s="86">
        <v>0</v>
      </c>
      <c r="G2452" s="86">
        <v>0</v>
      </c>
      <c r="H2452" s="86">
        <v>0</v>
      </c>
      <c r="I2452" s="86">
        <v>0</v>
      </c>
      <c r="J2452" s="86">
        <v>0</v>
      </c>
      <c r="K2452" s="86">
        <v>0</v>
      </c>
      <c r="L2452" s="86">
        <v>0</v>
      </c>
      <c r="M2452" s="86">
        <v>0</v>
      </c>
      <c r="N2452" s="86">
        <v>0</v>
      </c>
      <c r="O2452" s="86">
        <v>0</v>
      </c>
      <c r="P2452" s="86">
        <v>0</v>
      </c>
      <c r="Q2452" s="86">
        <v>0</v>
      </c>
      <c r="R2452" s="86">
        <v>0</v>
      </c>
      <c r="S2452" s="86">
        <v>0</v>
      </c>
      <c r="T2452" s="86">
        <v>0</v>
      </c>
      <c r="U2452" s="86">
        <v>0</v>
      </c>
      <c r="V2452" s="86">
        <v>0</v>
      </c>
      <c r="W2452" s="86">
        <v>0</v>
      </c>
      <c r="X2452" s="86">
        <v>300000</v>
      </c>
      <c r="Y2452" s="86">
        <v>300000</v>
      </c>
    </row>
    <row r="2453" spans="1:25" hidden="1" outlineLevel="4" x14ac:dyDescent="0.3">
      <c r="A2453" s="85" t="s">
        <v>262</v>
      </c>
      <c r="B2453" s="85" t="s">
        <v>274</v>
      </c>
      <c r="C2453" t="s">
        <v>2510</v>
      </c>
      <c r="D2453" s="86">
        <v>0</v>
      </c>
      <c r="E2453" s="86">
        <v>0</v>
      </c>
      <c r="F2453" s="86">
        <v>0</v>
      </c>
      <c r="G2453" s="86">
        <v>0</v>
      </c>
      <c r="H2453" s="86">
        <v>0</v>
      </c>
      <c r="I2453" s="86">
        <v>0</v>
      </c>
      <c r="J2453" s="86">
        <v>0</v>
      </c>
      <c r="K2453" s="86">
        <v>0</v>
      </c>
      <c r="L2453" s="86">
        <v>0</v>
      </c>
      <c r="M2453" s="86">
        <v>0</v>
      </c>
      <c r="N2453" s="86">
        <v>0</v>
      </c>
      <c r="O2453" s="86">
        <v>0</v>
      </c>
      <c r="P2453" s="86">
        <v>0</v>
      </c>
      <c r="Q2453" s="86">
        <v>0</v>
      </c>
      <c r="R2453" s="86">
        <v>0</v>
      </c>
      <c r="S2453" s="86">
        <v>0</v>
      </c>
      <c r="T2453" s="86">
        <v>0</v>
      </c>
      <c r="U2453" s="86">
        <v>0</v>
      </c>
      <c r="V2453" s="86">
        <v>0</v>
      </c>
      <c r="W2453" s="86">
        <v>0</v>
      </c>
      <c r="X2453" s="86">
        <v>500000</v>
      </c>
      <c r="Y2453" s="86">
        <v>500000</v>
      </c>
    </row>
    <row r="2454" spans="1:25" hidden="1" outlineLevel="4" x14ac:dyDescent="0.3">
      <c r="A2454" s="85" t="s">
        <v>262</v>
      </c>
      <c r="B2454" s="85" t="s">
        <v>274</v>
      </c>
      <c r="C2454" t="s">
        <v>2511</v>
      </c>
      <c r="D2454" s="86">
        <v>0</v>
      </c>
      <c r="E2454" s="86">
        <v>0</v>
      </c>
      <c r="F2454" s="86">
        <v>0</v>
      </c>
      <c r="G2454" s="86">
        <v>0</v>
      </c>
      <c r="H2454" s="86">
        <v>0</v>
      </c>
      <c r="I2454" s="86">
        <v>0</v>
      </c>
      <c r="J2454" s="86">
        <v>0</v>
      </c>
      <c r="K2454" s="86">
        <v>0</v>
      </c>
      <c r="L2454" s="86">
        <v>0</v>
      </c>
      <c r="M2454" s="86">
        <v>0</v>
      </c>
      <c r="N2454" s="86">
        <v>0</v>
      </c>
      <c r="O2454" s="86">
        <v>0</v>
      </c>
      <c r="P2454" s="86">
        <v>0</v>
      </c>
      <c r="Q2454" s="86">
        <v>0</v>
      </c>
      <c r="R2454" s="86">
        <v>0</v>
      </c>
      <c r="S2454" s="86">
        <v>0</v>
      </c>
      <c r="T2454" s="86">
        <v>0</v>
      </c>
      <c r="U2454" s="86">
        <v>0</v>
      </c>
      <c r="V2454" s="86">
        <v>0</v>
      </c>
      <c r="W2454" s="86">
        <v>0</v>
      </c>
      <c r="X2454" s="86">
        <v>60000</v>
      </c>
      <c r="Y2454" s="86">
        <v>60000</v>
      </c>
    </row>
    <row r="2455" spans="1:25" hidden="1" outlineLevel="4" x14ac:dyDescent="0.3">
      <c r="A2455" s="85" t="s">
        <v>262</v>
      </c>
      <c r="B2455" s="85" t="s">
        <v>274</v>
      </c>
      <c r="C2455" t="s">
        <v>2512</v>
      </c>
      <c r="D2455" s="86">
        <v>0</v>
      </c>
      <c r="E2455" s="86">
        <v>0</v>
      </c>
      <c r="F2455" s="86">
        <v>0</v>
      </c>
      <c r="G2455" s="86">
        <v>0</v>
      </c>
      <c r="H2455" s="86">
        <v>0</v>
      </c>
      <c r="I2455" s="86">
        <v>0</v>
      </c>
      <c r="J2455" s="86">
        <v>0</v>
      </c>
      <c r="K2455" s="86">
        <v>0</v>
      </c>
      <c r="L2455" s="86">
        <v>0</v>
      </c>
      <c r="M2455" s="86">
        <v>0</v>
      </c>
      <c r="N2455" s="86">
        <v>0</v>
      </c>
      <c r="O2455" s="86">
        <v>0</v>
      </c>
      <c r="P2455" s="86">
        <v>0</v>
      </c>
      <c r="Q2455" s="86">
        <v>0</v>
      </c>
      <c r="R2455" s="86">
        <v>0</v>
      </c>
      <c r="S2455" s="86">
        <v>0</v>
      </c>
      <c r="T2455" s="86">
        <v>0</v>
      </c>
      <c r="U2455" s="86">
        <v>0</v>
      </c>
      <c r="V2455" s="86">
        <v>0</v>
      </c>
      <c r="W2455" s="86">
        <v>0</v>
      </c>
      <c r="X2455" s="86">
        <v>500000</v>
      </c>
      <c r="Y2455" s="86">
        <v>500000</v>
      </c>
    </row>
    <row r="2456" spans="1:25" hidden="1" outlineLevel="4" x14ac:dyDescent="0.3">
      <c r="A2456" s="85" t="s">
        <v>262</v>
      </c>
      <c r="B2456" s="85" t="s">
        <v>274</v>
      </c>
      <c r="C2456" t="s">
        <v>2513</v>
      </c>
      <c r="D2456" s="86">
        <v>0</v>
      </c>
      <c r="E2456" s="86">
        <v>0</v>
      </c>
      <c r="F2456" s="86">
        <v>0</v>
      </c>
      <c r="G2456" s="86">
        <v>0</v>
      </c>
      <c r="H2456" s="86">
        <v>0</v>
      </c>
      <c r="I2456" s="86">
        <v>0</v>
      </c>
      <c r="J2456" s="86">
        <v>0</v>
      </c>
      <c r="K2456" s="86">
        <v>0</v>
      </c>
      <c r="L2456" s="86">
        <v>0</v>
      </c>
      <c r="M2456" s="86">
        <v>0</v>
      </c>
      <c r="N2456" s="86">
        <v>0</v>
      </c>
      <c r="O2456" s="86">
        <v>0</v>
      </c>
      <c r="P2456" s="86">
        <v>0</v>
      </c>
      <c r="Q2456" s="86">
        <v>0</v>
      </c>
      <c r="R2456" s="86">
        <v>0</v>
      </c>
      <c r="S2456" s="86">
        <v>0</v>
      </c>
      <c r="T2456" s="86">
        <v>0</v>
      </c>
      <c r="U2456" s="86">
        <v>0</v>
      </c>
      <c r="V2456" s="86">
        <v>0</v>
      </c>
      <c r="W2456" s="86">
        <v>0</v>
      </c>
      <c r="X2456" s="86">
        <v>84707</v>
      </c>
      <c r="Y2456" s="86">
        <v>84707</v>
      </c>
    </row>
    <row r="2457" spans="1:25" hidden="1" outlineLevel="4" x14ac:dyDescent="0.3">
      <c r="A2457" s="85" t="s">
        <v>262</v>
      </c>
      <c r="B2457" s="85" t="s">
        <v>274</v>
      </c>
      <c r="C2457" t="s">
        <v>2514</v>
      </c>
      <c r="D2457" s="86">
        <v>0</v>
      </c>
      <c r="E2457" s="86">
        <v>0</v>
      </c>
      <c r="F2457" s="86">
        <v>0</v>
      </c>
      <c r="G2457" s="86">
        <v>0</v>
      </c>
      <c r="H2457" s="86">
        <v>0</v>
      </c>
      <c r="I2457" s="86">
        <v>0</v>
      </c>
      <c r="J2457" s="86">
        <v>0</v>
      </c>
      <c r="K2457" s="86">
        <v>0</v>
      </c>
      <c r="L2457" s="86">
        <v>0</v>
      </c>
      <c r="M2457" s="86">
        <v>0</v>
      </c>
      <c r="N2457" s="86">
        <v>0</v>
      </c>
      <c r="O2457" s="86">
        <v>0</v>
      </c>
      <c r="P2457" s="86">
        <v>0</v>
      </c>
      <c r="Q2457" s="86">
        <v>0</v>
      </c>
      <c r="R2457" s="86">
        <v>0</v>
      </c>
      <c r="S2457" s="86">
        <v>0</v>
      </c>
      <c r="T2457" s="86">
        <v>0</v>
      </c>
      <c r="U2457" s="86">
        <v>0</v>
      </c>
      <c r="V2457" s="86">
        <v>0</v>
      </c>
      <c r="W2457" s="86">
        <v>145000</v>
      </c>
      <c r="X2457" s="86">
        <v>0</v>
      </c>
      <c r="Y2457" s="86">
        <v>145000</v>
      </c>
    </row>
    <row r="2458" spans="1:25" hidden="1" outlineLevel="4" x14ac:dyDescent="0.3">
      <c r="A2458" s="85" t="s">
        <v>262</v>
      </c>
      <c r="B2458" s="85" t="s">
        <v>274</v>
      </c>
      <c r="C2458" t="s">
        <v>2515</v>
      </c>
      <c r="D2458" s="86">
        <v>0</v>
      </c>
      <c r="E2458" s="86">
        <v>0</v>
      </c>
      <c r="F2458" s="86">
        <v>0</v>
      </c>
      <c r="G2458" s="86">
        <v>0</v>
      </c>
      <c r="H2458" s="86">
        <v>0</v>
      </c>
      <c r="I2458" s="86">
        <v>0</v>
      </c>
      <c r="J2458" s="86">
        <v>0</v>
      </c>
      <c r="K2458" s="86">
        <v>0</v>
      </c>
      <c r="L2458" s="86">
        <v>0</v>
      </c>
      <c r="M2458" s="86">
        <v>0</v>
      </c>
      <c r="N2458" s="86">
        <v>0</v>
      </c>
      <c r="O2458" s="86">
        <v>0</v>
      </c>
      <c r="P2458" s="86">
        <v>0</v>
      </c>
      <c r="Q2458" s="86">
        <v>0</v>
      </c>
      <c r="R2458" s="86">
        <v>0</v>
      </c>
      <c r="S2458" s="86">
        <v>0</v>
      </c>
      <c r="T2458" s="86">
        <v>0</v>
      </c>
      <c r="U2458" s="86">
        <v>0</v>
      </c>
      <c r="V2458" s="86">
        <v>0</v>
      </c>
      <c r="W2458" s="86">
        <v>0</v>
      </c>
      <c r="X2458" s="86">
        <v>100000</v>
      </c>
      <c r="Y2458" s="86">
        <v>100000</v>
      </c>
    </row>
    <row r="2459" spans="1:25" hidden="1" outlineLevel="4" x14ac:dyDescent="0.3">
      <c r="A2459" s="85" t="s">
        <v>262</v>
      </c>
      <c r="B2459" s="85" t="s">
        <v>274</v>
      </c>
      <c r="C2459" t="s">
        <v>2516</v>
      </c>
      <c r="D2459" s="86">
        <v>0</v>
      </c>
      <c r="E2459" s="86">
        <v>0</v>
      </c>
      <c r="F2459" s="86">
        <v>0</v>
      </c>
      <c r="G2459" s="86">
        <v>0</v>
      </c>
      <c r="H2459" s="86">
        <v>0</v>
      </c>
      <c r="I2459" s="86">
        <v>0</v>
      </c>
      <c r="J2459" s="86">
        <v>0</v>
      </c>
      <c r="K2459" s="86">
        <v>0</v>
      </c>
      <c r="L2459" s="86">
        <v>0</v>
      </c>
      <c r="M2459" s="86">
        <v>0</v>
      </c>
      <c r="N2459" s="86">
        <v>0</v>
      </c>
      <c r="O2459" s="86">
        <v>0</v>
      </c>
      <c r="P2459" s="86">
        <v>0</v>
      </c>
      <c r="Q2459" s="86">
        <v>0</v>
      </c>
      <c r="R2459" s="86">
        <v>0</v>
      </c>
      <c r="S2459" s="86">
        <v>0</v>
      </c>
      <c r="T2459" s="86">
        <v>0</v>
      </c>
      <c r="U2459" s="86">
        <v>0</v>
      </c>
      <c r="V2459" s="86">
        <v>0</v>
      </c>
      <c r="W2459" s="86">
        <v>0</v>
      </c>
      <c r="X2459" s="86">
        <v>195400</v>
      </c>
      <c r="Y2459" s="86">
        <v>195400</v>
      </c>
    </row>
    <row r="2460" spans="1:25" hidden="1" outlineLevel="4" x14ac:dyDescent="0.3">
      <c r="A2460" s="85" t="s">
        <v>262</v>
      </c>
      <c r="B2460" s="85" t="s">
        <v>274</v>
      </c>
      <c r="C2460" t="s">
        <v>2517</v>
      </c>
      <c r="D2460" s="86">
        <v>0</v>
      </c>
      <c r="E2460" s="86">
        <v>0</v>
      </c>
      <c r="F2460" s="86">
        <v>0</v>
      </c>
      <c r="G2460" s="86">
        <v>0</v>
      </c>
      <c r="H2460" s="86">
        <v>0</v>
      </c>
      <c r="I2460" s="86">
        <v>0</v>
      </c>
      <c r="J2460" s="86">
        <v>0</v>
      </c>
      <c r="K2460" s="86">
        <v>0</v>
      </c>
      <c r="L2460" s="86">
        <v>0</v>
      </c>
      <c r="M2460" s="86">
        <v>0</v>
      </c>
      <c r="N2460" s="86">
        <v>0</v>
      </c>
      <c r="O2460" s="86">
        <v>0</v>
      </c>
      <c r="P2460" s="86">
        <v>0</v>
      </c>
      <c r="Q2460" s="86">
        <v>0</v>
      </c>
      <c r="R2460" s="86">
        <v>0</v>
      </c>
      <c r="S2460" s="86">
        <v>0</v>
      </c>
      <c r="T2460" s="86">
        <v>0</v>
      </c>
      <c r="U2460" s="86">
        <v>0</v>
      </c>
      <c r="V2460" s="86">
        <v>0</v>
      </c>
      <c r="W2460" s="86">
        <v>5000</v>
      </c>
      <c r="X2460" s="86">
        <v>0</v>
      </c>
      <c r="Y2460" s="86">
        <v>5000</v>
      </c>
    </row>
    <row r="2461" spans="1:25" hidden="1" outlineLevel="4" x14ac:dyDescent="0.3">
      <c r="A2461" s="85" t="s">
        <v>262</v>
      </c>
      <c r="B2461" s="85" t="s">
        <v>274</v>
      </c>
      <c r="C2461" t="s">
        <v>2518</v>
      </c>
      <c r="D2461" s="86">
        <v>0</v>
      </c>
      <c r="E2461" s="86">
        <v>0</v>
      </c>
      <c r="F2461" s="86">
        <v>0</v>
      </c>
      <c r="G2461" s="86">
        <v>0</v>
      </c>
      <c r="H2461" s="86">
        <v>0</v>
      </c>
      <c r="I2461" s="86">
        <v>0</v>
      </c>
      <c r="J2461" s="86">
        <v>0</v>
      </c>
      <c r="K2461" s="86">
        <v>0</v>
      </c>
      <c r="L2461" s="86">
        <v>0</v>
      </c>
      <c r="M2461" s="86">
        <v>0</v>
      </c>
      <c r="N2461" s="86">
        <v>0</v>
      </c>
      <c r="O2461" s="86">
        <v>0</v>
      </c>
      <c r="P2461" s="86">
        <v>0</v>
      </c>
      <c r="Q2461" s="86">
        <v>0</v>
      </c>
      <c r="R2461" s="86">
        <v>0</v>
      </c>
      <c r="S2461" s="86">
        <v>0</v>
      </c>
      <c r="T2461" s="86">
        <v>0</v>
      </c>
      <c r="U2461" s="86">
        <v>0</v>
      </c>
      <c r="V2461" s="86">
        <v>0</v>
      </c>
      <c r="W2461" s="86">
        <v>0</v>
      </c>
      <c r="X2461" s="86">
        <v>750000</v>
      </c>
      <c r="Y2461" s="86">
        <v>750000</v>
      </c>
    </row>
    <row r="2462" spans="1:25" hidden="1" outlineLevel="4" x14ac:dyDescent="0.3">
      <c r="A2462" s="85" t="s">
        <v>262</v>
      </c>
      <c r="B2462" s="85" t="s">
        <v>274</v>
      </c>
      <c r="C2462" t="s">
        <v>2519</v>
      </c>
      <c r="D2462" s="86">
        <v>0</v>
      </c>
      <c r="E2462" s="86">
        <v>0</v>
      </c>
      <c r="F2462" s="86">
        <v>0</v>
      </c>
      <c r="G2462" s="86">
        <v>0</v>
      </c>
      <c r="H2462" s="86">
        <v>0</v>
      </c>
      <c r="I2462" s="86">
        <v>0</v>
      </c>
      <c r="J2462" s="86">
        <v>0</v>
      </c>
      <c r="K2462" s="86">
        <v>0</v>
      </c>
      <c r="L2462" s="86">
        <v>0</v>
      </c>
      <c r="M2462" s="86">
        <v>0</v>
      </c>
      <c r="N2462" s="86">
        <v>0</v>
      </c>
      <c r="O2462" s="86">
        <v>0</v>
      </c>
      <c r="P2462" s="86">
        <v>0</v>
      </c>
      <c r="Q2462" s="86">
        <v>0</v>
      </c>
      <c r="R2462" s="86">
        <v>0</v>
      </c>
      <c r="S2462" s="86">
        <v>0</v>
      </c>
      <c r="T2462" s="86">
        <v>0</v>
      </c>
      <c r="U2462" s="86">
        <v>0</v>
      </c>
      <c r="V2462" s="86">
        <v>0</v>
      </c>
      <c r="W2462" s="86">
        <v>5000</v>
      </c>
      <c r="X2462" s="86">
        <v>0</v>
      </c>
      <c r="Y2462" s="86">
        <v>5000</v>
      </c>
    </row>
    <row r="2463" spans="1:25" hidden="1" outlineLevel="4" x14ac:dyDescent="0.3">
      <c r="A2463" s="85" t="s">
        <v>262</v>
      </c>
      <c r="B2463" s="85" t="s">
        <v>274</v>
      </c>
      <c r="C2463" t="s">
        <v>2520</v>
      </c>
      <c r="D2463" s="86">
        <v>0</v>
      </c>
      <c r="E2463" s="86">
        <v>0</v>
      </c>
      <c r="F2463" s="86">
        <v>0</v>
      </c>
      <c r="G2463" s="86">
        <v>0</v>
      </c>
      <c r="H2463" s="86">
        <v>0</v>
      </c>
      <c r="I2463" s="86">
        <v>0</v>
      </c>
      <c r="J2463" s="86">
        <v>0</v>
      </c>
      <c r="K2463" s="86">
        <v>0</v>
      </c>
      <c r="L2463" s="86">
        <v>0</v>
      </c>
      <c r="M2463" s="86">
        <v>0</v>
      </c>
      <c r="N2463" s="86">
        <v>0</v>
      </c>
      <c r="O2463" s="86">
        <v>0</v>
      </c>
      <c r="P2463" s="86">
        <v>0</v>
      </c>
      <c r="Q2463" s="86">
        <v>0</v>
      </c>
      <c r="R2463" s="86">
        <v>0</v>
      </c>
      <c r="S2463" s="86">
        <v>0</v>
      </c>
      <c r="T2463" s="86">
        <v>0</v>
      </c>
      <c r="U2463" s="86">
        <v>0</v>
      </c>
      <c r="V2463" s="86">
        <v>0</v>
      </c>
      <c r="W2463" s="86">
        <v>0</v>
      </c>
      <c r="X2463" s="86">
        <v>460000</v>
      </c>
      <c r="Y2463" s="86">
        <v>460000</v>
      </c>
    </row>
    <row r="2464" spans="1:25" hidden="1" outlineLevel="4" x14ac:dyDescent="0.3">
      <c r="A2464" s="85" t="s">
        <v>262</v>
      </c>
      <c r="B2464" s="85" t="s">
        <v>274</v>
      </c>
      <c r="C2464" t="s">
        <v>2521</v>
      </c>
      <c r="D2464" s="86">
        <v>0</v>
      </c>
      <c r="E2464" s="86">
        <v>0</v>
      </c>
      <c r="F2464" s="86">
        <v>0</v>
      </c>
      <c r="G2464" s="86">
        <v>0</v>
      </c>
      <c r="H2464" s="86">
        <v>0</v>
      </c>
      <c r="I2464" s="86">
        <v>0</v>
      </c>
      <c r="J2464" s="86">
        <v>0</v>
      </c>
      <c r="K2464" s="86">
        <v>0</v>
      </c>
      <c r="L2464" s="86">
        <v>0</v>
      </c>
      <c r="M2464" s="86">
        <v>0</v>
      </c>
      <c r="N2464" s="86">
        <v>0</v>
      </c>
      <c r="O2464" s="86">
        <v>0</v>
      </c>
      <c r="P2464" s="86">
        <v>0</v>
      </c>
      <c r="Q2464" s="86">
        <v>0</v>
      </c>
      <c r="R2464" s="86">
        <v>0</v>
      </c>
      <c r="S2464" s="86">
        <v>0</v>
      </c>
      <c r="T2464" s="86">
        <v>0</v>
      </c>
      <c r="U2464" s="86">
        <v>0</v>
      </c>
      <c r="V2464" s="86">
        <v>0</v>
      </c>
      <c r="W2464" s="86">
        <v>0</v>
      </c>
      <c r="X2464" s="86">
        <v>500000</v>
      </c>
      <c r="Y2464" s="86">
        <v>500000</v>
      </c>
    </row>
    <row r="2465" spans="1:25" hidden="1" outlineLevel="4" x14ac:dyDescent="0.3">
      <c r="A2465" s="85" t="s">
        <v>262</v>
      </c>
      <c r="B2465" s="85" t="s">
        <v>274</v>
      </c>
      <c r="C2465" t="s">
        <v>2522</v>
      </c>
      <c r="D2465" s="86">
        <v>0</v>
      </c>
      <c r="E2465" s="86">
        <v>0</v>
      </c>
      <c r="F2465" s="86">
        <v>0</v>
      </c>
      <c r="G2465" s="86">
        <v>0</v>
      </c>
      <c r="H2465" s="86">
        <v>0</v>
      </c>
      <c r="I2465" s="86">
        <v>0</v>
      </c>
      <c r="J2465" s="86">
        <v>0</v>
      </c>
      <c r="K2465" s="86">
        <v>0</v>
      </c>
      <c r="L2465" s="86">
        <v>0</v>
      </c>
      <c r="M2465" s="86">
        <v>0</v>
      </c>
      <c r="N2465" s="86">
        <v>0</v>
      </c>
      <c r="O2465" s="86">
        <v>0</v>
      </c>
      <c r="P2465" s="86">
        <v>0</v>
      </c>
      <c r="Q2465" s="86">
        <v>0</v>
      </c>
      <c r="R2465" s="86">
        <v>0</v>
      </c>
      <c r="S2465" s="86">
        <v>0</v>
      </c>
      <c r="T2465" s="86">
        <v>0</v>
      </c>
      <c r="U2465" s="86">
        <v>0</v>
      </c>
      <c r="V2465" s="86">
        <v>0</v>
      </c>
      <c r="W2465" s="86">
        <v>0</v>
      </c>
      <c r="X2465" s="86">
        <v>250000</v>
      </c>
      <c r="Y2465" s="86">
        <v>250000</v>
      </c>
    </row>
    <row r="2466" spans="1:25" hidden="1" outlineLevel="4" x14ac:dyDescent="0.3">
      <c r="A2466" s="85" t="s">
        <v>262</v>
      </c>
      <c r="B2466" s="85" t="s">
        <v>274</v>
      </c>
      <c r="C2466" t="s">
        <v>2523</v>
      </c>
      <c r="D2466" s="86">
        <v>0</v>
      </c>
      <c r="E2466" s="86">
        <v>0</v>
      </c>
      <c r="F2466" s="86">
        <v>0</v>
      </c>
      <c r="G2466" s="86">
        <v>0</v>
      </c>
      <c r="H2466" s="86">
        <v>0</v>
      </c>
      <c r="I2466" s="86">
        <v>0</v>
      </c>
      <c r="J2466" s="86">
        <v>0</v>
      </c>
      <c r="K2466" s="86">
        <v>0</v>
      </c>
      <c r="L2466" s="86">
        <v>0</v>
      </c>
      <c r="M2466" s="86">
        <v>0</v>
      </c>
      <c r="N2466" s="86">
        <v>0</v>
      </c>
      <c r="O2466" s="86">
        <v>0</v>
      </c>
      <c r="P2466" s="86">
        <v>0</v>
      </c>
      <c r="Q2466" s="86">
        <v>0</v>
      </c>
      <c r="R2466" s="86">
        <v>0</v>
      </c>
      <c r="S2466" s="86">
        <v>0</v>
      </c>
      <c r="T2466" s="86">
        <v>0</v>
      </c>
      <c r="U2466" s="86">
        <v>0</v>
      </c>
      <c r="V2466" s="86">
        <v>250000</v>
      </c>
      <c r="W2466" s="86">
        <v>0</v>
      </c>
      <c r="X2466" s="86">
        <v>0</v>
      </c>
      <c r="Y2466" s="86">
        <v>250000</v>
      </c>
    </row>
    <row r="2467" spans="1:25" hidden="1" outlineLevel="4" x14ac:dyDescent="0.3">
      <c r="A2467" s="85" t="s">
        <v>262</v>
      </c>
      <c r="B2467" s="85" t="s">
        <v>274</v>
      </c>
      <c r="C2467" t="s">
        <v>2524</v>
      </c>
      <c r="D2467" s="86">
        <v>0</v>
      </c>
      <c r="E2467" s="86">
        <v>0</v>
      </c>
      <c r="F2467" s="86">
        <v>0</v>
      </c>
      <c r="G2467" s="86">
        <v>0</v>
      </c>
      <c r="H2467" s="86">
        <v>0</v>
      </c>
      <c r="I2467" s="86">
        <v>0</v>
      </c>
      <c r="J2467" s="86">
        <v>0</v>
      </c>
      <c r="K2467" s="86">
        <v>0</v>
      </c>
      <c r="L2467" s="86">
        <v>0</v>
      </c>
      <c r="M2467" s="86">
        <v>0</v>
      </c>
      <c r="N2467" s="86">
        <v>0</v>
      </c>
      <c r="O2467" s="86">
        <v>0</v>
      </c>
      <c r="P2467" s="86">
        <v>0</v>
      </c>
      <c r="Q2467" s="86">
        <v>0</v>
      </c>
      <c r="R2467" s="86">
        <v>0</v>
      </c>
      <c r="S2467" s="86">
        <v>0</v>
      </c>
      <c r="T2467" s="86">
        <v>0</v>
      </c>
      <c r="U2467" s="86">
        <v>0</v>
      </c>
      <c r="V2467" s="86">
        <v>0</v>
      </c>
      <c r="W2467" s="86">
        <v>0</v>
      </c>
      <c r="X2467" s="86">
        <v>1000000</v>
      </c>
      <c r="Y2467" s="86">
        <v>1000000</v>
      </c>
    </row>
    <row r="2468" spans="1:25" hidden="1" outlineLevel="4" x14ac:dyDescent="0.3">
      <c r="A2468" s="85" t="s">
        <v>262</v>
      </c>
      <c r="B2468" s="85" t="s">
        <v>274</v>
      </c>
      <c r="C2468" t="s">
        <v>2525</v>
      </c>
      <c r="D2468" s="86">
        <v>0</v>
      </c>
      <c r="E2468" s="86">
        <v>0</v>
      </c>
      <c r="F2468" s="86">
        <v>0</v>
      </c>
      <c r="G2468" s="86">
        <v>0</v>
      </c>
      <c r="H2468" s="86">
        <v>0</v>
      </c>
      <c r="I2468" s="86">
        <v>0</v>
      </c>
      <c r="J2468" s="86">
        <v>0</v>
      </c>
      <c r="K2468" s="86">
        <v>0</v>
      </c>
      <c r="L2468" s="86">
        <v>0</v>
      </c>
      <c r="M2468" s="86">
        <v>0</v>
      </c>
      <c r="N2468" s="86">
        <v>0</v>
      </c>
      <c r="O2468" s="86">
        <v>0</v>
      </c>
      <c r="P2468" s="86">
        <v>0</v>
      </c>
      <c r="Q2468" s="86">
        <v>0</v>
      </c>
      <c r="R2468" s="86">
        <v>0</v>
      </c>
      <c r="S2468" s="86">
        <v>0</v>
      </c>
      <c r="T2468" s="86">
        <v>0</v>
      </c>
      <c r="U2468" s="86">
        <v>0</v>
      </c>
      <c r="V2468" s="86">
        <v>0</v>
      </c>
      <c r="W2468" s="86">
        <v>0</v>
      </c>
      <c r="X2468" s="86">
        <v>500000</v>
      </c>
      <c r="Y2468" s="86">
        <v>500000</v>
      </c>
    </row>
    <row r="2469" spans="1:25" hidden="1" outlineLevel="4" x14ac:dyDescent="0.3">
      <c r="A2469" s="85" t="s">
        <v>262</v>
      </c>
      <c r="B2469" s="85" t="s">
        <v>274</v>
      </c>
      <c r="C2469" t="s">
        <v>2526</v>
      </c>
      <c r="D2469" s="86">
        <v>0</v>
      </c>
      <c r="E2469" s="86">
        <v>0</v>
      </c>
      <c r="F2469" s="86">
        <v>0</v>
      </c>
      <c r="G2469" s="86">
        <v>0</v>
      </c>
      <c r="H2469" s="86">
        <v>0</v>
      </c>
      <c r="I2469" s="86">
        <v>0</v>
      </c>
      <c r="J2469" s="86">
        <v>0</v>
      </c>
      <c r="K2469" s="86">
        <v>0</v>
      </c>
      <c r="L2469" s="86">
        <v>0</v>
      </c>
      <c r="M2469" s="86">
        <v>0</v>
      </c>
      <c r="N2469" s="86">
        <v>0</v>
      </c>
      <c r="O2469" s="86">
        <v>0</v>
      </c>
      <c r="P2469" s="86">
        <v>0</v>
      </c>
      <c r="Q2469" s="86">
        <v>0</v>
      </c>
      <c r="R2469" s="86">
        <v>0</v>
      </c>
      <c r="S2469" s="86">
        <v>0</v>
      </c>
      <c r="T2469" s="86">
        <v>0</v>
      </c>
      <c r="U2469" s="86">
        <v>0</v>
      </c>
      <c r="V2469" s="86">
        <v>0</v>
      </c>
      <c r="W2469" s="86">
        <v>0</v>
      </c>
      <c r="X2469" s="86">
        <v>500000</v>
      </c>
      <c r="Y2469" s="86">
        <v>500000</v>
      </c>
    </row>
    <row r="2470" spans="1:25" hidden="1" outlineLevel="4" x14ac:dyDescent="0.3">
      <c r="A2470" s="85" t="s">
        <v>262</v>
      </c>
      <c r="B2470" s="85" t="s">
        <v>274</v>
      </c>
      <c r="C2470" t="s">
        <v>2527</v>
      </c>
      <c r="D2470" s="86">
        <v>0</v>
      </c>
      <c r="E2470" s="86">
        <v>0</v>
      </c>
      <c r="F2470" s="86">
        <v>0</v>
      </c>
      <c r="G2470" s="86">
        <v>0</v>
      </c>
      <c r="H2470" s="86">
        <v>0</v>
      </c>
      <c r="I2470" s="86">
        <v>0</v>
      </c>
      <c r="J2470" s="86">
        <v>0</v>
      </c>
      <c r="K2470" s="86">
        <v>0</v>
      </c>
      <c r="L2470" s="86">
        <v>0</v>
      </c>
      <c r="M2470" s="86">
        <v>0</v>
      </c>
      <c r="N2470" s="86">
        <v>0</v>
      </c>
      <c r="O2470" s="86">
        <v>0</v>
      </c>
      <c r="P2470" s="86">
        <v>0</v>
      </c>
      <c r="Q2470" s="86">
        <v>0</v>
      </c>
      <c r="R2470" s="86">
        <v>0</v>
      </c>
      <c r="S2470" s="86">
        <v>0</v>
      </c>
      <c r="T2470" s="86">
        <v>0</v>
      </c>
      <c r="U2470" s="86">
        <v>0</v>
      </c>
      <c r="V2470" s="86">
        <v>0</v>
      </c>
      <c r="W2470" s="86">
        <v>0</v>
      </c>
      <c r="X2470" s="86">
        <v>50000</v>
      </c>
      <c r="Y2470" s="86">
        <v>50000</v>
      </c>
    </row>
    <row r="2471" spans="1:25" hidden="1" outlineLevel="4" x14ac:dyDescent="0.3">
      <c r="A2471" s="85" t="s">
        <v>262</v>
      </c>
      <c r="B2471" s="85" t="s">
        <v>274</v>
      </c>
      <c r="C2471" t="s">
        <v>2528</v>
      </c>
      <c r="D2471" s="86">
        <v>0</v>
      </c>
      <c r="E2471" s="86">
        <v>0</v>
      </c>
      <c r="F2471" s="86">
        <v>0</v>
      </c>
      <c r="G2471" s="86">
        <v>0</v>
      </c>
      <c r="H2471" s="86">
        <v>0</v>
      </c>
      <c r="I2471" s="86">
        <v>0</v>
      </c>
      <c r="J2471" s="86">
        <v>0</v>
      </c>
      <c r="K2471" s="86">
        <v>0</v>
      </c>
      <c r="L2471" s="86">
        <v>0</v>
      </c>
      <c r="M2471" s="86">
        <v>0</v>
      </c>
      <c r="N2471" s="86">
        <v>0</v>
      </c>
      <c r="O2471" s="86">
        <v>0</v>
      </c>
      <c r="P2471" s="86">
        <v>0</v>
      </c>
      <c r="Q2471" s="86">
        <v>0</v>
      </c>
      <c r="R2471" s="86">
        <v>0</v>
      </c>
      <c r="S2471" s="86">
        <v>0</v>
      </c>
      <c r="T2471" s="86">
        <v>0</v>
      </c>
      <c r="U2471" s="86">
        <v>0</v>
      </c>
      <c r="V2471" s="86">
        <v>0</v>
      </c>
      <c r="W2471" s="86">
        <v>0</v>
      </c>
      <c r="X2471" s="86">
        <v>1000000</v>
      </c>
      <c r="Y2471" s="86">
        <v>1000000</v>
      </c>
    </row>
    <row r="2472" spans="1:25" hidden="1" outlineLevel="4" x14ac:dyDescent="0.3">
      <c r="A2472" s="85" t="s">
        <v>262</v>
      </c>
      <c r="B2472" s="85" t="s">
        <v>274</v>
      </c>
      <c r="C2472" t="s">
        <v>2529</v>
      </c>
      <c r="D2472" s="86">
        <v>0</v>
      </c>
      <c r="E2472" s="86">
        <v>0</v>
      </c>
      <c r="F2472" s="86">
        <v>0</v>
      </c>
      <c r="G2472" s="86">
        <v>0</v>
      </c>
      <c r="H2472" s="86">
        <v>0</v>
      </c>
      <c r="I2472" s="86">
        <v>0</v>
      </c>
      <c r="J2472" s="86">
        <v>0</v>
      </c>
      <c r="K2472" s="86">
        <v>0</v>
      </c>
      <c r="L2472" s="86">
        <v>0</v>
      </c>
      <c r="M2472" s="86">
        <v>0</v>
      </c>
      <c r="N2472" s="86">
        <v>0</v>
      </c>
      <c r="O2472" s="86">
        <v>0</v>
      </c>
      <c r="P2472" s="86">
        <v>0</v>
      </c>
      <c r="Q2472" s="86">
        <v>0</v>
      </c>
      <c r="R2472" s="86">
        <v>0</v>
      </c>
      <c r="S2472" s="86">
        <v>0</v>
      </c>
      <c r="T2472" s="86">
        <v>0</v>
      </c>
      <c r="U2472" s="86">
        <v>0</v>
      </c>
      <c r="V2472" s="86">
        <v>0</v>
      </c>
      <c r="W2472" s="86">
        <v>0</v>
      </c>
      <c r="X2472" s="86">
        <v>100000</v>
      </c>
      <c r="Y2472" s="86">
        <v>100000</v>
      </c>
    </row>
    <row r="2473" spans="1:25" hidden="1" outlineLevel="4" x14ac:dyDescent="0.3">
      <c r="A2473" s="85" t="s">
        <v>262</v>
      </c>
      <c r="B2473" s="85" t="s">
        <v>274</v>
      </c>
      <c r="C2473" t="s">
        <v>2530</v>
      </c>
      <c r="D2473" s="86">
        <v>0</v>
      </c>
      <c r="E2473" s="86">
        <v>0</v>
      </c>
      <c r="F2473" s="86">
        <v>0</v>
      </c>
      <c r="G2473" s="86">
        <v>0</v>
      </c>
      <c r="H2473" s="86">
        <v>0</v>
      </c>
      <c r="I2473" s="86">
        <v>0</v>
      </c>
      <c r="J2473" s="86">
        <v>0</v>
      </c>
      <c r="K2473" s="86">
        <v>0</v>
      </c>
      <c r="L2473" s="86">
        <v>0</v>
      </c>
      <c r="M2473" s="86">
        <v>0</v>
      </c>
      <c r="N2473" s="86">
        <v>0</v>
      </c>
      <c r="O2473" s="86">
        <v>0</v>
      </c>
      <c r="P2473" s="86">
        <v>0</v>
      </c>
      <c r="Q2473" s="86">
        <v>0</v>
      </c>
      <c r="R2473" s="86">
        <v>0</v>
      </c>
      <c r="S2473" s="86">
        <v>0</v>
      </c>
      <c r="T2473" s="86">
        <v>0</v>
      </c>
      <c r="U2473" s="86">
        <v>0</v>
      </c>
      <c r="V2473" s="86">
        <v>0</v>
      </c>
      <c r="W2473" s="86">
        <v>0</v>
      </c>
      <c r="X2473" s="86">
        <v>400000</v>
      </c>
      <c r="Y2473" s="86">
        <v>400000</v>
      </c>
    </row>
    <row r="2474" spans="1:25" hidden="1" outlineLevel="4" x14ac:dyDescent="0.3">
      <c r="A2474" s="85" t="s">
        <v>262</v>
      </c>
      <c r="B2474" s="85" t="s">
        <v>274</v>
      </c>
      <c r="C2474" t="s">
        <v>2531</v>
      </c>
      <c r="D2474" s="86">
        <v>0</v>
      </c>
      <c r="E2474" s="86">
        <v>0</v>
      </c>
      <c r="F2474" s="86">
        <v>0</v>
      </c>
      <c r="G2474" s="86">
        <v>0</v>
      </c>
      <c r="H2474" s="86">
        <v>0</v>
      </c>
      <c r="I2474" s="86">
        <v>0</v>
      </c>
      <c r="J2474" s="86">
        <v>0</v>
      </c>
      <c r="K2474" s="86">
        <v>0</v>
      </c>
      <c r="L2474" s="86">
        <v>0</v>
      </c>
      <c r="M2474" s="86">
        <v>0</v>
      </c>
      <c r="N2474" s="86">
        <v>0</v>
      </c>
      <c r="O2474" s="86">
        <v>0</v>
      </c>
      <c r="P2474" s="86">
        <v>0</v>
      </c>
      <c r="Q2474" s="86">
        <v>0</v>
      </c>
      <c r="R2474" s="86">
        <v>0</v>
      </c>
      <c r="S2474" s="86">
        <v>0</v>
      </c>
      <c r="T2474" s="86">
        <v>0</v>
      </c>
      <c r="U2474" s="86">
        <v>0</v>
      </c>
      <c r="V2474" s="86">
        <v>0</v>
      </c>
      <c r="W2474" s="86">
        <v>0</v>
      </c>
      <c r="X2474" s="86">
        <v>4000000</v>
      </c>
      <c r="Y2474" s="86">
        <v>4000000</v>
      </c>
    </row>
    <row r="2475" spans="1:25" hidden="1" outlineLevel="4" x14ac:dyDescent="0.3">
      <c r="A2475" s="85" t="s">
        <v>262</v>
      </c>
      <c r="B2475" s="85" t="s">
        <v>274</v>
      </c>
      <c r="C2475" t="s">
        <v>2532</v>
      </c>
      <c r="D2475" s="86">
        <v>0</v>
      </c>
      <c r="E2475" s="86">
        <v>0</v>
      </c>
      <c r="F2475" s="86">
        <v>0</v>
      </c>
      <c r="G2475" s="86">
        <v>0</v>
      </c>
      <c r="H2475" s="86">
        <v>0</v>
      </c>
      <c r="I2475" s="86">
        <v>0</v>
      </c>
      <c r="J2475" s="86">
        <v>0</v>
      </c>
      <c r="K2475" s="86">
        <v>0</v>
      </c>
      <c r="L2475" s="86">
        <v>0</v>
      </c>
      <c r="M2475" s="86">
        <v>0</v>
      </c>
      <c r="N2475" s="86">
        <v>0</v>
      </c>
      <c r="O2475" s="86">
        <v>0</v>
      </c>
      <c r="P2475" s="86">
        <v>0</v>
      </c>
      <c r="Q2475" s="86">
        <v>0</v>
      </c>
      <c r="R2475" s="86">
        <v>0</v>
      </c>
      <c r="S2475" s="86">
        <v>0</v>
      </c>
      <c r="T2475" s="86">
        <v>0</v>
      </c>
      <c r="U2475" s="86">
        <v>0</v>
      </c>
      <c r="V2475" s="86">
        <v>0</v>
      </c>
      <c r="W2475" s="86">
        <v>1000000</v>
      </c>
      <c r="X2475" s="86">
        <v>0</v>
      </c>
      <c r="Y2475" s="86">
        <v>1000000</v>
      </c>
    </row>
    <row r="2476" spans="1:25" hidden="1" outlineLevel="4" x14ac:dyDescent="0.3">
      <c r="A2476" s="85" t="s">
        <v>262</v>
      </c>
      <c r="B2476" s="85" t="s">
        <v>274</v>
      </c>
      <c r="C2476" t="s">
        <v>2533</v>
      </c>
      <c r="D2476" s="86">
        <v>0</v>
      </c>
      <c r="E2476" s="86">
        <v>0</v>
      </c>
      <c r="F2476" s="86">
        <v>0</v>
      </c>
      <c r="G2476" s="86">
        <v>0</v>
      </c>
      <c r="H2476" s="86">
        <v>0</v>
      </c>
      <c r="I2476" s="86">
        <v>0</v>
      </c>
      <c r="J2476" s="86">
        <v>0</v>
      </c>
      <c r="K2476" s="86">
        <v>0</v>
      </c>
      <c r="L2476" s="86">
        <v>0</v>
      </c>
      <c r="M2476" s="86">
        <v>0</v>
      </c>
      <c r="N2476" s="86">
        <v>0</v>
      </c>
      <c r="O2476" s="86">
        <v>0</v>
      </c>
      <c r="P2476" s="86">
        <v>0</v>
      </c>
      <c r="Q2476" s="86">
        <v>0</v>
      </c>
      <c r="R2476" s="86">
        <v>0</v>
      </c>
      <c r="S2476" s="86">
        <v>0</v>
      </c>
      <c r="T2476" s="86">
        <v>0</v>
      </c>
      <c r="U2476" s="86">
        <v>0</v>
      </c>
      <c r="V2476" s="86">
        <v>100000</v>
      </c>
      <c r="W2476" s="86">
        <v>0</v>
      </c>
      <c r="X2476" s="86">
        <v>0</v>
      </c>
      <c r="Y2476" s="86">
        <v>100000</v>
      </c>
    </row>
    <row r="2477" spans="1:25" hidden="1" outlineLevel="4" x14ac:dyDescent="0.3">
      <c r="A2477" s="85" t="s">
        <v>262</v>
      </c>
      <c r="B2477" s="85" t="s">
        <v>274</v>
      </c>
      <c r="C2477" t="s">
        <v>2534</v>
      </c>
      <c r="D2477" s="86">
        <v>0</v>
      </c>
      <c r="E2477" s="86">
        <v>0</v>
      </c>
      <c r="F2477" s="86">
        <v>0</v>
      </c>
      <c r="G2477" s="86">
        <v>0</v>
      </c>
      <c r="H2477" s="86">
        <v>0</v>
      </c>
      <c r="I2477" s="86">
        <v>0</v>
      </c>
      <c r="J2477" s="86">
        <v>0</v>
      </c>
      <c r="K2477" s="86">
        <v>0</v>
      </c>
      <c r="L2477" s="86">
        <v>0</v>
      </c>
      <c r="M2477" s="86">
        <v>0</v>
      </c>
      <c r="N2477" s="86">
        <v>0</v>
      </c>
      <c r="O2477" s="86">
        <v>0</v>
      </c>
      <c r="P2477" s="86">
        <v>0</v>
      </c>
      <c r="Q2477" s="86">
        <v>0</v>
      </c>
      <c r="R2477" s="86">
        <v>0</v>
      </c>
      <c r="S2477" s="86">
        <v>0</v>
      </c>
      <c r="T2477" s="86">
        <v>0</v>
      </c>
      <c r="U2477" s="86">
        <v>0</v>
      </c>
      <c r="V2477" s="86">
        <v>0</v>
      </c>
      <c r="W2477" s="86">
        <v>5000</v>
      </c>
      <c r="X2477" s="86">
        <v>0</v>
      </c>
      <c r="Y2477" s="86">
        <v>5000</v>
      </c>
    </row>
    <row r="2478" spans="1:25" hidden="1" outlineLevel="4" x14ac:dyDescent="0.3">
      <c r="A2478" s="85" t="s">
        <v>262</v>
      </c>
      <c r="B2478" s="85" t="s">
        <v>274</v>
      </c>
      <c r="C2478" t="s">
        <v>2535</v>
      </c>
      <c r="D2478" s="86">
        <v>0</v>
      </c>
      <c r="E2478" s="86">
        <v>0</v>
      </c>
      <c r="F2478" s="86">
        <v>0</v>
      </c>
      <c r="G2478" s="86">
        <v>0</v>
      </c>
      <c r="H2478" s="86">
        <v>0</v>
      </c>
      <c r="I2478" s="86">
        <v>0</v>
      </c>
      <c r="J2478" s="86">
        <v>0</v>
      </c>
      <c r="K2478" s="86">
        <v>0</v>
      </c>
      <c r="L2478" s="86">
        <v>0</v>
      </c>
      <c r="M2478" s="86">
        <v>0</v>
      </c>
      <c r="N2478" s="86">
        <v>0</v>
      </c>
      <c r="O2478" s="86">
        <v>0</v>
      </c>
      <c r="P2478" s="86">
        <v>0</v>
      </c>
      <c r="Q2478" s="86">
        <v>0</v>
      </c>
      <c r="R2478" s="86">
        <v>0</v>
      </c>
      <c r="S2478" s="86">
        <v>0</v>
      </c>
      <c r="T2478" s="86">
        <v>0</v>
      </c>
      <c r="U2478" s="86">
        <v>0</v>
      </c>
      <c r="V2478" s="86">
        <v>0</v>
      </c>
      <c r="W2478" s="86">
        <v>5000</v>
      </c>
      <c r="X2478" s="86">
        <v>0</v>
      </c>
      <c r="Y2478" s="86">
        <v>5000</v>
      </c>
    </row>
    <row r="2479" spans="1:25" hidden="1" outlineLevel="4" x14ac:dyDescent="0.3">
      <c r="A2479" s="85" t="s">
        <v>262</v>
      </c>
      <c r="B2479" s="85" t="s">
        <v>274</v>
      </c>
      <c r="C2479" t="s">
        <v>2536</v>
      </c>
      <c r="D2479" s="86">
        <v>0</v>
      </c>
      <c r="E2479" s="86">
        <v>0</v>
      </c>
      <c r="F2479" s="86">
        <v>0</v>
      </c>
      <c r="G2479" s="86">
        <v>0</v>
      </c>
      <c r="H2479" s="86">
        <v>0</v>
      </c>
      <c r="I2479" s="86">
        <v>0</v>
      </c>
      <c r="J2479" s="86">
        <v>0</v>
      </c>
      <c r="K2479" s="86">
        <v>0</v>
      </c>
      <c r="L2479" s="86">
        <v>0</v>
      </c>
      <c r="M2479" s="86">
        <v>0</v>
      </c>
      <c r="N2479" s="86">
        <v>0</v>
      </c>
      <c r="O2479" s="86">
        <v>0</v>
      </c>
      <c r="P2479" s="86">
        <v>0</v>
      </c>
      <c r="Q2479" s="86">
        <v>0</v>
      </c>
      <c r="R2479" s="86">
        <v>0</v>
      </c>
      <c r="S2479" s="86">
        <v>0</v>
      </c>
      <c r="T2479" s="86">
        <v>0</v>
      </c>
      <c r="U2479" s="86">
        <v>0</v>
      </c>
      <c r="V2479" s="86">
        <v>0</v>
      </c>
      <c r="W2479" s="86">
        <v>0</v>
      </c>
      <c r="X2479" s="86">
        <v>59272</v>
      </c>
      <c r="Y2479" s="86">
        <v>59272</v>
      </c>
    </row>
    <row r="2480" spans="1:25" hidden="1" outlineLevel="4" x14ac:dyDescent="0.3">
      <c r="A2480" s="85" t="s">
        <v>262</v>
      </c>
      <c r="B2480" s="85" t="s">
        <v>274</v>
      </c>
      <c r="C2480" t="s">
        <v>2537</v>
      </c>
      <c r="D2480" s="86">
        <v>0</v>
      </c>
      <c r="E2480" s="86">
        <v>0</v>
      </c>
      <c r="F2480" s="86">
        <v>0</v>
      </c>
      <c r="G2480" s="86">
        <v>0</v>
      </c>
      <c r="H2480" s="86">
        <v>0</v>
      </c>
      <c r="I2480" s="86">
        <v>0</v>
      </c>
      <c r="J2480" s="86">
        <v>0</v>
      </c>
      <c r="K2480" s="86">
        <v>0</v>
      </c>
      <c r="L2480" s="86">
        <v>0</v>
      </c>
      <c r="M2480" s="86">
        <v>0</v>
      </c>
      <c r="N2480" s="86">
        <v>0</v>
      </c>
      <c r="O2480" s="86">
        <v>0</v>
      </c>
      <c r="P2480" s="86">
        <v>0</v>
      </c>
      <c r="Q2480" s="86">
        <v>0</v>
      </c>
      <c r="R2480" s="86">
        <v>0</v>
      </c>
      <c r="S2480" s="86">
        <v>0</v>
      </c>
      <c r="T2480" s="86">
        <v>0</v>
      </c>
      <c r="U2480" s="86">
        <v>0</v>
      </c>
      <c r="V2480" s="86">
        <v>0</v>
      </c>
      <c r="W2480" s="86">
        <v>0</v>
      </c>
      <c r="X2480" s="86">
        <v>500000</v>
      </c>
      <c r="Y2480" s="86">
        <v>500000</v>
      </c>
    </row>
    <row r="2481" spans="1:25" hidden="1" outlineLevel="4" x14ac:dyDescent="0.3">
      <c r="A2481" s="85" t="s">
        <v>262</v>
      </c>
      <c r="B2481" s="85" t="s">
        <v>274</v>
      </c>
      <c r="C2481" t="s">
        <v>2538</v>
      </c>
      <c r="D2481" s="86">
        <v>0</v>
      </c>
      <c r="E2481" s="86">
        <v>0</v>
      </c>
      <c r="F2481" s="86">
        <v>0</v>
      </c>
      <c r="G2481" s="86">
        <v>0</v>
      </c>
      <c r="H2481" s="86">
        <v>0</v>
      </c>
      <c r="I2481" s="86">
        <v>0</v>
      </c>
      <c r="J2481" s="86">
        <v>0</v>
      </c>
      <c r="K2481" s="86">
        <v>0</v>
      </c>
      <c r="L2481" s="86">
        <v>0</v>
      </c>
      <c r="M2481" s="86">
        <v>0</v>
      </c>
      <c r="N2481" s="86">
        <v>0</v>
      </c>
      <c r="O2481" s="86">
        <v>0</v>
      </c>
      <c r="P2481" s="86">
        <v>0</v>
      </c>
      <c r="Q2481" s="86">
        <v>0</v>
      </c>
      <c r="R2481" s="86">
        <v>0</v>
      </c>
      <c r="S2481" s="86">
        <v>0</v>
      </c>
      <c r="T2481" s="86">
        <v>0</v>
      </c>
      <c r="U2481" s="86">
        <v>0</v>
      </c>
      <c r="V2481" s="86">
        <v>0</v>
      </c>
      <c r="W2481" s="86">
        <v>0</v>
      </c>
      <c r="X2481" s="86">
        <v>500000</v>
      </c>
      <c r="Y2481" s="86">
        <v>500000</v>
      </c>
    </row>
    <row r="2482" spans="1:25" hidden="1" outlineLevel="4" x14ac:dyDescent="0.3">
      <c r="A2482" s="85" t="s">
        <v>262</v>
      </c>
      <c r="B2482" s="85" t="s">
        <v>274</v>
      </c>
      <c r="C2482" t="s">
        <v>2539</v>
      </c>
      <c r="D2482" s="86">
        <v>0</v>
      </c>
      <c r="E2482" s="86">
        <v>0</v>
      </c>
      <c r="F2482" s="86">
        <v>0</v>
      </c>
      <c r="G2482" s="86">
        <v>0</v>
      </c>
      <c r="H2482" s="86">
        <v>0</v>
      </c>
      <c r="I2482" s="86">
        <v>0</v>
      </c>
      <c r="J2482" s="86">
        <v>0</v>
      </c>
      <c r="K2482" s="86">
        <v>0</v>
      </c>
      <c r="L2482" s="86">
        <v>0</v>
      </c>
      <c r="M2482" s="86">
        <v>0</v>
      </c>
      <c r="N2482" s="86">
        <v>0</v>
      </c>
      <c r="O2482" s="86">
        <v>0</v>
      </c>
      <c r="P2482" s="86">
        <v>250000</v>
      </c>
      <c r="Q2482" s="86">
        <v>0</v>
      </c>
      <c r="R2482" s="86">
        <v>0</v>
      </c>
      <c r="S2482" s="86">
        <v>0</v>
      </c>
      <c r="T2482" s="86">
        <v>0</v>
      </c>
      <c r="U2482" s="86">
        <v>0</v>
      </c>
      <c r="V2482" s="86">
        <v>0</v>
      </c>
      <c r="W2482" s="86">
        <v>100000</v>
      </c>
      <c r="X2482" s="86">
        <v>0</v>
      </c>
      <c r="Y2482" s="86">
        <v>350000</v>
      </c>
    </row>
    <row r="2483" spans="1:25" hidden="1" outlineLevel="4" x14ac:dyDescent="0.3">
      <c r="A2483" s="85" t="s">
        <v>262</v>
      </c>
      <c r="B2483" s="85" t="s">
        <v>274</v>
      </c>
      <c r="C2483" t="s">
        <v>370</v>
      </c>
      <c r="D2483" s="86">
        <v>0</v>
      </c>
      <c r="E2483" s="86">
        <v>0</v>
      </c>
      <c r="F2483" s="86">
        <v>0</v>
      </c>
      <c r="G2483" s="86">
        <v>0</v>
      </c>
      <c r="H2483" s="86">
        <v>0</v>
      </c>
      <c r="I2483" s="86">
        <v>0</v>
      </c>
      <c r="J2483" s="86">
        <v>0</v>
      </c>
      <c r="K2483" s="86">
        <v>0</v>
      </c>
      <c r="L2483" s="86">
        <v>0</v>
      </c>
      <c r="M2483" s="86">
        <v>0</v>
      </c>
      <c r="N2483" s="86">
        <v>0</v>
      </c>
      <c r="O2483" s="86">
        <v>0</v>
      </c>
      <c r="P2483" s="86">
        <v>0</v>
      </c>
      <c r="Q2483" s="86">
        <v>0</v>
      </c>
      <c r="R2483" s="86">
        <v>0</v>
      </c>
      <c r="S2483" s="86">
        <v>0</v>
      </c>
      <c r="T2483" s="86">
        <v>0</v>
      </c>
      <c r="U2483" s="86">
        <v>0</v>
      </c>
      <c r="V2483" s="86">
        <v>0</v>
      </c>
      <c r="W2483" s="86">
        <v>300000</v>
      </c>
      <c r="X2483" s="86">
        <v>0</v>
      </c>
      <c r="Y2483" s="86">
        <v>300000</v>
      </c>
    </row>
    <row r="2484" spans="1:25" hidden="1" outlineLevel="4" x14ac:dyDescent="0.3">
      <c r="A2484" s="85" t="s">
        <v>262</v>
      </c>
      <c r="B2484" s="85" t="s">
        <v>274</v>
      </c>
      <c r="C2484" t="s">
        <v>2540</v>
      </c>
      <c r="D2484" s="86">
        <v>0</v>
      </c>
      <c r="E2484" s="86">
        <v>0</v>
      </c>
      <c r="F2484" s="86">
        <v>0</v>
      </c>
      <c r="G2484" s="86">
        <v>0</v>
      </c>
      <c r="H2484" s="86">
        <v>0</v>
      </c>
      <c r="I2484" s="86">
        <v>0</v>
      </c>
      <c r="J2484" s="86">
        <v>0</v>
      </c>
      <c r="K2484" s="86">
        <v>0</v>
      </c>
      <c r="L2484" s="86">
        <v>0</v>
      </c>
      <c r="M2484" s="86">
        <v>0</v>
      </c>
      <c r="N2484" s="86">
        <v>0</v>
      </c>
      <c r="O2484" s="86">
        <v>500000</v>
      </c>
      <c r="P2484" s="86">
        <v>0</v>
      </c>
      <c r="Q2484" s="86">
        <v>0</v>
      </c>
      <c r="R2484" s="86">
        <v>0</v>
      </c>
      <c r="S2484" s="86">
        <v>0</v>
      </c>
      <c r="T2484" s="86">
        <v>0</v>
      </c>
      <c r="U2484" s="86">
        <v>0</v>
      </c>
      <c r="V2484" s="86">
        <v>0</v>
      </c>
      <c r="W2484" s="86">
        <v>0</v>
      </c>
      <c r="X2484" s="86">
        <v>0</v>
      </c>
      <c r="Y2484" s="86">
        <v>500000</v>
      </c>
    </row>
    <row r="2485" spans="1:25" hidden="1" outlineLevel="4" x14ac:dyDescent="0.3">
      <c r="A2485" s="85" t="s">
        <v>262</v>
      </c>
      <c r="B2485" s="85" t="s">
        <v>274</v>
      </c>
      <c r="C2485" t="s">
        <v>2541</v>
      </c>
      <c r="D2485" s="86">
        <v>0</v>
      </c>
      <c r="E2485" s="86">
        <v>0</v>
      </c>
      <c r="F2485" s="86">
        <v>0</v>
      </c>
      <c r="G2485" s="86">
        <v>0</v>
      </c>
      <c r="H2485" s="86">
        <v>0</v>
      </c>
      <c r="I2485" s="86">
        <v>0</v>
      </c>
      <c r="J2485" s="86">
        <v>0</v>
      </c>
      <c r="K2485" s="86">
        <v>0</v>
      </c>
      <c r="L2485" s="86">
        <v>0</v>
      </c>
      <c r="M2485" s="86">
        <v>0</v>
      </c>
      <c r="N2485" s="86">
        <v>0</v>
      </c>
      <c r="O2485" s="86">
        <v>0</v>
      </c>
      <c r="P2485" s="86">
        <v>0</v>
      </c>
      <c r="Q2485" s="86">
        <v>0</v>
      </c>
      <c r="R2485" s="86">
        <v>0</v>
      </c>
      <c r="S2485" s="86">
        <v>0</v>
      </c>
      <c r="T2485" s="86">
        <v>0</v>
      </c>
      <c r="U2485" s="86">
        <v>0</v>
      </c>
      <c r="V2485" s="86">
        <v>0</v>
      </c>
      <c r="W2485" s="86">
        <v>0</v>
      </c>
      <c r="X2485" s="86">
        <v>250000</v>
      </c>
      <c r="Y2485" s="86">
        <v>250000</v>
      </c>
    </row>
    <row r="2486" spans="1:25" hidden="1" outlineLevel="4" x14ac:dyDescent="0.3">
      <c r="A2486" s="85" t="s">
        <v>262</v>
      </c>
      <c r="B2486" s="85" t="s">
        <v>274</v>
      </c>
      <c r="C2486" t="s">
        <v>2542</v>
      </c>
      <c r="D2486" s="86">
        <v>0</v>
      </c>
      <c r="E2486" s="86">
        <v>0</v>
      </c>
      <c r="F2486" s="86">
        <v>0</v>
      </c>
      <c r="G2486" s="86">
        <v>0</v>
      </c>
      <c r="H2486" s="86">
        <v>0</v>
      </c>
      <c r="I2486" s="86">
        <v>0</v>
      </c>
      <c r="J2486" s="86">
        <v>0</v>
      </c>
      <c r="K2486" s="86">
        <v>0</v>
      </c>
      <c r="L2486" s="86">
        <v>0</v>
      </c>
      <c r="M2486" s="86">
        <v>0</v>
      </c>
      <c r="N2486" s="86">
        <v>0</v>
      </c>
      <c r="O2486" s="86">
        <v>0</v>
      </c>
      <c r="P2486" s="86">
        <v>0</v>
      </c>
      <c r="Q2486" s="86">
        <v>0</v>
      </c>
      <c r="R2486" s="86">
        <v>0</v>
      </c>
      <c r="S2486" s="86">
        <v>0</v>
      </c>
      <c r="T2486" s="86">
        <v>0</v>
      </c>
      <c r="U2486" s="86">
        <v>0</v>
      </c>
      <c r="V2486" s="86">
        <v>0</v>
      </c>
      <c r="W2486" s="86">
        <v>0</v>
      </c>
      <c r="X2486" s="86">
        <v>20000</v>
      </c>
      <c r="Y2486" s="86">
        <v>20000</v>
      </c>
    </row>
    <row r="2487" spans="1:25" hidden="1" outlineLevel="4" x14ac:dyDescent="0.3">
      <c r="A2487" s="85" t="s">
        <v>262</v>
      </c>
      <c r="B2487" s="85" t="s">
        <v>274</v>
      </c>
      <c r="C2487" t="s">
        <v>2543</v>
      </c>
      <c r="D2487" s="86">
        <v>0</v>
      </c>
      <c r="E2487" s="86">
        <v>0</v>
      </c>
      <c r="F2487" s="86">
        <v>0</v>
      </c>
      <c r="G2487" s="86">
        <v>0</v>
      </c>
      <c r="H2487" s="86">
        <v>0</v>
      </c>
      <c r="I2487" s="86">
        <v>0</v>
      </c>
      <c r="J2487" s="86">
        <v>0</v>
      </c>
      <c r="K2487" s="86">
        <v>0</v>
      </c>
      <c r="L2487" s="86">
        <v>0</v>
      </c>
      <c r="M2487" s="86">
        <v>0</v>
      </c>
      <c r="N2487" s="86">
        <v>0</v>
      </c>
      <c r="O2487" s="86">
        <v>0</v>
      </c>
      <c r="P2487" s="86">
        <v>200000</v>
      </c>
      <c r="Q2487" s="86">
        <v>0</v>
      </c>
      <c r="R2487" s="86">
        <v>0</v>
      </c>
      <c r="S2487" s="86">
        <v>0</v>
      </c>
      <c r="T2487" s="86">
        <v>0</v>
      </c>
      <c r="U2487" s="86">
        <v>0</v>
      </c>
      <c r="V2487" s="86">
        <v>0</v>
      </c>
      <c r="W2487" s="86">
        <v>0</v>
      </c>
      <c r="X2487" s="86">
        <v>0</v>
      </c>
      <c r="Y2487" s="86">
        <v>200000</v>
      </c>
    </row>
    <row r="2488" spans="1:25" hidden="1" outlineLevel="4" x14ac:dyDescent="0.3">
      <c r="A2488" s="85" t="s">
        <v>262</v>
      </c>
      <c r="B2488" s="85" t="s">
        <v>274</v>
      </c>
      <c r="C2488" t="s">
        <v>2544</v>
      </c>
      <c r="D2488" s="86">
        <v>0</v>
      </c>
      <c r="E2488" s="86">
        <v>0</v>
      </c>
      <c r="F2488" s="86">
        <v>0</v>
      </c>
      <c r="G2488" s="86">
        <v>0</v>
      </c>
      <c r="H2488" s="86">
        <v>0</v>
      </c>
      <c r="I2488" s="86">
        <v>0</v>
      </c>
      <c r="J2488" s="86">
        <v>0</v>
      </c>
      <c r="K2488" s="86">
        <v>0</v>
      </c>
      <c r="L2488" s="86">
        <v>0</v>
      </c>
      <c r="M2488" s="86">
        <v>0</v>
      </c>
      <c r="N2488" s="86">
        <v>0</v>
      </c>
      <c r="O2488" s="86">
        <v>0</v>
      </c>
      <c r="P2488" s="86">
        <v>0</v>
      </c>
      <c r="Q2488" s="86">
        <v>0</v>
      </c>
      <c r="R2488" s="86">
        <v>0</v>
      </c>
      <c r="S2488" s="86">
        <v>0</v>
      </c>
      <c r="T2488" s="86">
        <v>0</v>
      </c>
      <c r="U2488" s="86">
        <v>0</v>
      </c>
      <c r="V2488" s="86">
        <v>0</v>
      </c>
      <c r="W2488" s="86">
        <v>0</v>
      </c>
      <c r="X2488" s="86">
        <v>5000000</v>
      </c>
      <c r="Y2488" s="86">
        <v>5000000</v>
      </c>
    </row>
    <row r="2489" spans="1:25" hidden="1" outlineLevel="4" x14ac:dyDescent="0.3">
      <c r="A2489" s="85" t="s">
        <v>262</v>
      </c>
      <c r="B2489" s="85" t="s">
        <v>274</v>
      </c>
      <c r="C2489" t="s">
        <v>2545</v>
      </c>
      <c r="D2489" s="86">
        <v>0</v>
      </c>
      <c r="E2489" s="86">
        <v>0</v>
      </c>
      <c r="F2489" s="86">
        <v>0</v>
      </c>
      <c r="G2489" s="86">
        <v>0</v>
      </c>
      <c r="H2489" s="86">
        <v>0</v>
      </c>
      <c r="I2489" s="86">
        <v>0</v>
      </c>
      <c r="J2489" s="86">
        <v>0</v>
      </c>
      <c r="K2489" s="86">
        <v>0</v>
      </c>
      <c r="L2489" s="86">
        <v>0</v>
      </c>
      <c r="M2489" s="86">
        <v>0</v>
      </c>
      <c r="N2489" s="86">
        <v>0</v>
      </c>
      <c r="O2489" s="86">
        <v>0</v>
      </c>
      <c r="P2489" s="86">
        <v>0</v>
      </c>
      <c r="Q2489" s="86">
        <v>0</v>
      </c>
      <c r="R2489" s="86">
        <v>0</v>
      </c>
      <c r="S2489" s="86">
        <v>0</v>
      </c>
      <c r="T2489" s="86">
        <v>0</v>
      </c>
      <c r="U2489" s="86">
        <v>0</v>
      </c>
      <c r="V2489" s="86">
        <v>8350000</v>
      </c>
      <c r="W2489" s="86">
        <v>0</v>
      </c>
      <c r="X2489" s="86">
        <v>0</v>
      </c>
      <c r="Y2489" s="86">
        <v>8350000</v>
      </c>
    </row>
    <row r="2490" spans="1:25" hidden="1" outlineLevel="4" x14ac:dyDescent="0.3">
      <c r="A2490" s="85" t="s">
        <v>262</v>
      </c>
      <c r="B2490" s="85" t="s">
        <v>274</v>
      </c>
      <c r="C2490" t="s">
        <v>2546</v>
      </c>
      <c r="D2490" s="86">
        <v>0</v>
      </c>
      <c r="E2490" s="86">
        <v>0</v>
      </c>
      <c r="F2490" s="86">
        <v>0</v>
      </c>
      <c r="G2490" s="86">
        <v>0</v>
      </c>
      <c r="H2490" s="86">
        <v>0</v>
      </c>
      <c r="I2490" s="86">
        <v>250000</v>
      </c>
      <c r="J2490" s="86">
        <v>0</v>
      </c>
      <c r="K2490" s="86">
        <v>0</v>
      </c>
      <c r="L2490" s="86">
        <v>0</v>
      </c>
      <c r="M2490" s="86">
        <v>0</v>
      </c>
      <c r="N2490" s="86">
        <v>0</v>
      </c>
      <c r="O2490" s="86">
        <v>200000</v>
      </c>
      <c r="P2490" s="86">
        <v>0</v>
      </c>
      <c r="Q2490" s="86">
        <v>0</v>
      </c>
      <c r="R2490" s="86">
        <v>0</v>
      </c>
      <c r="S2490" s="86">
        <v>0</v>
      </c>
      <c r="T2490" s="86">
        <v>0</v>
      </c>
      <c r="U2490" s="86">
        <v>0</v>
      </c>
      <c r="V2490" s="86">
        <v>0</v>
      </c>
      <c r="W2490" s="86">
        <v>0</v>
      </c>
      <c r="X2490" s="86">
        <v>1000000</v>
      </c>
      <c r="Y2490" s="86">
        <v>1450000</v>
      </c>
    </row>
    <row r="2491" spans="1:25" hidden="1" outlineLevel="4" x14ac:dyDescent="0.3">
      <c r="A2491" s="85" t="s">
        <v>262</v>
      </c>
      <c r="B2491" s="85" t="s">
        <v>274</v>
      </c>
      <c r="C2491" t="s">
        <v>2547</v>
      </c>
      <c r="D2491" s="86">
        <v>0</v>
      </c>
      <c r="E2491" s="86">
        <v>0</v>
      </c>
      <c r="F2491" s="86">
        <v>0</v>
      </c>
      <c r="G2491" s="86">
        <v>0</v>
      </c>
      <c r="H2491" s="86">
        <v>0</v>
      </c>
      <c r="I2491" s="86">
        <v>0</v>
      </c>
      <c r="J2491" s="86">
        <v>0</v>
      </c>
      <c r="K2491" s="86">
        <v>0</v>
      </c>
      <c r="L2491" s="86">
        <v>0</v>
      </c>
      <c r="M2491" s="86">
        <v>0</v>
      </c>
      <c r="N2491" s="86">
        <v>0</v>
      </c>
      <c r="O2491" s="86">
        <v>0</v>
      </c>
      <c r="P2491" s="86">
        <v>0</v>
      </c>
      <c r="Q2491" s="86">
        <v>0</v>
      </c>
      <c r="R2491" s="86">
        <v>0</v>
      </c>
      <c r="S2491" s="86">
        <v>0</v>
      </c>
      <c r="T2491" s="86">
        <v>0</v>
      </c>
      <c r="U2491" s="86">
        <v>0</v>
      </c>
      <c r="V2491" s="86">
        <v>0</v>
      </c>
      <c r="W2491" s="86">
        <v>20000</v>
      </c>
      <c r="X2491" s="86">
        <v>0</v>
      </c>
      <c r="Y2491" s="86">
        <v>20000</v>
      </c>
    </row>
    <row r="2492" spans="1:25" hidden="1" outlineLevel="4" x14ac:dyDescent="0.3">
      <c r="A2492" s="85" t="s">
        <v>262</v>
      </c>
      <c r="B2492" s="85" t="s">
        <v>274</v>
      </c>
      <c r="C2492" t="s">
        <v>2548</v>
      </c>
      <c r="D2492" s="86">
        <v>0</v>
      </c>
      <c r="E2492" s="86">
        <v>0</v>
      </c>
      <c r="F2492" s="86">
        <v>0</v>
      </c>
      <c r="G2492" s="86">
        <v>0</v>
      </c>
      <c r="H2492" s="86">
        <v>0</v>
      </c>
      <c r="I2492" s="86">
        <v>0</v>
      </c>
      <c r="J2492" s="86">
        <v>0</v>
      </c>
      <c r="K2492" s="86">
        <v>0</v>
      </c>
      <c r="L2492" s="86">
        <v>0</v>
      </c>
      <c r="M2492" s="86">
        <v>0</v>
      </c>
      <c r="N2492" s="86">
        <v>0</v>
      </c>
      <c r="O2492" s="86">
        <v>0</v>
      </c>
      <c r="P2492" s="86">
        <v>0</v>
      </c>
      <c r="Q2492" s="86">
        <v>0</v>
      </c>
      <c r="R2492" s="86">
        <v>0</v>
      </c>
      <c r="S2492" s="86">
        <v>0</v>
      </c>
      <c r="T2492" s="86">
        <v>0</v>
      </c>
      <c r="U2492" s="86">
        <v>0</v>
      </c>
      <c r="V2492" s="86">
        <v>200000</v>
      </c>
      <c r="W2492" s="86">
        <v>0</v>
      </c>
      <c r="X2492" s="86">
        <v>0</v>
      </c>
      <c r="Y2492" s="86">
        <v>200000</v>
      </c>
    </row>
    <row r="2493" spans="1:25" hidden="1" outlineLevel="4" x14ac:dyDescent="0.3">
      <c r="A2493" s="85" t="s">
        <v>262</v>
      </c>
      <c r="B2493" s="85" t="s">
        <v>274</v>
      </c>
      <c r="C2493" t="s">
        <v>2549</v>
      </c>
      <c r="D2493" s="86">
        <v>0</v>
      </c>
      <c r="E2493" s="86">
        <v>0</v>
      </c>
      <c r="F2493" s="86">
        <v>0</v>
      </c>
      <c r="G2493" s="86">
        <v>0</v>
      </c>
      <c r="H2493" s="86">
        <v>0</v>
      </c>
      <c r="I2493" s="86">
        <v>0</v>
      </c>
      <c r="J2493" s="86">
        <v>0</v>
      </c>
      <c r="K2493" s="86">
        <v>0</v>
      </c>
      <c r="L2493" s="86">
        <v>0</v>
      </c>
      <c r="M2493" s="86">
        <v>0</v>
      </c>
      <c r="N2493" s="86">
        <v>0</v>
      </c>
      <c r="O2493" s="86">
        <v>0</v>
      </c>
      <c r="P2493" s="86">
        <v>0</v>
      </c>
      <c r="Q2493" s="86">
        <v>0</v>
      </c>
      <c r="R2493" s="86">
        <v>0</v>
      </c>
      <c r="S2493" s="86">
        <v>0</v>
      </c>
      <c r="T2493" s="86">
        <v>0</v>
      </c>
      <c r="U2493" s="86">
        <v>0</v>
      </c>
      <c r="V2493" s="86">
        <v>0</v>
      </c>
      <c r="W2493" s="86">
        <v>0</v>
      </c>
      <c r="X2493" s="86">
        <v>2100000</v>
      </c>
      <c r="Y2493" s="86">
        <v>2100000</v>
      </c>
    </row>
    <row r="2494" spans="1:25" hidden="1" outlineLevel="4" x14ac:dyDescent="0.3">
      <c r="A2494" s="85" t="s">
        <v>262</v>
      </c>
      <c r="B2494" s="85" t="s">
        <v>274</v>
      </c>
      <c r="C2494" t="s">
        <v>2550</v>
      </c>
      <c r="D2494" s="86">
        <v>0</v>
      </c>
      <c r="E2494" s="86">
        <v>0</v>
      </c>
      <c r="F2494" s="86">
        <v>0</v>
      </c>
      <c r="G2494" s="86">
        <v>0</v>
      </c>
      <c r="H2494" s="86">
        <v>0</v>
      </c>
      <c r="I2494" s="86">
        <v>0</v>
      </c>
      <c r="J2494" s="86">
        <v>0</v>
      </c>
      <c r="K2494" s="86">
        <v>0</v>
      </c>
      <c r="L2494" s="86">
        <v>0</v>
      </c>
      <c r="M2494" s="86">
        <v>0</v>
      </c>
      <c r="N2494" s="86">
        <v>0</v>
      </c>
      <c r="O2494" s="86">
        <v>0</v>
      </c>
      <c r="P2494" s="86">
        <v>0</v>
      </c>
      <c r="Q2494" s="86">
        <v>0</v>
      </c>
      <c r="R2494" s="86">
        <v>0</v>
      </c>
      <c r="S2494" s="86">
        <v>0</v>
      </c>
      <c r="T2494" s="86">
        <v>0</v>
      </c>
      <c r="U2494" s="86">
        <v>0</v>
      </c>
      <c r="V2494" s="86">
        <v>21500000</v>
      </c>
      <c r="W2494" s="86">
        <v>0</v>
      </c>
      <c r="X2494" s="86">
        <v>0</v>
      </c>
      <c r="Y2494" s="86">
        <v>21500000</v>
      </c>
    </row>
    <row r="2495" spans="1:25" hidden="1" outlineLevel="4" x14ac:dyDescent="0.3">
      <c r="A2495" s="85" t="s">
        <v>262</v>
      </c>
      <c r="B2495" s="85" t="s">
        <v>274</v>
      </c>
      <c r="C2495" t="s">
        <v>2551</v>
      </c>
      <c r="D2495" s="86">
        <v>0</v>
      </c>
      <c r="E2495" s="86">
        <v>0</v>
      </c>
      <c r="F2495" s="86">
        <v>0</v>
      </c>
      <c r="G2495" s="86">
        <v>0</v>
      </c>
      <c r="H2495" s="86">
        <v>0</v>
      </c>
      <c r="I2495" s="86">
        <v>0</v>
      </c>
      <c r="J2495" s="86">
        <v>0</v>
      </c>
      <c r="K2495" s="86">
        <v>0</v>
      </c>
      <c r="L2495" s="86">
        <v>0</v>
      </c>
      <c r="M2495" s="86">
        <v>0</v>
      </c>
      <c r="N2495" s="86">
        <v>0</v>
      </c>
      <c r="O2495" s="86">
        <v>0</v>
      </c>
      <c r="P2495" s="86">
        <v>0</v>
      </c>
      <c r="Q2495" s="86">
        <v>0</v>
      </c>
      <c r="R2495" s="86">
        <v>0</v>
      </c>
      <c r="S2495" s="86">
        <v>0</v>
      </c>
      <c r="T2495" s="86">
        <v>0</v>
      </c>
      <c r="U2495" s="86">
        <v>0</v>
      </c>
      <c r="V2495" s="86">
        <v>0</v>
      </c>
      <c r="W2495" s="86">
        <v>5000000</v>
      </c>
      <c r="X2495" s="86">
        <v>0</v>
      </c>
      <c r="Y2495" s="86">
        <v>5000000</v>
      </c>
    </row>
    <row r="2496" spans="1:25" hidden="1" outlineLevel="4" x14ac:dyDescent="0.3">
      <c r="A2496" s="85" t="s">
        <v>262</v>
      </c>
      <c r="B2496" s="85" t="s">
        <v>274</v>
      </c>
      <c r="C2496" t="s">
        <v>2552</v>
      </c>
      <c r="D2496" s="86">
        <v>0</v>
      </c>
      <c r="E2496" s="86">
        <v>0</v>
      </c>
      <c r="F2496" s="86">
        <v>0</v>
      </c>
      <c r="G2496" s="86">
        <v>0</v>
      </c>
      <c r="H2496" s="86">
        <v>0</v>
      </c>
      <c r="I2496" s="86">
        <v>0</v>
      </c>
      <c r="J2496" s="86">
        <v>0</v>
      </c>
      <c r="K2496" s="86">
        <v>0</v>
      </c>
      <c r="L2496" s="86">
        <v>0</v>
      </c>
      <c r="M2496" s="86">
        <v>0</v>
      </c>
      <c r="N2496" s="86">
        <v>0</v>
      </c>
      <c r="O2496" s="86">
        <v>0</v>
      </c>
      <c r="P2496" s="86">
        <v>0</v>
      </c>
      <c r="Q2496" s="86">
        <v>0</v>
      </c>
      <c r="R2496" s="86">
        <v>0</v>
      </c>
      <c r="S2496" s="86">
        <v>0</v>
      </c>
      <c r="T2496" s="86">
        <v>0</v>
      </c>
      <c r="U2496" s="86">
        <v>0</v>
      </c>
      <c r="V2496" s="86">
        <v>0</v>
      </c>
      <c r="W2496" s="86">
        <v>1050000</v>
      </c>
      <c r="X2496" s="86">
        <v>0</v>
      </c>
      <c r="Y2496" s="86">
        <v>1050000</v>
      </c>
    </row>
    <row r="2497" spans="1:25" hidden="1" outlineLevel="4" x14ac:dyDescent="0.3">
      <c r="A2497" s="85" t="s">
        <v>262</v>
      </c>
      <c r="B2497" s="85" t="s">
        <v>274</v>
      </c>
      <c r="C2497" t="s">
        <v>2553</v>
      </c>
      <c r="D2497" s="86">
        <v>0</v>
      </c>
      <c r="E2497" s="86">
        <v>0</v>
      </c>
      <c r="F2497" s="86">
        <v>0</v>
      </c>
      <c r="G2497" s="86">
        <v>0</v>
      </c>
      <c r="H2497" s="86">
        <v>0</v>
      </c>
      <c r="I2497" s="86">
        <v>0</v>
      </c>
      <c r="J2497" s="86">
        <v>0</v>
      </c>
      <c r="K2497" s="86">
        <v>0</v>
      </c>
      <c r="L2497" s="86">
        <v>0</v>
      </c>
      <c r="M2497" s="86">
        <v>0</v>
      </c>
      <c r="N2497" s="86">
        <v>0</v>
      </c>
      <c r="O2497" s="86">
        <v>0</v>
      </c>
      <c r="P2497" s="86">
        <v>0</v>
      </c>
      <c r="Q2497" s="86">
        <v>0</v>
      </c>
      <c r="R2497" s="86">
        <v>0</v>
      </c>
      <c r="S2497" s="86">
        <v>0</v>
      </c>
      <c r="T2497" s="86">
        <v>0</v>
      </c>
      <c r="U2497" s="86">
        <v>0</v>
      </c>
      <c r="V2497" s="86">
        <v>0</v>
      </c>
      <c r="W2497" s="86">
        <v>0</v>
      </c>
      <c r="X2497" s="86">
        <v>200000</v>
      </c>
      <c r="Y2497" s="86">
        <v>200000</v>
      </c>
    </row>
    <row r="2498" spans="1:25" hidden="1" outlineLevel="4" x14ac:dyDescent="0.3">
      <c r="A2498" s="85" t="s">
        <v>262</v>
      </c>
      <c r="B2498" s="85" t="s">
        <v>274</v>
      </c>
      <c r="C2498" t="s">
        <v>2554</v>
      </c>
      <c r="D2498" s="86">
        <v>0</v>
      </c>
      <c r="E2498" s="86">
        <v>0</v>
      </c>
      <c r="F2498" s="86">
        <v>0</v>
      </c>
      <c r="G2498" s="86">
        <v>0</v>
      </c>
      <c r="H2498" s="86">
        <v>0</v>
      </c>
      <c r="I2498" s="86">
        <v>0</v>
      </c>
      <c r="J2498" s="86">
        <v>0</v>
      </c>
      <c r="K2498" s="86">
        <v>0</v>
      </c>
      <c r="L2498" s="86">
        <v>0</v>
      </c>
      <c r="M2498" s="86">
        <v>0</v>
      </c>
      <c r="N2498" s="86">
        <v>0</v>
      </c>
      <c r="O2498" s="86">
        <v>0</v>
      </c>
      <c r="P2498" s="86">
        <v>0</v>
      </c>
      <c r="Q2498" s="86">
        <v>0</v>
      </c>
      <c r="R2498" s="86">
        <v>0</v>
      </c>
      <c r="S2498" s="86">
        <v>0</v>
      </c>
      <c r="T2498" s="86">
        <v>0</v>
      </c>
      <c r="U2498" s="86">
        <v>0</v>
      </c>
      <c r="V2498" s="86">
        <v>0</v>
      </c>
      <c r="W2498" s="86">
        <v>9000000</v>
      </c>
      <c r="X2498" s="86">
        <v>0</v>
      </c>
      <c r="Y2498" s="86">
        <v>9000000</v>
      </c>
    </row>
    <row r="2499" spans="1:25" hidden="1" outlineLevel="4" x14ac:dyDescent="0.3">
      <c r="A2499" s="85" t="s">
        <v>262</v>
      </c>
      <c r="B2499" s="85" t="s">
        <v>274</v>
      </c>
      <c r="C2499" t="s">
        <v>2555</v>
      </c>
      <c r="D2499" s="86">
        <v>0</v>
      </c>
      <c r="E2499" s="86">
        <v>0</v>
      </c>
      <c r="F2499" s="86">
        <v>0</v>
      </c>
      <c r="G2499" s="86">
        <v>0</v>
      </c>
      <c r="H2499" s="86">
        <v>0</v>
      </c>
      <c r="I2499" s="86">
        <v>0</v>
      </c>
      <c r="J2499" s="86">
        <v>0</v>
      </c>
      <c r="K2499" s="86">
        <v>0</v>
      </c>
      <c r="L2499" s="86">
        <v>0</v>
      </c>
      <c r="M2499" s="86">
        <v>0</v>
      </c>
      <c r="N2499" s="86">
        <v>0</v>
      </c>
      <c r="O2499" s="86">
        <v>0</v>
      </c>
      <c r="P2499" s="86">
        <v>0</v>
      </c>
      <c r="Q2499" s="86">
        <v>0</v>
      </c>
      <c r="R2499" s="86">
        <v>0</v>
      </c>
      <c r="S2499" s="86">
        <v>0</v>
      </c>
      <c r="T2499" s="86">
        <v>0</v>
      </c>
      <c r="U2499" s="86">
        <v>0</v>
      </c>
      <c r="V2499" s="86">
        <v>0</v>
      </c>
      <c r="W2499" s="86">
        <v>0</v>
      </c>
      <c r="X2499" s="86">
        <v>250000</v>
      </c>
      <c r="Y2499" s="86">
        <v>250000</v>
      </c>
    </row>
    <row r="2500" spans="1:25" hidden="1" outlineLevel="4" x14ac:dyDescent="0.3">
      <c r="A2500" s="85" t="s">
        <v>262</v>
      </c>
      <c r="B2500" s="85" t="s">
        <v>274</v>
      </c>
      <c r="C2500" t="s">
        <v>2556</v>
      </c>
      <c r="D2500" s="86">
        <v>0</v>
      </c>
      <c r="E2500" s="86">
        <v>0</v>
      </c>
      <c r="F2500" s="86">
        <v>0</v>
      </c>
      <c r="G2500" s="86">
        <v>0</v>
      </c>
      <c r="H2500" s="86">
        <v>0</v>
      </c>
      <c r="I2500" s="86">
        <v>0</v>
      </c>
      <c r="J2500" s="86">
        <v>0</v>
      </c>
      <c r="K2500" s="86">
        <v>0</v>
      </c>
      <c r="L2500" s="86">
        <v>0</v>
      </c>
      <c r="M2500" s="86">
        <v>0</v>
      </c>
      <c r="N2500" s="86">
        <v>0</v>
      </c>
      <c r="O2500" s="86">
        <v>0</v>
      </c>
      <c r="P2500" s="86">
        <v>0</v>
      </c>
      <c r="Q2500" s="86">
        <v>0</v>
      </c>
      <c r="R2500" s="86">
        <v>0</v>
      </c>
      <c r="S2500" s="86">
        <v>0</v>
      </c>
      <c r="T2500" s="86">
        <v>0</v>
      </c>
      <c r="U2500" s="86">
        <v>0</v>
      </c>
      <c r="V2500" s="86">
        <v>500000</v>
      </c>
      <c r="W2500" s="86">
        <v>0</v>
      </c>
      <c r="X2500" s="86">
        <v>0</v>
      </c>
      <c r="Y2500" s="86">
        <v>500000</v>
      </c>
    </row>
    <row r="2501" spans="1:25" hidden="1" outlineLevel="4" x14ac:dyDescent="0.3">
      <c r="A2501" s="85" t="s">
        <v>262</v>
      </c>
      <c r="B2501" s="85" t="s">
        <v>274</v>
      </c>
      <c r="C2501" t="s">
        <v>2557</v>
      </c>
      <c r="D2501" s="86">
        <v>0</v>
      </c>
      <c r="E2501" s="86">
        <v>0</v>
      </c>
      <c r="F2501" s="86">
        <v>0</v>
      </c>
      <c r="G2501" s="86">
        <v>0</v>
      </c>
      <c r="H2501" s="86">
        <v>0</v>
      </c>
      <c r="I2501" s="86">
        <v>0</v>
      </c>
      <c r="J2501" s="86">
        <v>0</v>
      </c>
      <c r="K2501" s="86">
        <v>0</v>
      </c>
      <c r="L2501" s="86">
        <v>0</v>
      </c>
      <c r="M2501" s="86">
        <v>0</v>
      </c>
      <c r="N2501" s="86">
        <v>0</v>
      </c>
      <c r="O2501" s="86">
        <v>0</v>
      </c>
      <c r="P2501" s="86">
        <v>125000</v>
      </c>
      <c r="Q2501" s="86">
        <v>0</v>
      </c>
      <c r="R2501" s="86">
        <v>0</v>
      </c>
      <c r="S2501" s="86">
        <v>0</v>
      </c>
      <c r="T2501" s="86">
        <v>0</v>
      </c>
      <c r="U2501" s="86">
        <v>0</v>
      </c>
      <c r="V2501" s="86">
        <v>0</v>
      </c>
      <c r="W2501" s="86">
        <v>0</v>
      </c>
      <c r="X2501" s="86">
        <v>0</v>
      </c>
      <c r="Y2501" s="86">
        <v>125000</v>
      </c>
    </row>
    <row r="2502" spans="1:25" hidden="1" outlineLevel="4" x14ac:dyDescent="0.3">
      <c r="A2502" s="85" t="s">
        <v>262</v>
      </c>
      <c r="B2502" s="85" t="s">
        <v>274</v>
      </c>
      <c r="C2502" t="s">
        <v>2558</v>
      </c>
      <c r="D2502" s="86">
        <v>0</v>
      </c>
      <c r="E2502" s="86">
        <v>0</v>
      </c>
      <c r="F2502" s="86">
        <v>0</v>
      </c>
      <c r="G2502" s="86">
        <v>0</v>
      </c>
      <c r="H2502" s="86">
        <v>0</v>
      </c>
      <c r="I2502" s="86">
        <v>0</v>
      </c>
      <c r="J2502" s="86">
        <v>0</v>
      </c>
      <c r="K2502" s="86">
        <v>0</v>
      </c>
      <c r="L2502" s="86">
        <v>0</v>
      </c>
      <c r="M2502" s="86">
        <v>0</v>
      </c>
      <c r="N2502" s="86">
        <v>0</v>
      </c>
      <c r="O2502" s="86">
        <v>0</v>
      </c>
      <c r="P2502" s="86">
        <v>0</v>
      </c>
      <c r="Q2502" s="86">
        <v>0</v>
      </c>
      <c r="R2502" s="86">
        <v>0</v>
      </c>
      <c r="S2502" s="86">
        <v>0</v>
      </c>
      <c r="T2502" s="86">
        <v>0</v>
      </c>
      <c r="U2502" s="86">
        <v>0</v>
      </c>
      <c r="V2502" s="86">
        <v>0</v>
      </c>
      <c r="W2502" s="86">
        <v>50000</v>
      </c>
      <c r="X2502" s="86">
        <v>100000</v>
      </c>
      <c r="Y2502" s="86">
        <v>150000</v>
      </c>
    </row>
    <row r="2503" spans="1:25" hidden="1" outlineLevel="4" x14ac:dyDescent="0.3">
      <c r="A2503" s="85" t="s">
        <v>262</v>
      </c>
      <c r="B2503" s="85" t="s">
        <v>274</v>
      </c>
      <c r="C2503" t="s">
        <v>2559</v>
      </c>
      <c r="D2503" s="86">
        <v>0</v>
      </c>
      <c r="E2503" s="86">
        <v>0</v>
      </c>
      <c r="F2503" s="86">
        <v>0</v>
      </c>
      <c r="G2503" s="86">
        <v>0</v>
      </c>
      <c r="H2503" s="86">
        <v>0</v>
      </c>
      <c r="I2503" s="86">
        <v>0</v>
      </c>
      <c r="J2503" s="86">
        <v>0</v>
      </c>
      <c r="K2503" s="86">
        <v>0</v>
      </c>
      <c r="L2503" s="86">
        <v>0</v>
      </c>
      <c r="M2503" s="86">
        <v>0</v>
      </c>
      <c r="N2503" s="86">
        <v>0</v>
      </c>
      <c r="O2503" s="86">
        <v>0</v>
      </c>
      <c r="P2503" s="86">
        <v>0</v>
      </c>
      <c r="Q2503" s="86">
        <v>0</v>
      </c>
      <c r="R2503" s="86">
        <v>0</v>
      </c>
      <c r="S2503" s="86">
        <v>0</v>
      </c>
      <c r="T2503" s="86">
        <v>0</v>
      </c>
      <c r="U2503" s="86">
        <v>0</v>
      </c>
      <c r="V2503" s="86">
        <v>0</v>
      </c>
      <c r="W2503" s="86">
        <v>150000</v>
      </c>
      <c r="X2503" s="86">
        <v>0</v>
      </c>
      <c r="Y2503" s="86">
        <v>150000</v>
      </c>
    </row>
    <row r="2504" spans="1:25" hidden="1" outlineLevel="4" x14ac:dyDescent="0.3">
      <c r="A2504" s="85" t="s">
        <v>262</v>
      </c>
      <c r="B2504" s="85" t="s">
        <v>274</v>
      </c>
      <c r="C2504" t="s">
        <v>2560</v>
      </c>
      <c r="D2504" s="86">
        <v>0</v>
      </c>
      <c r="E2504" s="86">
        <v>0</v>
      </c>
      <c r="F2504" s="86">
        <v>0</v>
      </c>
      <c r="G2504" s="86">
        <v>0</v>
      </c>
      <c r="H2504" s="86">
        <v>0</v>
      </c>
      <c r="I2504" s="86">
        <v>0</v>
      </c>
      <c r="J2504" s="86">
        <v>0</v>
      </c>
      <c r="K2504" s="86">
        <v>0</v>
      </c>
      <c r="L2504" s="86">
        <v>0</v>
      </c>
      <c r="M2504" s="86">
        <v>0</v>
      </c>
      <c r="N2504" s="86">
        <v>0</v>
      </c>
      <c r="O2504" s="86">
        <v>0</v>
      </c>
      <c r="P2504" s="86">
        <v>0</v>
      </c>
      <c r="Q2504" s="86">
        <v>0</v>
      </c>
      <c r="R2504" s="86">
        <v>0</v>
      </c>
      <c r="S2504" s="86">
        <v>0</v>
      </c>
      <c r="T2504" s="86">
        <v>0</v>
      </c>
      <c r="U2504" s="86">
        <v>0</v>
      </c>
      <c r="V2504" s="86">
        <v>0</v>
      </c>
      <c r="W2504" s="86">
        <v>0</v>
      </c>
      <c r="X2504" s="86">
        <v>1930000</v>
      </c>
      <c r="Y2504" s="86">
        <v>1930000</v>
      </c>
    </row>
    <row r="2505" spans="1:25" hidden="1" outlineLevel="4" x14ac:dyDescent="0.3">
      <c r="A2505" s="85" t="s">
        <v>262</v>
      </c>
      <c r="B2505" s="85" t="s">
        <v>274</v>
      </c>
      <c r="C2505" t="s">
        <v>2561</v>
      </c>
      <c r="D2505" s="86">
        <v>0</v>
      </c>
      <c r="E2505" s="86">
        <v>0</v>
      </c>
      <c r="F2505" s="86">
        <v>0</v>
      </c>
      <c r="G2505" s="86">
        <v>0</v>
      </c>
      <c r="H2505" s="86">
        <v>0</v>
      </c>
      <c r="I2505" s="86">
        <v>0</v>
      </c>
      <c r="J2505" s="86">
        <v>0</v>
      </c>
      <c r="K2505" s="86">
        <v>0</v>
      </c>
      <c r="L2505" s="86">
        <v>0</v>
      </c>
      <c r="M2505" s="86">
        <v>0</v>
      </c>
      <c r="N2505" s="86">
        <v>0</v>
      </c>
      <c r="O2505" s="86">
        <v>0</v>
      </c>
      <c r="P2505" s="86">
        <v>0</v>
      </c>
      <c r="Q2505" s="86">
        <v>0</v>
      </c>
      <c r="R2505" s="86">
        <v>0</v>
      </c>
      <c r="S2505" s="86">
        <v>0</v>
      </c>
      <c r="T2505" s="86">
        <v>0</v>
      </c>
      <c r="U2505" s="86">
        <v>0</v>
      </c>
      <c r="V2505" s="86">
        <v>0</v>
      </c>
      <c r="W2505" s="86">
        <v>0</v>
      </c>
      <c r="X2505" s="86">
        <v>750000</v>
      </c>
      <c r="Y2505" s="86">
        <v>750000</v>
      </c>
    </row>
    <row r="2506" spans="1:25" hidden="1" outlineLevel="4" x14ac:dyDescent="0.3">
      <c r="A2506" s="85" t="s">
        <v>262</v>
      </c>
      <c r="B2506" s="85" t="s">
        <v>274</v>
      </c>
      <c r="C2506" t="s">
        <v>2562</v>
      </c>
      <c r="D2506" s="86">
        <v>0</v>
      </c>
      <c r="E2506" s="86">
        <v>0</v>
      </c>
      <c r="F2506" s="86">
        <v>0</v>
      </c>
      <c r="G2506" s="86">
        <v>0</v>
      </c>
      <c r="H2506" s="86">
        <v>0</v>
      </c>
      <c r="I2506" s="86">
        <v>0</v>
      </c>
      <c r="J2506" s="86">
        <v>0</v>
      </c>
      <c r="K2506" s="86">
        <v>0</v>
      </c>
      <c r="L2506" s="86">
        <v>0</v>
      </c>
      <c r="M2506" s="86">
        <v>0</v>
      </c>
      <c r="N2506" s="86">
        <v>0</v>
      </c>
      <c r="O2506" s="86">
        <v>0</v>
      </c>
      <c r="P2506" s="86">
        <v>0</v>
      </c>
      <c r="Q2506" s="86">
        <v>0</v>
      </c>
      <c r="R2506" s="86">
        <v>0</v>
      </c>
      <c r="S2506" s="86">
        <v>0</v>
      </c>
      <c r="T2506" s="86">
        <v>0</v>
      </c>
      <c r="U2506" s="86">
        <v>0</v>
      </c>
      <c r="V2506" s="86">
        <v>0</v>
      </c>
      <c r="W2506" s="86">
        <v>0</v>
      </c>
      <c r="X2506" s="86">
        <v>1000000</v>
      </c>
      <c r="Y2506" s="86">
        <v>1000000</v>
      </c>
    </row>
    <row r="2507" spans="1:25" hidden="1" outlineLevel="4" x14ac:dyDescent="0.3">
      <c r="A2507" s="85" t="s">
        <v>262</v>
      </c>
      <c r="B2507" s="85" t="s">
        <v>274</v>
      </c>
      <c r="C2507" t="s">
        <v>2563</v>
      </c>
      <c r="D2507" s="86">
        <v>0</v>
      </c>
      <c r="E2507" s="86">
        <v>0</v>
      </c>
      <c r="F2507" s="86">
        <v>0</v>
      </c>
      <c r="G2507" s="86">
        <v>0</v>
      </c>
      <c r="H2507" s="86">
        <v>0</v>
      </c>
      <c r="I2507" s="86">
        <v>0</v>
      </c>
      <c r="J2507" s="86">
        <v>0</v>
      </c>
      <c r="K2507" s="86">
        <v>0</v>
      </c>
      <c r="L2507" s="86">
        <v>0</v>
      </c>
      <c r="M2507" s="86">
        <v>0</v>
      </c>
      <c r="N2507" s="86">
        <v>0</v>
      </c>
      <c r="O2507" s="86">
        <v>0</v>
      </c>
      <c r="P2507" s="86">
        <v>0</v>
      </c>
      <c r="Q2507" s="86">
        <v>0</v>
      </c>
      <c r="R2507" s="86">
        <v>0</v>
      </c>
      <c r="S2507" s="86">
        <v>0</v>
      </c>
      <c r="T2507" s="86">
        <v>0</v>
      </c>
      <c r="U2507" s="86">
        <v>0</v>
      </c>
      <c r="V2507" s="86">
        <v>0</v>
      </c>
      <c r="W2507" s="86">
        <v>250000</v>
      </c>
      <c r="X2507" s="86">
        <v>0</v>
      </c>
      <c r="Y2507" s="86">
        <v>250000</v>
      </c>
    </row>
    <row r="2508" spans="1:25" s="284" customFormat="1" hidden="1" outlineLevel="3" collapsed="1" x14ac:dyDescent="0.3">
      <c r="A2508" s="85"/>
      <c r="B2508" s="290" t="s">
        <v>2864</v>
      </c>
      <c r="C2508" s="291"/>
      <c r="D2508" s="292"/>
      <c r="E2508" s="292">
        <f t="shared" ref="E2508:Y2508" si="98">SUBTOTAL(9,E2068:E2507)</f>
        <v>5653042</v>
      </c>
      <c r="F2508" s="292">
        <f t="shared" si="98"/>
        <v>531372.16688840499</v>
      </c>
      <c r="G2508" s="292">
        <f t="shared" si="98"/>
        <v>4000000</v>
      </c>
      <c r="H2508" s="292">
        <f t="shared" si="98"/>
        <v>0</v>
      </c>
      <c r="I2508" s="292">
        <f t="shared" si="98"/>
        <v>3800000</v>
      </c>
      <c r="J2508" s="292">
        <f t="shared" si="98"/>
        <v>18014300</v>
      </c>
      <c r="K2508" s="292">
        <f t="shared" si="98"/>
        <v>45140000</v>
      </c>
      <c r="L2508" s="292">
        <f t="shared" si="98"/>
        <v>0</v>
      </c>
      <c r="M2508" s="292">
        <f t="shared" si="98"/>
        <v>0</v>
      </c>
      <c r="N2508" s="292">
        <f t="shared" si="98"/>
        <v>0</v>
      </c>
      <c r="O2508" s="292">
        <f t="shared" si="98"/>
        <v>11375000</v>
      </c>
      <c r="P2508" s="292">
        <f t="shared" si="98"/>
        <v>9640000</v>
      </c>
      <c r="Q2508" s="292">
        <f t="shared" si="98"/>
        <v>48900000</v>
      </c>
      <c r="R2508" s="292">
        <f t="shared" si="98"/>
        <v>7238206</v>
      </c>
      <c r="S2508" s="292">
        <f t="shared" si="98"/>
        <v>2875000</v>
      </c>
      <c r="T2508" s="292">
        <f t="shared" si="98"/>
        <v>11675000</v>
      </c>
      <c r="U2508" s="292">
        <f t="shared" si="98"/>
        <v>0</v>
      </c>
      <c r="V2508" s="292">
        <f t="shared" si="98"/>
        <v>121855000</v>
      </c>
      <c r="W2508" s="292">
        <f t="shared" si="98"/>
        <v>201128800</v>
      </c>
      <c r="X2508" s="292">
        <f t="shared" si="98"/>
        <v>265737622</v>
      </c>
      <c r="Y2508" s="292">
        <f t="shared" si="98"/>
        <v>757563342.16688848</v>
      </c>
    </row>
    <row r="2509" spans="1:25" hidden="1" outlineLevel="4" x14ac:dyDescent="0.3">
      <c r="A2509" s="85" t="s">
        <v>262</v>
      </c>
      <c r="B2509" s="85" t="s">
        <v>276</v>
      </c>
      <c r="C2509" t="s">
        <v>2564</v>
      </c>
      <c r="D2509" s="86">
        <v>0</v>
      </c>
      <c r="E2509" s="86">
        <v>0</v>
      </c>
      <c r="F2509" s="86">
        <v>0</v>
      </c>
      <c r="G2509" s="86">
        <v>0</v>
      </c>
      <c r="H2509" s="86">
        <v>0</v>
      </c>
      <c r="I2509" s="86">
        <v>150000</v>
      </c>
      <c r="J2509" s="86">
        <v>0</v>
      </c>
      <c r="K2509" s="86">
        <v>0</v>
      </c>
      <c r="L2509" s="86">
        <v>0</v>
      </c>
      <c r="M2509" s="86">
        <v>0</v>
      </c>
      <c r="N2509" s="86">
        <v>0</v>
      </c>
      <c r="O2509" s="86">
        <v>0</v>
      </c>
      <c r="P2509" s="86">
        <v>0</v>
      </c>
      <c r="Q2509" s="86">
        <v>0</v>
      </c>
      <c r="R2509" s="86">
        <v>0</v>
      </c>
      <c r="S2509" s="86">
        <v>0</v>
      </c>
      <c r="T2509" s="86">
        <v>0</v>
      </c>
      <c r="U2509" s="86">
        <v>0</v>
      </c>
      <c r="V2509" s="86">
        <v>0</v>
      </c>
      <c r="W2509" s="86">
        <v>0</v>
      </c>
      <c r="X2509" s="86">
        <v>0</v>
      </c>
      <c r="Y2509" s="86">
        <v>150000</v>
      </c>
    </row>
    <row r="2510" spans="1:25" hidden="1" outlineLevel="4" x14ac:dyDescent="0.3">
      <c r="A2510" s="85" t="s">
        <v>262</v>
      </c>
      <c r="B2510" s="85" t="s">
        <v>276</v>
      </c>
      <c r="C2510" t="s">
        <v>2565</v>
      </c>
      <c r="D2510" s="86">
        <v>0</v>
      </c>
      <c r="E2510" s="86">
        <v>0</v>
      </c>
      <c r="F2510" s="86">
        <v>0</v>
      </c>
      <c r="G2510" s="86">
        <v>0</v>
      </c>
      <c r="H2510" s="86">
        <v>0</v>
      </c>
      <c r="I2510" s="86">
        <v>0</v>
      </c>
      <c r="J2510" s="86">
        <v>0</v>
      </c>
      <c r="K2510" s="86">
        <v>0</v>
      </c>
      <c r="L2510" s="86">
        <v>0</v>
      </c>
      <c r="M2510" s="86">
        <v>0</v>
      </c>
      <c r="N2510" s="86">
        <v>0</v>
      </c>
      <c r="O2510" s="86">
        <v>0</v>
      </c>
      <c r="P2510" s="86">
        <v>0</v>
      </c>
      <c r="Q2510" s="86">
        <v>0</v>
      </c>
      <c r="R2510" s="86">
        <v>0</v>
      </c>
      <c r="S2510" s="86">
        <v>0</v>
      </c>
      <c r="T2510" s="86">
        <v>0</v>
      </c>
      <c r="U2510" s="86">
        <v>0</v>
      </c>
      <c r="V2510" s="86">
        <v>0</v>
      </c>
      <c r="W2510" s="86">
        <v>0</v>
      </c>
      <c r="X2510" s="86">
        <v>1245000</v>
      </c>
      <c r="Y2510" s="86">
        <v>1245000</v>
      </c>
    </row>
    <row r="2511" spans="1:25" hidden="1" outlineLevel="4" x14ac:dyDescent="0.3">
      <c r="A2511" s="85" t="s">
        <v>262</v>
      </c>
      <c r="B2511" s="85" t="s">
        <v>276</v>
      </c>
      <c r="C2511" t="s">
        <v>2566</v>
      </c>
      <c r="D2511" s="86">
        <v>0</v>
      </c>
      <c r="E2511" s="86">
        <v>0</v>
      </c>
      <c r="F2511" s="86">
        <v>0</v>
      </c>
      <c r="G2511" s="86">
        <v>0</v>
      </c>
      <c r="H2511" s="86">
        <v>0</v>
      </c>
      <c r="I2511" s="86">
        <v>0</v>
      </c>
      <c r="J2511" s="86">
        <v>0</v>
      </c>
      <c r="K2511" s="86">
        <v>0</v>
      </c>
      <c r="L2511" s="86">
        <v>0</v>
      </c>
      <c r="M2511" s="86">
        <v>0</v>
      </c>
      <c r="N2511" s="86">
        <v>0</v>
      </c>
      <c r="O2511" s="86">
        <v>0</v>
      </c>
      <c r="P2511" s="86">
        <v>0</v>
      </c>
      <c r="Q2511" s="86">
        <v>0</v>
      </c>
      <c r="R2511" s="86">
        <v>0</v>
      </c>
      <c r="S2511" s="86">
        <v>0</v>
      </c>
      <c r="T2511" s="86">
        <v>0</v>
      </c>
      <c r="U2511" s="86">
        <v>0</v>
      </c>
      <c r="V2511" s="86">
        <v>0</v>
      </c>
      <c r="W2511" s="86">
        <v>0</v>
      </c>
      <c r="X2511" s="86">
        <v>2255000</v>
      </c>
      <c r="Y2511" s="86">
        <v>2255000</v>
      </c>
    </row>
    <row r="2512" spans="1:25" hidden="1" outlineLevel="4" x14ac:dyDescent="0.3">
      <c r="A2512" s="85" t="s">
        <v>262</v>
      </c>
      <c r="B2512" s="85" t="s">
        <v>276</v>
      </c>
      <c r="C2512" t="s">
        <v>2567</v>
      </c>
      <c r="D2512" s="86">
        <v>0</v>
      </c>
      <c r="E2512" s="86">
        <v>0</v>
      </c>
      <c r="F2512" s="86">
        <v>0</v>
      </c>
      <c r="G2512" s="86">
        <v>0</v>
      </c>
      <c r="H2512" s="86">
        <v>0</v>
      </c>
      <c r="I2512" s="86">
        <v>0</v>
      </c>
      <c r="J2512" s="86">
        <v>0</v>
      </c>
      <c r="K2512" s="86">
        <v>0</v>
      </c>
      <c r="L2512" s="86">
        <v>0</v>
      </c>
      <c r="M2512" s="86">
        <v>0</v>
      </c>
      <c r="N2512" s="86">
        <v>0</v>
      </c>
      <c r="O2512" s="86">
        <v>0</v>
      </c>
      <c r="P2512" s="86">
        <v>0</v>
      </c>
      <c r="Q2512" s="86">
        <v>0</v>
      </c>
      <c r="R2512" s="86">
        <v>0</v>
      </c>
      <c r="S2512" s="86">
        <v>0</v>
      </c>
      <c r="T2512" s="86">
        <v>0</v>
      </c>
      <c r="U2512" s="86">
        <v>0</v>
      </c>
      <c r="V2512" s="86">
        <v>0</v>
      </c>
      <c r="W2512" s="86">
        <v>0</v>
      </c>
      <c r="X2512" s="86">
        <v>1600000</v>
      </c>
      <c r="Y2512" s="86">
        <v>1600000</v>
      </c>
    </row>
    <row r="2513" spans="1:25" hidden="1" outlineLevel="4" x14ac:dyDescent="0.3">
      <c r="A2513" s="85" t="s">
        <v>262</v>
      </c>
      <c r="B2513" s="85" t="s">
        <v>276</v>
      </c>
      <c r="C2513" t="s">
        <v>2568</v>
      </c>
      <c r="D2513" s="86">
        <v>0</v>
      </c>
      <c r="E2513" s="86">
        <v>0</v>
      </c>
      <c r="F2513" s="86">
        <v>0</v>
      </c>
      <c r="G2513" s="86">
        <v>0</v>
      </c>
      <c r="H2513" s="86">
        <v>0</v>
      </c>
      <c r="I2513" s="86">
        <v>0</v>
      </c>
      <c r="J2513" s="86">
        <v>0</v>
      </c>
      <c r="K2513" s="86">
        <v>0</v>
      </c>
      <c r="L2513" s="86">
        <v>0</v>
      </c>
      <c r="M2513" s="86">
        <v>0</v>
      </c>
      <c r="N2513" s="86">
        <v>0</v>
      </c>
      <c r="O2513" s="86">
        <v>0</v>
      </c>
      <c r="P2513" s="86">
        <v>0</v>
      </c>
      <c r="Q2513" s="86">
        <v>0</v>
      </c>
      <c r="R2513" s="86">
        <v>0</v>
      </c>
      <c r="S2513" s="86">
        <v>0</v>
      </c>
      <c r="T2513" s="86">
        <v>0</v>
      </c>
      <c r="U2513" s="86">
        <v>0</v>
      </c>
      <c r="V2513" s="86">
        <v>0</v>
      </c>
      <c r="W2513" s="86">
        <v>425000</v>
      </c>
      <c r="X2513" s="86">
        <v>0</v>
      </c>
      <c r="Y2513" s="86">
        <v>425000</v>
      </c>
    </row>
    <row r="2514" spans="1:25" hidden="1" outlineLevel="4" x14ac:dyDescent="0.3">
      <c r="A2514" s="85" t="s">
        <v>262</v>
      </c>
      <c r="B2514" s="85" t="s">
        <v>276</v>
      </c>
      <c r="C2514" t="s">
        <v>2569</v>
      </c>
      <c r="D2514" s="86">
        <v>0</v>
      </c>
      <c r="E2514" s="86">
        <v>0</v>
      </c>
      <c r="F2514" s="86">
        <v>0</v>
      </c>
      <c r="G2514" s="86">
        <v>0</v>
      </c>
      <c r="H2514" s="86">
        <v>0</v>
      </c>
      <c r="I2514" s="86">
        <v>0</v>
      </c>
      <c r="J2514" s="86">
        <v>0</v>
      </c>
      <c r="K2514" s="86">
        <v>0</v>
      </c>
      <c r="L2514" s="86">
        <v>0</v>
      </c>
      <c r="M2514" s="86">
        <v>3500000</v>
      </c>
      <c r="N2514" s="86">
        <v>0</v>
      </c>
      <c r="O2514" s="86">
        <v>0</v>
      </c>
      <c r="P2514" s="86">
        <v>500000</v>
      </c>
      <c r="Q2514" s="86">
        <v>0</v>
      </c>
      <c r="R2514" s="86">
        <v>0</v>
      </c>
      <c r="S2514" s="86">
        <v>1000000</v>
      </c>
      <c r="T2514" s="86">
        <v>1000000</v>
      </c>
      <c r="U2514" s="86">
        <v>0</v>
      </c>
      <c r="V2514" s="86">
        <v>1000000</v>
      </c>
      <c r="W2514" s="86">
        <v>0</v>
      </c>
      <c r="X2514" s="86">
        <v>0</v>
      </c>
      <c r="Y2514" s="86">
        <v>7000000</v>
      </c>
    </row>
    <row r="2515" spans="1:25" hidden="1" outlineLevel="4" x14ac:dyDescent="0.3">
      <c r="A2515" s="85" t="s">
        <v>262</v>
      </c>
      <c r="B2515" s="85" t="s">
        <v>276</v>
      </c>
      <c r="C2515" t="s">
        <v>2570</v>
      </c>
      <c r="D2515" s="86">
        <v>0</v>
      </c>
      <c r="E2515" s="86">
        <v>0</v>
      </c>
      <c r="F2515" s="86">
        <v>0</v>
      </c>
      <c r="G2515" s="86">
        <v>0</v>
      </c>
      <c r="H2515" s="86">
        <v>0</v>
      </c>
      <c r="I2515" s="86">
        <v>0</v>
      </c>
      <c r="J2515" s="86">
        <v>1000000</v>
      </c>
      <c r="K2515" s="86">
        <v>0</v>
      </c>
      <c r="L2515" s="86">
        <v>0</v>
      </c>
      <c r="M2515" s="86">
        <v>0</v>
      </c>
      <c r="N2515" s="86">
        <v>0</v>
      </c>
      <c r="O2515" s="86">
        <v>0</v>
      </c>
      <c r="P2515" s="86">
        <v>0</v>
      </c>
      <c r="Q2515" s="86">
        <v>0</v>
      </c>
      <c r="R2515" s="86">
        <v>0</v>
      </c>
      <c r="S2515" s="86">
        <v>0</v>
      </c>
      <c r="T2515" s="86">
        <v>0</v>
      </c>
      <c r="U2515" s="86">
        <v>0</v>
      </c>
      <c r="V2515" s="86">
        <v>0</v>
      </c>
      <c r="W2515" s="86">
        <v>0</v>
      </c>
      <c r="X2515" s="86">
        <v>0</v>
      </c>
      <c r="Y2515" s="86">
        <v>1000000</v>
      </c>
    </row>
    <row r="2516" spans="1:25" hidden="1" outlineLevel="4" x14ac:dyDescent="0.3">
      <c r="A2516" s="85" t="s">
        <v>262</v>
      </c>
      <c r="B2516" s="85" t="s">
        <v>276</v>
      </c>
      <c r="C2516" t="s">
        <v>2571</v>
      </c>
      <c r="D2516" s="86">
        <v>0</v>
      </c>
      <c r="E2516" s="86">
        <v>0</v>
      </c>
      <c r="F2516" s="86">
        <v>0</v>
      </c>
      <c r="G2516" s="86">
        <v>0</v>
      </c>
      <c r="H2516" s="86">
        <v>0</v>
      </c>
      <c r="I2516" s="86">
        <v>0</v>
      </c>
      <c r="J2516" s="86">
        <v>0</v>
      </c>
      <c r="K2516" s="86">
        <v>150000</v>
      </c>
      <c r="L2516" s="86">
        <v>0</v>
      </c>
      <c r="M2516" s="86">
        <v>0</v>
      </c>
      <c r="N2516" s="86">
        <v>0</v>
      </c>
      <c r="O2516" s="86">
        <v>0</v>
      </c>
      <c r="P2516" s="86">
        <v>0</v>
      </c>
      <c r="Q2516" s="86">
        <v>0</v>
      </c>
      <c r="R2516" s="86">
        <v>0</v>
      </c>
      <c r="S2516" s="86">
        <v>0</v>
      </c>
      <c r="T2516" s="86">
        <v>0</v>
      </c>
      <c r="U2516" s="86">
        <v>0</v>
      </c>
      <c r="V2516" s="86">
        <v>0</v>
      </c>
      <c r="W2516" s="86">
        <v>0</v>
      </c>
      <c r="X2516" s="86">
        <v>0</v>
      </c>
      <c r="Y2516" s="86">
        <v>150000</v>
      </c>
    </row>
    <row r="2517" spans="1:25" hidden="1" outlineLevel="4" x14ac:dyDescent="0.3">
      <c r="A2517" s="85" t="s">
        <v>262</v>
      </c>
      <c r="B2517" s="85" t="s">
        <v>276</v>
      </c>
      <c r="C2517" t="s">
        <v>2572</v>
      </c>
      <c r="D2517" s="86">
        <v>0</v>
      </c>
      <c r="E2517" s="86">
        <v>0</v>
      </c>
      <c r="F2517" s="86">
        <v>0</v>
      </c>
      <c r="G2517" s="86">
        <v>0</v>
      </c>
      <c r="H2517" s="86">
        <v>0</v>
      </c>
      <c r="I2517" s="86">
        <v>0</v>
      </c>
      <c r="J2517" s="86">
        <v>0</v>
      </c>
      <c r="K2517" s="86">
        <v>0</v>
      </c>
      <c r="L2517" s="86">
        <v>0</v>
      </c>
      <c r="M2517" s="86">
        <v>0</v>
      </c>
      <c r="N2517" s="86">
        <v>0</v>
      </c>
      <c r="O2517" s="86">
        <v>0</v>
      </c>
      <c r="P2517" s="86">
        <v>0</v>
      </c>
      <c r="Q2517" s="86">
        <v>0</v>
      </c>
      <c r="R2517" s="86">
        <v>0</v>
      </c>
      <c r="S2517" s="86">
        <v>0</v>
      </c>
      <c r="T2517" s="86">
        <v>0</v>
      </c>
      <c r="U2517" s="86">
        <v>0</v>
      </c>
      <c r="V2517" s="86">
        <v>0</v>
      </c>
      <c r="W2517" s="86">
        <v>4500000</v>
      </c>
      <c r="X2517" s="86">
        <v>0</v>
      </c>
      <c r="Y2517" s="86">
        <v>4500000</v>
      </c>
    </row>
    <row r="2518" spans="1:25" s="284" customFormat="1" hidden="1" outlineLevel="3" collapsed="1" x14ac:dyDescent="0.3">
      <c r="A2518" s="85"/>
      <c r="B2518" s="290" t="s">
        <v>2865</v>
      </c>
      <c r="C2518" s="291"/>
      <c r="D2518" s="292"/>
      <c r="E2518" s="292">
        <f t="shared" ref="E2518:Y2518" si="99">SUBTOTAL(9,E2509:E2517)</f>
        <v>0</v>
      </c>
      <c r="F2518" s="292">
        <f t="shared" si="99"/>
        <v>0</v>
      </c>
      <c r="G2518" s="292">
        <f t="shared" si="99"/>
        <v>0</v>
      </c>
      <c r="H2518" s="292">
        <f t="shared" si="99"/>
        <v>0</v>
      </c>
      <c r="I2518" s="292">
        <f t="shared" si="99"/>
        <v>150000</v>
      </c>
      <c r="J2518" s="292">
        <f t="shared" si="99"/>
        <v>1000000</v>
      </c>
      <c r="K2518" s="292">
        <f t="shared" si="99"/>
        <v>150000</v>
      </c>
      <c r="L2518" s="292">
        <f t="shared" si="99"/>
        <v>0</v>
      </c>
      <c r="M2518" s="292">
        <f t="shared" si="99"/>
        <v>3500000</v>
      </c>
      <c r="N2518" s="292">
        <f t="shared" si="99"/>
        <v>0</v>
      </c>
      <c r="O2518" s="292">
        <f t="shared" si="99"/>
        <v>0</v>
      </c>
      <c r="P2518" s="292">
        <f t="shared" si="99"/>
        <v>500000</v>
      </c>
      <c r="Q2518" s="292">
        <f t="shared" si="99"/>
        <v>0</v>
      </c>
      <c r="R2518" s="292">
        <f t="shared" si="99"/>
        <v>0</v>
      </c>
      <c r="S2518" s="292">
        <f t="shared" si="99"/>
        <v>1000000</v>
      </c>
      <c r="T2518" s="292">
        <f t="shared" si="99"/>
        <v>1000000</v>
      </c>
      <c r="U2518" s="292">
        <f t="shared" si="99"/>
        <v>0</v>
      </c>
      <c r="V2518" s="292">
        <f t="shared" si="99"/>
        <v>1000000</v>
      </c>
      <c r="W2518" s="292">
        <f t="shared" si="99"/>
        <v>4925000</v>
      </c>
      <c r="X2518" s="292">
        <f t="shared" si="99"/>
        <v>5100000</v>
      </c>
      <c r="Y2518" s="292">
        <f t="shared" si="99"/>
        <v>18325000</v>
      </c>
    </row>
    <row r="2519" spans="1:25" hidden="1" outlineLevel="4" x14ac:dyDescent="0.3">
      <c r="A2519" s="85" t="s">
        <v>262</v>
      </c>
      <c r="B2519" s="85" t="s">
        <v>280</v>
      </c>
      <c r="C2519" t="s">
        <v>2387</v>
      </c>
      <c r="D2519" s="86">
        <v>0</v>
      </c>
      <c r="E2519" s="86">
        <v>0</v>
      </c>
      <c r="F2519" s="86">
        <v>0</v>
      </c>
      <c r="G2519" s="86">
        <v>0</v>
      </c>
      <c r="H2519" s="86">
        <v>0</v>
      </c>
      <c r="I2519" s="86">
        <v>0</v>
      </c>
      <c r="J2519" s="86">
        <v>0</v>
      </c>
      <c r="K2519" s="86">
        <v>0</v>
      </c>
      <c r="L2519" s="86">
        <v>0</v>
      </c>
      <c r="M2519" s="86">
        <v>0</v>
      </c>
      <c r="N2519" s="86">
        <v>0</v>
      </c>
      <c r="O2519" s="86">
        <v>1000000</v>
      </c>
      <c r="P2519" s="86">
        <v>0</v>
      </c>
      <c r="Q2519" s="86">
        <v>0</v>
      </c>
      <c r="R2519" s="86">
        <v>0</v>
      </c>
      <c r="S2519" s="86">
        <v>0</v>
      </c>
      <c r="T2519" s="86">
        <v>0</v>
      </c>
      <c r="U2519" s="86">
        <v>0</v>
      </c>
      <c r="V2519" s="86">
        <v>1000000</v>
      </c>
      <c r="W2519" s="86">
        <v>0</v>
      </c>
      <c r="X2519" s="86">
        <v>0</v>
      </c>
      <c r="Y2519" s="86">
        <v>2000000</v>
      </c>
    </row>
    <row r="2520" spans="1:25" hidden="1" outlineLevel="4" x14ac:dyDescent="0.3">
      <c r="A2520" s="85" t="s">
        <v>262</v>
      </c>
      <c r="B2520" s="85" t="s">
        <v>280</v>
      </c>
      <c r="C2520" t="s">
        <v>2573</v>
      </c>
      <c r="D2520" s="86">
        <v>0</v>
      </c>
      <c r="E2520" s="86">
        <v>0</v>
      </c>
      <c r="F2520" s="86">
        <v>0</v>
      </c>
      <c r="G2520" s="86">
        <v>0</v>
      </c>
      <c r="H2520" s="86">
        <v>0</v>
      </c>
      <c r="I2520" s="86">
        <v>0</v>
      </c>
      <c r="J2520" s="86">
        <v>0</v>
      </c>
      <c r="K2520" s="86">
        <v>0</v>
      </c>
      <c r="L2520" s="86">
        <v>0</v>
      </c>
      <c r="M2520" s="86">
        <v>0</v>
      </c>
      <c r="N2520" s="86">
        <v>400000</v>
      </c>
      <c r="O2520" s="86">
        <v>0</v>
      </c>
      <c r="P2520" s="86">
        <v>0</v>
      </c>
      <c r="Q2520" s="86">
        <v>0</v>
      </c>
      <c r="R2520" s="86">
        <v>0</v>
      </c>
      <c r="S2520" s="86">
        <v>0</v>
      </c>
      <c r="T2520" s="86">
        <v>0</v>
      </c>
      <c r="U2520" s="86">
        <v>0</v>
      </c>
      <c r="V2520" s="86">
        <v>0</v>
      </c>
      <c r="W2520" s="86">
        <v>0</v>
      </c>
      <c r="X2520" s="86">
        <v>0</v>
      </c>
      <c r="Y2520" s="86">
        <v>400000</v>
      </c>
    </row>
    <row r="2521" spans="1:25" hidden="1" outlineLevel="4" x14ac:dyDescent="0.3">
      <c r="A2521" s="85" t="s">
        <v>262</v>
      </c>
      <c r="B2521" s="85" t="s">
        <v>280</v>
      </c>
      <c r="C2521" t="s">
        <v>2574</v>
      </c>
      <c r="D2521" s="86">
        <v>0</v>
      </c>
      <c r="E2521" s="86">
        <v>0</v>
      </c>
      <c r="F2521" s="86">
        <v>0</v>
      </c>
      <c r="G2521" s="86">
        <v>0</v>
      </c>
      <c r="H2521" s="86">
        <v>0</v>
      </c>
      <c r="I2521" s="86">
        <v>0</v>
      </c>
      <c r="J2521" s="86">
        <v>0</v>
      </c>
      <c r="K2521" s="86">
        <v>0</v>
      </c>
      <c r="L2521" s="86">
        <v>0</v>
      </c>
      <c r="M2521" s="86">
        <v>0</v>
      </c>
      <c r="N2521" s="86">
        <v>0</v>
      </c>
      <c r="O2521" s="86">
        <v>0</v>
      </c>
      <c r="P2521" s="86">
        <v>0</v>
      </c>
      <c r="Q2521" s="86">
        <v>0</v>
      </c>
      <c r="R2521" s="86">
        <v>0</v>
      </c>
      <c r="S2521" s="86">
        <v>0</v>
      </c>
      <c r="T2521" s="86">
        <v>1700000</v>
      </c>
      <c r="U2521" s="86">
        <v>0</v>
      </c>
      <c r="V2521" s="86">
        <v>0</v>
      </c>
      <c r="W2521" s="86">
        <v>0</v>
      </c>
      <c r="X2521" s="86">
        <v>0</v>
      </c>
      <c r="Y2521" s="86">
        <v>1700000</v>
      </c>
    </row>
    <row r="2522" spans="1:25" s="284" customFormat="1" hidden="1" outlineLevel="3" collapsed="1" x14ac:dyDescent="0.3">
      <c r="A2522" s="85"/>
      <c r="B2522" s="290" t="s">
        <v>2866</v>
      </c>
      <c r="C2522" s="291"/>
      <c r="D2522" s="292"/>
      <c r="E2522" s="292">
        <f t="shared" ref="E2522:Y2522" si="100">SUBTOTAL(9,E2519:E2521)</f>
        <v>0</v>
      </c>
      <c r="F2522" s="292">
        <f t="shared" si="100"/>
        <v>0</v>
      </c>
      <c r="G2522" s="292">
        <f t="shared" si="100"/>
        <v>0</v>
      </c>
      <c r="H2522" s="292">
        <f t="shared" si="100"/>
        <v>0</v>
      </c>
      <c r="I2522" s="292">
        <f t="shared" si="100"/>
        <v>0</v>
      </c>
      <c r="J2522" s="292">
        <f t="shared" si="100"/>
        <v>0</v>
      </c>
      <c r="K2522" s="292">
        <f t="shared" si="100"/>
        <v>0</v>
      </c>
      <c r="L2522" s="292">
        <f t="shared" si="100"/>
        <v>0</v>
      </c>
      <c r="M2522" s="292">
        <f t="shared" si="100"/>
        <v>0</v>
      </c>
      <c r="N2522" s="292">
        <f t="shared" si="100"/>
        <v>400000</v>
      </c>
      <c r="O2522" s="292">
        <f t="shared" si="100"/>
        <v>1000000</v>
      </c>
      <c r="P2522" s="292">
        <f t="shared" si="100"/>
        <v>0</v>
      </c>
      <c r="Q2522" s="292">
        <f t="shared" si="100"/>
        <v>0</v>
      </c>
      <c r="R2522" s="292">
        <f t="shared" si="100"/>
        <v>0</v>
      </c>
      <c r="S2522" s="292">
        <f t="shared" si="100"/>
        <v>0</v>
      </c>
      <c r="T2522" s="292">
        <f t="shared" si="100"/>
        <v>1700000</v>
      </c>
      <c r="U2522" s="292">
        <f t="shared" si="100"/>
        <v>0</v>
      </c>
      <c r="V2522" s="292">
        <f t="shared" si="100"/>
        <v>1000000</v>
      </c>
      <c r="W2522" s="292">
        <f t="shared" si="100"/>
        <v>0</v>
      </c>
      <c r="X2522" s="292">
        <f t="shared" si="100"/>
        <v>0</v>
      </c>
      <c r="Y2522" s="292">
        <f t="shared" si="100"/>
        <v>4100000</v>
      </c>
    </row>
    <row r="2523" spans="1:25" hidden="1" outlineLevel="4" x14ac:dyDescent="0.3">
      <c r="A2523" s="85" t="s">
        <v>262</v>
      </c>
      <c r="B2523" s="85" t="s">
        <v>281</v>
      </c>
      <c r="C2523" t="s">
        <v>2575</v>
      </c>
      <c r="D2523" s="86">
        <v>0</v>
      </c>
      <c r="E2523" s="86">
        <v>0</v>
      </c>
      <c r="F2523" s="86">
        <v>0</v>
      </c>
      <c r="G2523" s="86">
        <v>0</v>
      </c>
      <c r="H2523" s="86">
        <v>0</v>
      </c>
      <c r="I2523" s="86">
        <v>0</v>
      </c>
      <c r="J2523" s="86">
        <v>0</v>
      </c>
      <c r="K2523" s="86">
        <v>10000</v>
      </c>
      <c r="L2523" s="86">
        <v>0</v>
      </c>
      <c r="M2523" s="86">
        <v>0</v>
      </c>
      <c r="N2523" s="86">
        <v>0</v>
      </c>
      <c r="O2523" s="86">
        <v>0</v>
      </c>
      <c r="P2523" s="86">
        <v>0</v>
      </c>
      <c r="Q2523" s="86">
        <v>0</v>
      </c>
      <c r="R2523" s="86">
        <v>0</v>
      </c>
      <c r="S2523" s="86">
        <v>0</v>
      </c>
      <c r="T2523" s="86">
        <v>0</v>
      </c>
      <c r="U2523" s="86">
        <v>0</v>
      </c>
      <c r="V2523" s="86">
        <v>0</v>
      </c>
      <c r="W2523" s="86">
        <v>0</v>
      </c>
      <c r="X2523" s="86">
        <v>0</v>
      </c>
      <c r="Y2523" s="86">
        <v>10000</v>
      </c>
    </row>
    <row r="2524" spans="1:25" hidden="1" outlineLevel="4" x14ac:dyDescent="0.3">
      <c r="A2524" s="85" t="s">
        <v>262</v>
      </c>
      <c r="B2524" s="85" t="s">
        <v>281</v>
      </c>
      <c r="C2524" t="s">
        <v>2576</v>
      </c>
      <c r="D2524" s="86">
        <v>0</v>
      </c>
      <c r="E2524" s="86">
        <v>0</v>
      </c>
      <c r="F2524" s="86">
        <v>0</v>
      </c>
      <c r="G2524" s="86">
        <v>0</v>
      </c>
      <c r="H2524" s="86">
        <v>0</v>
      </c>
      <c r="I2524" s="86">
        <v>0</v>
      </c>
      <c r="J2524" s="86">
        <v>0</v>
      </c>
      <c r="K2524" s="86">
        <v>0</v>
      </c>
      <c r="L2524" s="86">
        <v>0</v>
      </c>
      <c r="M2524" s="86">
        <v>0</v>
      </c>
      <c r="N2524" s="86">
        <v>0</v>
      </c>
      <c r="O2524" s="86">
        <v>0</v>
      </c>
      <c r="P2524" s="86">
        <v>0</v>
      </c>
      <c r="Q2524" s="86">
        <v>0</v>
      </c>
      <c r="R2524" s="86">
        <v>0</v>
      </c>
      <c r="S2524" s="86">
        <v>0</v>
      </c>
      <c r="T2524" s="86">
        <v>0</v>
      </c>
      <c r="U2524" s="86">
        <v>0</v>
      </c>
      <c r="V2524" s="86">
        <v>0</v>
      </c>
      <c r="W2524" s="86">
        <v>0</v>
      </c>
      <c r="X2524" s="86">
        <v>20000000</v>
      </c>
      <c r="Y2524" s="86">
        <v>20000000</v>
      </c>
    </row>
    <row r="2525" spans="1:25" hidden="1" outlineLevel="4" x14ac:dyDescent="0.3">
      <c r="A2525" s="85" t="s">
        <v>262</v>
      </c>
      <c r="B2525" s="85" t="s">
        <v>281</v>
      </c>
      <c r="C2525" t="s">
        <v>2577</v>
      </c>
      <c r="D2525" s="86">
        <v>0</v>
      </c>
      <c r="E2525" s="86">
        <v>0</v>
      </c>
      <c r="F2525" s="86">
        <v>0</v>
      </c>
      <c r="G2525" s="86">
        <v>0</v>
      </c>
      <c r="H2525" s="86">
        <v>0</v>
      </c>
      <c r="I2525" s="86">
        <v>0</v>
      </c>
      <c r="J2525" s="86">
        <v>0</v>
      </c>
      <c r="K2525" s="86">
        <v>0</v>
      </c>
      <c r="L2525" s="86">
        <v>0</v>
      </c>
      <c r="M2525" s="86">
        <v>0</v>
      </c>
      <c r="N2525" s="86">
        <v>0</v>
      </c>
      <c r="O2525" s="86">
        <v>0</v>
      </c>
      <c r="P2525" s="86">
        <v>0</v>
      </c>
      <c r="Q2525" s="86">
        <v>0</v>
      </c>
      <c r="R2525" s="86">
        <v>0</v>
      </c>
      <c r="S2525" s="86">
        <v>0</v>
      </c>
      <c r="T2525" s="86">
        <v>0</v>
      </c>
      <c r="U2525" s="86">
        <v>0</v>
      </c>
      <c r="V2525" s="86">
        <v>2129944</v>
      </c>
      <c r="W2525" s="86">
        <v>0</v>
      </c>
      <c r="X2525" s="86">
        <v>7500000</v>
      </c>
      <c r="Y2525" s="86">
        <v>9629944</v>
      </c>
    </row>
    <row r="2526" spans="1:25" hidden="1" outlineLevel="4" x14ac:dyDescent="0.3">
      <c r="A2526" s="85" t="s">
        <v>262</v>
      </c>
      <c r="B2526" s="85" t="s">
        <v>281</v>
      </c>
      <c r="C2526" t="s">
        <v>2578</v>
      </c>
      <c r="D2526" s="86">
        <v>0</v>
      </c>
      <c r="E2526" s="86">
        <v>0</v>
      </c>
      <c r="F2526" s="86">
        <v>0</v>
      </c>
      <c r="G2526" s="86">
        <v>0</v>
      </c>
      <c r="H2526" s="86">
        <v>0</v>
      </c>
      <c r="I2526" s="86">
        <v>0</v>
      </c>
      <c r="J2526" s="86">
        <v>0</v>
      </c>
      <c r="K2526" s="86">
        <v>0</v>
      </c>
      <c r="L2526" s="86">
        <v>0</v>
      </c>
      <c r="M2526" s="86">
        <v>0</v>
      </c>
      <c r="N2526" s="86">
        <v>0</v>
      </c>
      <c r="O2526" s="86">
        <v>0</v>
      </c>
      <c r="P2526" s="86">
        <v>0</v>
      </c>
      <c r="Q2526" s="86">
        <v>0</v>
      </c>
      <c r="R2526" s="86">
        <v>0</v>
      </c>
      <c r="S2526" s="86">
        <v>0</v>
      </c>
      <c r="T2526" s="86">
        <v>0</v>
      </c>
      <c r="U2526" s="86">
        <v>0</v>
      </c>
      <c r="V2526" s="86">
        <v>0</v>
      </c>
      <c r="W2526" s="86">
        <v>0</v>
      </c>
      <c r="X2526" s="86">
        <v>5000000</v>
      </c>
      <c r="Y2526" s="86">
        <v>5000000</v>
      </c>
    </row>
    <row r="2527" spans="1:25" hidden="1" outlineLevel="4" x14ac:dyDescent="0.3">
      <c r="A2527" s="85" t="s">
        <v>262</v>
      </c>
      <c r="B2527" s="85" t="s">
        <v>281</v>
      </c>
      <c r="C2527" t="s">
        <v>2579</v>
      </c>
      <c r="D2527" s="86">
        <v>0</v>
      </c>
      <c r="E2527" s="86">
        <v>0</v>
      </c>
      <c r="F2527" s="86">
        <v>0</v>
      </c>
      <c r="G2527" s="86">
        <v>0</v>
      </c>
      <c r="H2527" s="86">
        <v>0</v>
      </c>
      <c r="I2527" s="86">
        <v>0</v>
      </c>
      <c r="J2527" s="86">
        <v>0</v>
      </c>
      <c r="K2527" s="86">
        <v>0</v>
      </c>
      <c r="L2527" s="86">
        <v>0</v>
      </c>
      <c r="M2527" s="86">
        <v>0</v>
      </c>
      <c r="N2527" s="86">
        <v>0</v>
      </c>
      <c r="O2527" s="86">
        <v>0</v>
      </c>
      <c r="P2527" s="86">
        <v>0</v>
      </c>
      <c r="Q2527" s="86">
        <v>0</v>
      </c>
      <c r="R2527" s="86">
        <v>0</v>
      </c>
      <c r="S2527" s="86">
        <v>0</v>
      </c>
      <c r="T2527" s="86">
        <v>0</v>
      </c>
      <c r="U2527" s="86">
        <v>0</v>
      </c>
      <c r="V2527" s="86">
        <v>0</v>
      </c>
      <c r="W2527" s="86">
        <v>0</v>
      </c>
      <c r="X2527" s="86">
        <v>600000</v>
      </c>
      <c r="Y2527" s="86">
        <v>600000</v>
      </c>
    </row>
    <row r="2528" spans="1:25" hidden="1" outlineLevel="4" x14ac:dyDescent="0.3">
      <c r="A2528" s="85" t="s">
        <v>262</v>
      </c>
      <c r="B2528" s="85" t="s">
        <v>281</v>
      </c>
      <c r="C2528" t="s">
        <v>2580</v>
      </c>
      <c r="D2528" s="86">
        <v>0</v>
      </c>
      <c r="E2528" s="86">
        <v>0</v>
      </c>
      <c r="F2528" s="86">
        <v>0</v>
      </c>
      <c r="G2528" s="86">
        <v>0</v>
      </c>
      <c r="H2528" s="86">
        <v>0</v>
      </c>
      <c r="I2528" s="86">
        <v>0</v>
      </c>
      <c r="J2528" s="86">
        <v>0</v>
      </c>
      <c r="K2528" s="86">
        <v>0</v>
      </c>
      <c r="L2528" s="86">
        <v>0</v>
      </c>
      <c r="M2528" s="86">
        <v>0</v>
      </c>
      <c r="N2528" s="86">
        <v>0</v>
      </c>
      <c r="O2528" s="86">
        <v>0</v>
      </c>
      <c r="P2528" s="86">
        <v>0</v>
      </c>
      <c r="Q2528" s="86">
        <v>0</v>
      </c>
      <c r="R2528" s="86">
        <v>0</v>
      </c>
      <c r="S2528" s="86">
        <v>0</v>
      </c>
      <c r="T2528" s="86">
        <v>0</v>
      </c>
      <c r="U2528" s="86">
        <v>0</v>
      </c>
      <c r="V2528" s="86">
        <v>0</v>
      </c>
      <c r="W2528" s="86">
        <v>0</v>
      </c>
      <c r="X2528" s="86">
        <v>5000000</v>
      </c>
      <c r="Y2528" s="86">
        <v>5000000</v>
      </c>
    </row>
    <row r="2529" spans="1:25" hidden="1" outlineLevel="4" x14ac:dyDescent="0.3">
      <c r="A2529" s="85" t="s">
        <v>262</v>
      </c>
      <c r="B2529" s="85" t="s">
        <v>281</v>
      </c>
      <c r="C2529" t="s">
        <v>2581</v>
      </c>
      <c r="D2529" s="86">
        <v>0</v>
      </c>
      <c r="E2529" s="86">
        <v>0</v>
      </c>
      <c r="F2529" s="86">
        <v>0</v>
      </c>
      <c r="G2529" s="86">
        <v>0</v>
      </c>
      <c r="H2529" s="86">
        <v>0</v>
      </c>
      <c r="I2529" s="86">
        <v>0</v>
      </c>
      <c r="J2529" s="86">
        <v>0</v>
      </c>
      <c r="K2529" s="86">
        <v>0</v>
      </c>
      <c r="L2529" s="86">
        <v>0</v>
      </c>
      <c r="M2529" s="86">
        <v>0</v>
      </c>
      <c r="N2529" s="86">
        <v>0</v>
      </c>
      <c r="O2529" s="86">
        <v>0</v>
      </c>
      <c r="P2529" s="86">
        <v>0</v>
      </c>
      <c r="Q2529" s="86">
        <v>0</v>
      </c>
      <c r="R2529" s="86">
        <v>0</v>
      </c>
      <c r="S2529" s="86">
        <v>0</v>
      </c>
      <c r="T2529" s="86">
        <v>0</v>
      </c>
      <c r="U2529" s="86">
        <v>0</v>
      </c>
      <c r="V2529" s="86">
        <v>0</v>
      </c>
      <c r="W2529" s="86">
        <v>0</v>
      </c>
      <c r="X2529" s="86">
        <v>500000</v>
      </c>
      <c r="Y2529" s="86">
        <v>500000</v>
      </c>
    </row>
    <row r="2530" spans="1:25" hidden="1" outlineLevel="4" x14ac:dyDescent="0.3">
      <c r="A2530" s="85" t="s">
        <v>262</v>
      </c>
      <c r="B2530" s="85" t="s">
        <v>281</v>
      </c>
      <c r="C2530" t="s">
        <v>2582</v>
      </c>
      <c r="D2530" s="86">
        <v>0</v>
      </c>
      <c r="E2530" s="86">
        <v>0</v>
      </c>
      <c r="F2530" s="86">
        <v>0</v>
      </c>
      <c r="G2530" s="86">
        <v>0</v>
      </c>
      <c r="H2530" s="86">
        <v>0</v>
      </c>
      <c r="I2530" s="86">
        <v>0</v>
      </c>
      <c r="J2530" s="86">
        <v>0</v>
      </c>
      <c r="K2530" s="86">
        <v>0</v>
      </c>
      <c r="L2530" s="86">
        <v>0</v>
      </c>
      <c r="M2530" s="86">
        <v>0</v>
      </c>
      <c r="N2530" s="86">
        <v>0</v>
      </c>
      <c r="O2530" s="86">
        <v>0</v>
      </c>
      <c r="P2530" s="86">
        <v>0</v>
      </c>
      <c r="Q2530" s="86">
        <v>0</v>
      </c>
      <c r="R2530" s="86">
        <v>0</v>
      </c>
      <c r="S2530" s="86">
        <v>0</v>
      </c>
      <c r="T2530" s="86">
        <v>0</v>
      </c>
      <c r="U2530" s="86">
        <v>0</v>
      </c>
      <c r="V2530" s="86">
        <v>0</v>
      </c>
      <c r="W2530" s="86">
        <v>0</v>
      </c>
      <c r="X2530" s="86">
        <v>1000000</v>
      </c>
      <c r="Y2530" s="86">
        <v>1000000</v>
      </c>
    </row>
    <row r="2531" spans="1:25" hidden="1" outlineLevel="4" x14ac:dyDescent="0.3">
      <c r="A2531" s="85" t="s">
        <v>262</v>
      </c>
      <c r="B2531" s="85" t="s">
        <v>281</v>
      </c>
      <c r="C2531" t="s">
        <v>2583</v>
      </c>
      <c r="D2531" s="86">
        <v>0</v>
      </c>
      <c r="E2531" s="86">
        <v>0</v>
      </c>
      <c r="F2531" s="86">
        <v>0</v>
      </c>
      <c r="G2531" s="86">
        <v>0</v>
      </c>
      <c r="H2531" s="86">
        <v>0</v>
      </c>
      <c r="I2531" s="86">
        <v>0</v>
      </c>
      <c r="J2531" s="86">
        <v>0</v>
      </c>
      <c r="K2531" s="86">
        <v>0</v>
      </c>
      <c r="L2531" s="86">
        <v>0</v>
      </c>
      <c r="M2531" s="86">
        <v>0</v>
      </c>
      <c r="N2531" s="86">
        <v>0</v>
      </c>
      <c r="O2531" s="86">
        <v>0</v>
      </c>
      <c r="P2531" s="86">
        <v>0</v>
      </c>
      <c r="Q2531" s="86">
        <v>0</v>
      </c>
      <c r="R2531" s="86">
        <v>0</v>
      </c>
      <c r="S2531" s="86">
        <v>0</v>
      </c>
      <c r="T2531" s="86">
        <v>0</v>
      </c>
      <c r="U2531" s="86">
        <v>0</v>
      </c>
      <c r="V2531" s="86">
        <v>3500000</v>
      </c>
      <c r="W2531" s="86">
        <v>0</v>
      </c>
      <c r="X2531" s="86">
        <v>0</v>
      </c>
      <c r="Y2531" s="86">
        <v>3500000</v>
      </c>
    </row>
    <row r="2532" spans="1:25" hidden="1" outlineLevel="4" x14ac:dyDescent="0.3">
      <c r="A2532" s="85" t="s">
        <v>262</v>
      </c>
      <c r="B2532" s="85" t="s">
        <v>281</v>
      </c>
      <c r="C2532" t="s">
        <v>2584</v>
      </c>
      <c r="D2532" s="86">
        <v>0</v>
      </c>
      <c r="E2532" s="86">
        <v>0</v>
      </c>
      <c r="F2532" s="86">
        <v>0</v>
      </c>
      <c r="G2532" s="86">
        <v>0</v>
      </c>
      <c r="H2532" s="86">
        <v>0</v>
      </c>
      <c r="I2532" s="86">
        <v>0</v>
      </c>
      <c r="J2532" s="86">
        <v>0</v>
      </c>
      <c r="K2532" s="86">
        <v>0</v>
      </c>
      <c r="L2532" s="86">
        <v>0</v>
      </c>
      <c r="M2532" s="86">
        <v>0</v>
      </c>
      <c r="N2532" s="86">
        <v>0</v>
      </c>
      <c r="O2532" s="86">
        <v>0</v>
      </c>
      <c r="P2532" s="86">
        <v>0</v>
      </c>
      <c r="Q2532" s="86">
        <v>0</v>
      </c>
      <c r="R2532" s="86">
        <v>0</v>
      </c>
      <c r="S2532" s="86">
        <v>0</v>
      </c>
      <c r="T2532" s="86">
        <v>0</v>
      </c>
      <c r="U2532" s="86">
        <v>0</v>
      </c>
      <c r="V2532" s="86">
        <v>0</v>
      </c>
      <c r="W2532" s="86">
        <v>0</v>
      </c>
      <c r="X2532" s="86">
        <v>11400000</v>
      </c>
      <c r="Y2532" s="86">
        <v>11400000</v>
      </c>
    </row>
    <row r="2533" spans="1:25" hidden="1" outlineLevel="4" x14ac:dyDescent="0.3">
      <c r="A2533" s="85" t="s">
        <v>262</v>
      </c>
      <c r="B2533" s="85" t="s">
        <v>281</v>
      </c>
      <c r="C2533" t="s">
        <v>2585</v>
      </c>
      <c r="D2533" s="86">
        <v>0</v>
      </c>
      <c r="E2533" s="86">
        <v>0</v>
      </c>
      <c r="F2533" s="86">
        <v>0</v>
      </c>
      <c r="G2533" s="86">
        <v>0</v>
      </c>
      <c r="H2533" s="86">
        <v>0</v>
      </c>
      <c r="I2533" s="86">
        <v>0</v>
      </c>
      <c r="J2533" s="86">
        <v>0</v>
      </c>
      <c r="K2533" s="86">
        <v>0</v>
      </c>
      <c r="L2533" s="86">
        <v>0</v>
      </c>
      <c r="M2533" s="86">
        <v>0</v>
      </c>
      <c r="N2533" s="86">
        <v>0</v>
      </c>
      <c r="O2533" s="86">
        <v>0</v>
      </c>
      <c r="P2533" s="86">
        <v>0</v>
      </c>
      <c r="Q2533" s="86">
        <v>0</v>
      </c>
      <c r="R2533" s="86">
        <v>0</v>
      </c>
      <c r="S2533" s="86">
        <v>0</v>
      </c>
      <c r="T2533" s="86">
        <v>0</v>
      </c>
      <c r="U2533" s="86">
        <v>0</v>
      </c>
      <c r="V2533" s="86">
        <v>0</v>
      </c>
      <c r="W2533" s="86">
        <v>0</v>
      </c>
      <c r="X2533" s="86">
        <v>20000000</v>
      </c>
      <c r="Y2533" s="86">
        <v>20000000</v>
      </c>
    </row>
    <row r="2534" spans="1:25" s="284" customFormat="1" hidden="1" outlineLevel="3" collapsed="1" x14ac:dyDescent="0.3">
      <c r="A2534" s="85"/>
      <c r="B2534" s="290" t="s">
        <v>2867</v>
      </c>
      <c r="C2534" s="291"/>
      <c r="D2534" s="292"/>
      <c r="E2534" s="292">
        <f t="shared" ref="E2534:Y2534" si="101">SUBTOTAL(9,E2523:E2533)</f>
        <v>0</v>
      </c>
      <c r="F2534" s="292">
        <f t="shared" si="101"/>
        <v>0</v>
      </c>
      <c r="G2534" s="292">
        <f t="shared" si="101"/>
        <v>0</v>
      </c>
      <c r="H2534" s="292">
        <f t="shared" si="101"/>
        <v>0</v>
      </c>
      <c r="I2534" s="292">
        <f t="shared" si="101"/>
        <v>0</v>
      </c>
      <c r="J2534" s="292">
        <f t="shared" si="101"/>
        <v>0</v>
      </c>
      <c r="K2534" s="292">
        <f t="shared" si="101"/>
        <v>10000</v>
      </c>
      <c r="L2534" s="292">
        <f t="shared" si="101"/>
        <v>0</v>
      </c>
      <c r="M2534" s="292">
        <f t="shared" si="101"/>
        <v>0</v>
      </c>
      <c r="N2534" s="292">
        <f t="shared" si="101"/>
        <v>0</v>
      </c>
      <c r="O2534" s="292">
        <f t="shared" si="101"/>
        <v>0</v>
      </c>
      <c r="P2534" s="292">
        <f t="shared" si="101"/>
        <v>0</v>
      </c>
      <c r="Q2534" s="292">
        <f t="shared" si="101"/>
        <v>0</v>
      </c>
      <c r="R2534" s="292">
        <f t="shared" si="101"/>
        <v>0</v>
      </c>
      <c r="S2534" s="292">
        <f t="shared" si="101"/>
        <v>0</v>
      </c>
      <c r="T2534" s="292">
        <f t="shared" si="101"/>
        <v>0</v>
      </c>
      <c r="U2534" s="292">
        <f t="shared" si="101"/>
        <v>0</v>
      </c>
      <c r="V2534" s="292">
        <f t="shared" si="101"/>
        <v>5629944</v>
      </c>
      <c r="W2534" s="292">
        <f t="shared" si="101"/>
        <v>0</v>
      </c>
      <c r="X2534" s="292">
        <f t="shared" si="101"/>
        <v>71000000</v>
      </c>
      <c r="Y2534" s="292">
        <f t="shared" si="101"/>
        <v>76639944</v>
      </c>
    </row>
    <row r="2535" spans="1:25" hidden="1" outlineLevel="4" x14ac:dyDescent="0.3">
      <c r="A2535" s="85" t="s">
        <v>262</v>
      </c>
      <c r="B2535" s="85" t="s">
        <v>282</v>
      </c>
      <c r="C2535" t="s">
        <v>2586</v>
      </c>
      <c r="D2535" s="86">
        <v>0</v>
      </c>
      <c r="E2535" s="86">
        <v>0</v>
      </c>
      <c r="F2535" s="86">
        <v>0</v>
      </c>
      <c r="G2535" s="86">
        <v>0</v>
      </c>
      <c r="H2535" s="86">
        <v>0</v>
      </c>
      <c r="I2535" s="86">
        <v>0</v>
      </c>
      <c r="J2535" s="86">
        <v>0</v>
      </c>
      <c r="K2535" s="86">
        <v>0</v>
      </c>
      <c r="L2535" s="86">
        <v>0</v>
      </c>
      <c r="M2535" s="86">
        <v>0</v>
      </c>
      <c r="N2535" s="86">
        <v>0</v>
      </c>
      <c r="O2535" s="86">
        <v>0</v>
      </c>
      <c r="P2535" s="86">
        <v>0</v>
      </c>
      <c r="Q2535" s="86">
        <v>0</v>
      </c>
      <c r="R2535" s="86">
        <v>0</v>
      </c>
      <c r="S2535" s="86">
        <v>0</v>
      </c>
      <c r="T2535" s="86">
        <v>0</v>
      </c>
      <c r="U2535" s="86">
        <v>0</v>
      </c>
      <c r="V2535" s="86">
        <v>0</v>
      </c>
      <c r="W2535" s="86">
        <v>0</v>
      </c>
      <c r="X2535" s="86">
        <v>2500000</v>
      </c>
      <c r="Y2535" s="86">
        <v>2500000</v>
      </c>
    </row>
    <row r="2536" spans="1:25" hidden="1" outlineLevel="4" x14ac:dyDescent="0.3">
      <c r="A2536" s="85" t="s">
        <v>262</v>
      </c>
      <c r="B2536" s="85" t="s">
        <v>282</v>
      </c>
      <c r="C2536" t="s">
        <v>2587</v>
      </c>
      <c r="D2536" s="86">
        <v>0</v>
      </c>
      <c r="E2536" s="86">
        <v>0</v>
      </c>
      <c r="F2536" s="86">
        <v>0</v>
      </c>
      <c r="G2536" s="86">
        <v>0</v>
      </c>
      <c r="H2536" s="86">
        <v>0</v>
      </c>
      <c r="I2536" s="86">
        <v>0</v>
      </c>
      <c r="J2536" s="86">
        <v>0</v>
      </c>
      <c r="K2536" s="86">
        <v>0</v>
      </c>
      <c r="L2536" s="86">
        <v>0</v>
      </c>
      <c r="M2536" s="86">
        <v>0</v>
      </c>
      <c r="N2536" s="86">
        <v>0</v>
      </c>
      <c r="O2536" s="86">
        <v>0</v>
      </c>
      <c r="P2536" s="86">
        <v>0</v>
      </c>
      <c r="Q2536" s="86">
        <v>0</v>
      </c>
      <c r="R2536" s="86">
        <v>0</v>
      </c>
      <c r="S2536" s="86">
        <v>0</v>
      </c>
      <c r="T2536" s="86">
        <v>0</v>
      </c>
      <c r="U2536" s="86">
        <v>0</v>
      </c>
      <c r="V2536" s="86">
        <v>0</v>
      </c>
      <c r="W2536" s="86">
        <v>0</v>
      </c>
      <c r="X2536" s="86">
        <v>300000</v>
      </c>
      <c r="Y2536" s="86">
        <v>300000</v>
      </c>
    </row>
    <row r="2537" spans="1:25" hidden="1" outlineLevel="4" x14ac:dyDescent="0.3">
      <c r="A2537" s="85" t="s">
        <v>262</v>
      </c>
      <c r="B2537" s="85" t="s">
        <v>282</v>
      </c>
      <c r="C2537" t="s">
        <v>2588</v>
      </c>
      <c r="D2537" s="86">
        <v>0</v>
      </c>
      <c r="E2537" s="86">
        <v>0</v>
      </c>
      <c r="F2537" s="86">
        <v>0</v>
      </c>
      <c r="G2537" s="86">
        <v>0</v>
      </c>
      <c r="H2537" s="86">
        <v>0</v>
      </c>
      <c r="I2537" s="86">
        <v>0</v>
      </c>
      <c r="J2537" s="86">
        <v>0</v>
      </c>
      <c r="K2537" s="86">
        <v>0</v>
      </c>
      <c r="L2537" s="86">
        <v>0</v>
      </c>
      <c r="M2537" s="86">
        <v>0</v>
      </c>
      <c r="N2537" s="86">
        <v>0</v>
      </c>
      <c r="O2537" s="86">
        <v>0</v>
      </c>
      <c r="P2537" s="86">
        <v>0</v>
      </c>
      <c r="Q2537" s="86">
        <v>0</v>
      </c>
      <c r="R2537" s="86">
        <v>0</v>
      </c>
      <c r="S2537" s="86">
        <v>0</v>
      </c>
      <c r="T2537" s="86">
        <v>0</v>
      </c>
      <c r="U2537" s="86">
        <v>0</v>
      </c>
      <c r="V2537" s="86">
        <v>0</v>
      </c>
      <c r="W2537" s="86">
        <v>0</v>
      </c>
      <c r="X2537" s="86">
        <v>2500000</v>
      </c>
      <c r="Y2537" s="86">
        <v>2500000</v>
      </c>
    </row>
    <row r="2538" spans="1:25" hidden="1" outlineLevel="4" x14ac:dyDescent="0.3">
      <c r="A2538" s="85" t="s">
        <v>262</v>
      </c>
      <c r="B2538" s="85" t="s">
        <v>282</v>
      </c>
      <c r="C2538" t="s">
        <v>2589</v>
      </c>
      <c r="D2538" s="86">
        <v>0</v>
      </c>
      <c r="E2538" s="86">
        <v>0</v>
      </c>
      <c r="F2538" s="86">
        <v>0</v>
      </c>
      <c r="G2538" s="86">
        <v>0</v>
      </c>
      <c r="H2538" s="86">
        <v>0</v>
      </c>
      <c r="I2538" s="86">
        <v>0</v>
      </c>
      <c r="J2538" s="86">
        <v>0</v>
      </c>
      <c r="K2538" s="86">
        <v>0</v>
      </c>
      <c r="L2538" s="86">
        <v>0</v>
      </c>
      <c r="M2538" s="86">
        <v>0</v>
      </c>
      <c r="N2538" s="86">
        <v>0</v>
      </c>
      <c r="O2538" s="86">
        <v>0</v>
      </c>
      <c r="P2538" s="86">
        <v>0</v>
      </c>
      <c r="Q2538" s="86">
        <v>0</v>
      </c>
      <c r="R2538" s="86">
        <v>0</v>
      </c>
      <c r="S2538" s="86">
        <v>0</v>
      </c>
      <c r="T2538" s="86">
        <v>0</v>
      </c>
      <c r="U2538" s="86">
        <v>0</v>
      </c>
      <c r="V2538" s="86">
        <v>0</v>
      </c>
      <c r="W2538" s="86">
        <v>1600000</v>
      </c>
      <c r="X2538" s="86">
        <v>0</v>
      </c>
      <c r="Y2538" s="86">
        <v>1600000</v>
      </c>
    </row>
    <row r="2539" spans="1:25" hidden="1" outlineLevel="4" x14ac:dyDescent="0.3">
      <c r="A2539" s="85" t="s">
        <v>262</v>
      </c>
      <c r="B2539" s="85" t="s">
        <v>282</v>
      </c>
      <c r="C2539" t="s">
        <v>2590</v>
      </c>
      <c r="D2539" s="86">
        <v>0</v>
      </c>
      <c r="E2539" s="86">
        <v>0</v>
      </c>
      <c r="F2539" s="86">
        <v>0</v>
      </c>
      <c r="G2539" s="86">
        <v>0</v>
      </c>
      <c r="H2539" s="86">
        <v>0</v>
      </c>
      <c r="I2539" s="86">
        <v>0</v>
      </c>
      <c r="J2539" s="86">
        <v>0</v>
      </c>
      <c r="K2539" s="86">
        <v>0</v>
      </c>
      <c r="L2539" s="86">
        <v>0</v>
      </c>
      <c r="M2539" s="86">
        <v>0</v>
      </c>
      <c r="N2539" s="86">
        <v>0</v>
      </c>
      <c r="O2539" s="86">
        <v>0</v>
      </c>
      <c r="P2539" s="86">
        <v>0</v>
      </c>
      <c r="Q2539" s="86">
        <v>0</v>
      </c>
      <c r="R2539" s="86">
        <v>0</v>
      </c>
      <c r="S2539" s="86">
        <v>0</v>
      </c>
      <c r="T2539" s="86">
        <v>0</v>
      </c>
      <c r="U2539" s="86">
        <v>0</v>
      </c>
      <c r="V2539" s="86">
        <v>0</v>
      </c>
      <c r="W2539" s="86">
        <v>0</v>
      </c>
      <c r="X2539" s="86">
        <v>150000</v>
      </c>
      <c r="Y2539" s="86">
        <v>150000</v>
      </c>
    </row>
    <row r="2540" spans="1:25" hidden="1" outlineLevel="4" x14ac:dyDescent="0.3">
      <c r="A2540" s="85" t="s">
        <v>262</v>
      </c>
      <c r="B2540" s="85" t="s">
        <v>282</v>
      </c>
      <c r="C2540" t="s">
        <v>2591</v>
      </c>
      <c r="D2540" s="86">
        <v>0</v>
      </c>
      <c r="E2540" s="86">
        <v>0</v>
      </c>
      <c r="F2540" s="86">
        <v>0</v>
      </c>
      <c r="G2540" s="86">
        <v>0</v>
      </c>
      <c r="H2540" s="86">
        <v>0</v>
      </c>
      <c r="I2540" s="86">
        <v>0</v>
      </c>
      <c r="J2540" s="86">
        <v>0</v>
      </c>
      <c r="K2540" s="86">
        <v>0</v>
      </c>
      <c r="L2540" s="86">
        <v>0</v>
      </c>
      <c r="M2540" s="86">
        <v>0</v>
      </c>
      <c r="N2540" s="86">
        <v>0</v>
      </c>
      <c r="O2540" s="86">
        <v>0</v>
      </c>
      <c r="P2540" s="86">
        <v>0</v>
      </c>
      <c r="Q2540" s="86">
        <v>0</v>
      </c>
      <c r="R2540" s="86">
        <v>0</v>
      </c>
      <c r="S2540" s="86">
        <v>0</v>
      </c>
      <c r="T2540" s="86">
        <v>0</v>
      </c>
      <c r="U2540" s="86">
        <v>0</v>
      </c>
      <c r="V2540" s="86">
        <v>0</v>
      </c>
      <c r="W2540" s="86">
        <v>0</v>
      </c>
      <c r="X2540" s="86">
        <v>200000</v>
      </c>
      <c r="Y2540" s="86">
        <v>200000</v>
      </c>
    </row>
    <row r="2541" spans="1:25" hidden="1" outlineLevel="4" x14ac:dyDescent="0.3">
      <c r="A2541" s="85" t="s">
        <v>262</v>
      </c>
      <c r="B2541" s="85" t="s">
        <v>282</v>
      </c>
      <c r="C2541" t="s">
        <v>2592</v>
      </c>
      <c r="D2541" s="86">
        <v>0</v>
      </c>
      <c r="E2541" s="86">
        <v>0</v>
      </c>
      <c r="F2541" s="86">
        <v>0</v>
      </c>
      <c r="G2541" s="86">
        <v>0</v>
      </c>
      <c r="H2541" s="86">
        <v>0</v>
      </c>
      <c r="I2541" s="86">
        <v>0</v>
      </c>
      <c r="J2541" s="86">
        <v>150000</v>
      </c>
      <c r="K2541" s="86">
        <v>0</v>
      </c>
      <c r="L2541" s="86">
        <v>0</v>
      </c>
      <c r="M2541" s="86">
        <v>0</v>
      </c>
      <c r="N2541" s="86">
        <v>0</v>
      </c>
      <c r="O2541" s="86">
        <v>0</v>
      </c>
      <c r="P2541" s="86">
        <v>0</v>
      </c>
      <c r="Q2541" s="86">
        <v>0</v>
      </c>
      <c r="R2541" s="86">
        <v>0</v>
      </c>
      <c r="S2541" s="86">
        <v>0</v>
      </c>
      <c r="T2541" s="86">
        <v>0</v>
      </c>
      <c r="U2541" s="86">
        <v>0</v>
      </c>
      <c r="V2541" s="86">
        <v>0</v>
      </c>
      <c r="W2541" s="86">
        <v>0</v>
      </c>
      <c r="X2541" s="86">
        <v>0</v>
      </c>
      <c r="Y2541" s="86">
        <v>150000</v>
      </c>
    </row>
    <row r="2542" spans="1:25" hidden="1" outlineLevel="4" x14ac:dyDescent="0.3">
      <c r="A2542" s="85" t="s">
        <v>262</v>
      </c>
      <c r="B2542" s="85" t="s">
        <v>282</v>
      </c>
      <c r="C2542" t="s">
        <v>2593</v>
      </c>
      <c r="D2542" s="86">
        <v>0</v>
      </c>
      <c r="E2542" s="86">
        <v>0</v>
      </c>
      <c r="F2542" s="86">
        <v>0</v>
      </c>
      <c r="G2542" s="86">
        <v>0</v>
      </c>
      <c r="H2542" s="86">
        <v>0</v>
      </c>
      <c r="I2542" s="86">
        <v>0</v>
      </c>
      <c r="J2542" s="86">
        <v>0</v>
      </c>
      <c r="K2542" s="86">
        <v>0</v>
      </c>
      <c r="L2542" s="86">
        <v>0</v>
      </c>
      <c r="M2542" s="86">
        <v>0</v>
      </c>
      <c r="N2542" s="86">
        <v>0</v>
      </c>
      <c r="O2542" s="86">
        <v>0</v>
      </c>
      <c r="P2542" s="86">
        <v>0</v>
      </c>
      <c r="Q2542" s="86">
        <v>0</v>
      </c>
      <c r="R2542" s="86">
        <v>0</v>
      </c>
      <c r="S2542" s="86">
        <v>0</v>
      </c>
      <c r="T2542" s="86">
        <v>0</v>
      </c>
      <c r="U2542" s="86">
        <v>0</v>
      </c>
      <c r="V2542" s="86">
        <v>300000</v>
      </c>
      <c r="W2542" s="86">
        <v>0</v>
      </c>
      <c r="X2542" s="86">
        <v>0</v>
      </c>
      <c r="Y2542" s="86">
        <v>300000</v>
      </c>
    </row>
    <row r="2543" spans="1:25" hidden="1" outlineLevel="4" x14ac:dyDescent="0.3">
      <c r="A2543" s="85" t="s">
        <v>262</v>
      </c>
      <c r="B2543" s="85" t="s">
        <v>282</v>
      </c>
      <c r="C2543" t="s">
        <v>2594</v>
      </c>
      <c r="D2543" s="86">
        <v>0</v>
      </c>
      <c r="E2543" s="86">
        <v>0</v>
      </c>
      <c r="F2543" s="86">
        <v>0</v>
      </c>
      <c r="G2543" s="86">
        <v>0</v>
      </c>
      <c r="H2543" s="86">
        <v>0</v>
      </c>
      <c r="I2543" s="86">
        <v>0</v>
      </c>
      <c r="J2543" s="86">
        <v>0</v>
      </c>
      <c r="K2543" s="86">
        <v>0</v>
      </c>
      <c r="L2543" s="86">
        <v>0</v>
      </c>
      <c r="M2543" s="86">
        <v>0</v>
      </c>
      <c r="N2543" s="86">
        <v>0</v>
      </c>
      <c r="O2543" s="86">
        <v>0</v>
      </c>
      <c r="P2543" s="86">
        <v>0</v>
      </c>
      <c r="Q2543" s="86">
        <v>0</v>
      </c>
      <c r="R2543" s="86">
        <v>0</v>
      </c>
      <c r="S2543" s="86">
        <v>0</v>
      </c>
      <c r="T2543" s="86">
        <v>0</v>
      </c>
      <c r="U2543" s="86">
        <v>0</v>
      </c>
      <c r="V2543" s="86">
        <v>250000</v>
      </c>
      <c r="W2543" s="86">
        <v>262000</v>
      </c>
      <c r="X2543" s="86">
        <v>0</v>
      </c>
      <c r="Y2543" s="86">
        <v>512000</v>
      </c>
    </row>
    <row r="2544" spans="1:25" hidden="1" outlineLevel="4" x14ac:dyDescent="0.3">
      <c r="A2544" s="85" t="s">
        <v>262</v>
      </c>
      <c r="B2544" s="85" t="s">
        <v>282</v>
      </c>
      <c r="C2544" t="s">
        <v>2595</v>
      </c>
      <c r="D2544" s="86">
        <v>0</v>
      </c>
      <c r="E2544" s="86">
        <v>0</v>
      </c>
      <c r="F2544" s="86">
        <v>0</v>
      </c>
      <c r="G2544" s="86">
        <v>0</v>
      </c>
      <c r="H2544" s="86">
        <v>0</v>
      </c>
      <c r="I2544" s="86">
        <v>0</v>
      </c>
      <c r="J2544" s="86">
        <v>150000</v>
      </c>
      <c r="K2544" s="86">
        <v>200000</v>
      </c>
      <c r="L2544" s="86">
        <v>0</v>
      </c>
      <c r="M2544" s="86">
        <v>0</v>
      </c>
      <c r="N2544" s="86">
        <v>0</v>
      </c>
      <c r="O2544" s="86">
        <v>0</v>
      </c>
      <c r="P2544" s="86">
        <v>0</v>
      </c>
      <c r="Q2544" s="86">
        <v>0</v>
      </c>
      <c r="R2544" s="86">
        <v>0</v>
      </c>
      <c r="S2544" s="86">
        <v>0</v>
      </c>
      <c r="T2544" s="86">
        <v>0</v>
      </c>
      <c r="U2544" s="86">
        <v>0</v>
      </c>
      <c r="V2544" s="86">
        <v>0</v>
      </c>
      <c r="W2544" s="86">
        <v>0</v>
      </c>
      <c r="X2544" s="86">
        <v>0</v>
      </c>
      <c r="Y2544" s="86">
        <v>350000</v>
      </c>
    </row>
    <row r="2545" spans="1:25" hidden="1" outlineLevel="4" x14ac:dyDescent="0.3">
      <c r="A2545" s="85" t="s">
        <v>262</v>
      </c>
      <c r="B2545" s="85" t="s">
        <v>282</v>
      </c>
      <c r="C2545" t="s">
        <v>2596</v>
      </c>
      <c r="D2545" s="86">
        <v>0</v>
      </c>
      <c r="E2545" s="86">
        <v>0</v>
      </c>
      <c r="F2545" s="86">
        <v>0</v>
      </c>
      <c r="G2545" s="86">
        <v>0</v>
      </c>
      <c r="H2545" s="86">
        <v>0</v>
      </c>
      <c r="I2545" s="86">
        <v>0</v>
      </c>
      <c r="J2545" s="86">
        <v>0</v>
      </c>
      <c r="K2545" s="86">
        <v>0</v>
      </c>
      <c r="L2545" s="86">
        <v>0</v>
      </c>
      <c r="M2545" s="86">
        <v>0</v>
      </c>
      <c r="N2545" s="86">
        <v>0</v>
      </c>
      <c r="O2545" s="86">
        <v>0</v>
      </c>
      <c r="P2545" s="86">
        <v>740555</v>
      </c>
      <c r="Q2545" s="86">
        <v>0</v>
      </c>
      <c r="R2545" s="86">
        <v>0</v>
      </c>
      <c r="S2545" s="86">
        <v>0</v>
      </c>
      <c r="T2545" s="86">
        <v>0</v>
      </c>
      <c r="U2545" s="86">
        <v>0</v>
      </c>
      <c r="V2545" s="86">
        <v>0</v>
      </c>
      <c r="W2545" s="86">
        <v>0</v>
      </c>
      <c r="X2545" s="86">
        <v>0</v>
      </c>
      <c r="Y2545" s="86">
        <v>740555</v>
      </c>
    </row>
    <row r="2546" spans="1:25" hidden="1" outlineLevel="4" x14ac:dyDescent="0.3">
      <c r="A2546" s="85" t="s">
        <v>262</v>
      </c>
      <c r="B2546" s="85" t="s">
        <v>282</v>
      </c>
      <c r="C2546" t="s">
        <v>2597</v>
      </c>
      <c r="D2546" s="86">
        <v>0</v>
      </c>
      <c r="E2546" s="86">
        <v>0</v>
      </c>
      <c r="F2546" s="86">
        <v>0</v>
      </c>
      <c r="G2546" s="86">
        <v>0</v>
      </c>
      <c r="H2546" s="86">
        <v>0</v>
      </c>
      <c r="I2546" s="86">
        <v>0</v>
      </c>
      <c r="J2546" s="86">
        <v>0</v>
      </c>
      <c r="K2546" s="86">
        <v>0</v>
      </c>
      <c r="L2546" s="86">
        <v>0</v>
      </c>
      <c r="M2546" s="86">
        <v>0</v>
      </c>
      <c r="N2546" s="86">
        <v>0</v>
      </c>
      <c r="O2546" s="86">
        <v>0</v>
      </c>
      <c r="P2546" s="86">
        <v>0</v>
      </c>
      <c r="Q2546" s="86">
        <v>0</v>
      </c>
      <c r="R2546" s="86">
        <v>0</v>
      </c>
      <c r="S2546" s="86">
        <v>0</v>
      </c>
      <c r="T2546" s="86">
        <v>0</v>
      </c>
      <c r="U2546" s="86">
        <v>0</v>
      </c>
      <c r="V2546" s="86">
        <v>0</v>
      </c>
      <c r="W2546" s="86">
        <v>0</v>
      </c>
      <c r="X2546" s="86">
        <v>150000</v>
      </c>
      <c r="Y2546" s="86">
        <v>150000</v>
      </c>
    </row>
    <row r="2547" spans="1:25" hidden="1" outlineLevel="4" x14ac:dyDescent="0.3">
      <c r="A2547" s="85" t="s">
        <v>262</v>
      </c>
      <c r="B2547" s="85" t="s">
        <v>282</v>
      </c>
      <c r="C2547" t="s">
        <v>2598</v>
      </c>
      <c r="D2547" s="86">
        <v>0</v>
      </c>
      <c r="E2547" s="86">
        <v>0</v>
      </c>
      <c r="F2547" s="86">
        <v>0</v>
      </c>
      <c r="G2547" s="86">
        <v>0</v>
      </c>
      <c r="H2547" s="86">
        <v>0</v>
      </c>
      <c r="I2547" s="86">
        <v>0</v>
      </c>
      <c r="J2547" s="86">
        <v>0</v>
      </c>
      <c r="K2547" s="86">
        <v>0</v>
      </c>
      <c r="L2547" s="86">
        <v>0</v>
      </c>
      <c r="M2547" s="86">
        <v>0</v>
      </c>
      <c r="N2547" s="86">
        <v>0</v>
      </c>
      <c r="O2547" s="86">
        <v>0</v>
      </c>
      <c r="P2547" s="86">
        <v>0</v>
      </c>
      <c r="Q2547" s="86">
        <v>0</v>
      </c>
      <c r="R2547" s="86">
        <v>0</v>
      </c>
      <c r="S2547" s="86">
        <v>0</v>
      </c>
      <c r="T2547" s="86">
        <v>0</v>
      </c>
      <c r="U2547" s="86">
        <v>0</v>
      </c>
      <c r="V2547" s="86">
        <v>0</v>
      </c>
      <c r="W2547" s="86">
        <v>244000</v>
      </c>
      <c r="X2547" s="86">
        <v>0</v>
      </c>
      <c r="Y2547" s="86">
        <v>244000</v>
      </c>
    </row>
    <row r="2548" spans="1:25" hidden="1" outlineLevel="4" x14ac:dyDescent="0.3">
      <c r="A2548" s="85" t="s">
        <v>262</v>
      </c>
      <c r="B2548" s="85" t="s">
        <v>282</v>
      </c>
      <c r="C2548" t="s">
        <v>2599</v>
      </c>
      <c r="D2548" s="86">
        <v>0</v>
      </c>
      <c r="E2548" s="86">
        <v>0</v>
      </c>
      <c r="F2548" s="86">
        <v>0</v>
      </c>
      <c r="G2548" s="86">
        <v>0</v>
      </c>
      <c r="H2548" s="86">
        <v>0</v>
      </c>
      <c r="I2548" s="86">
        <v>0</v>
      </c>
      <c r="J2548" s="86">
        <v>0</v>
      </c>
      <c r="K2548" s="86">
        <v>0</v>
      </c>
      <c r="L2548" s="86">
        <v>0</v>
      </c>
      <c r="M2548" s="86">
        <v>0</v>
      </c>
      <c r="N2548" s="86">
        <v>0</v>
      </c>
      <c r="O2548" s="86">
        <v>0</v>
      </c>
      <c r="P2548" s="86">
        <v>0</v>
      </c>
      <c r="Q2548" s="86">
        <v>0</v>
      </c>
      <c r="R2548" s="86">
        <v>0</v>
      </c>
      <c r="S2548" s="86">
        <v>0</v>
      </c>
      <c r="T2548" s="86">
        <v>0</v>
      </c>
      <c r="U2548" s="86">
        <v>0</v>
      </c>
      <c r="V2548" s="86">
        <v>0</v>
      </c>
      <c r="W2548" s="86">
        <v>585000</v>
      </c>
      <c r="X2548" s="86">
        <v>0</v>
      </c>
      <c r="Y2548" s="86">
        <v>585000</v>
      </c>
    </row>
    <row r="2549" spans="1:25" hidden="1" outlineLevel="4" x14ac:dyDescent="0.3">
      <c r="A2549" s="85" t="s">
        <v>262</v>
      </c>
      <c r="B2549" s="85" t="s">
        <v>282</v>
      </c>
      <c r="C2549" t="s">
        <v>2600</v>
      </c>
      <c r="D2549" s="86">
        <v>0</v>
      </c>
      <c r="E2549" s="86">
        <v>0</v>
      </c>
      <c r="F2549" s="86">
        <v>0</v>
      </c>
      <c r="G2549" s="86">
        <v>0</v>
      </c>
      <c r="H2549" s="86">
        <v>0</v>
      </c>
      <c r="I2549" s="86">
        <v>0</v>
      </c>
      <c r="J2549" s="86">
        <v>0</v>
      </c>
      <c r="K2549" s="86">
        <v>0</v>
      </c>
      <c r="L2549" s="86">
        <v>0</v>
      </c>
      <c r="M2549" s="86">
        <v>0</v>
      </c>
      <c r="N2549" s="86">
        <v>0</v>
      </c>
      <c r="O2549" s="86">
        <v>0</v>
      </c>
      <c r="P2549" s="86">
        <v>0</v>
      </c>
      <c r="Q2549" s="86">
        <v>0</v>
      </c>
      <c r="R2549" s="86">
        <v>0</v>
      </c>
      <c r="S2549" s="86">
        <v>0</v>
      </c>
      <c r="T2549" s="86">
        <v>0</v>
      </c>
      <c r="U2549" s="86">
        <v>0</v>
      </c>
      <c r="V2549" s="86">
        <v>350000</v>
      </c>
      <c r="W2549" s="86">
        <v>0</v>
      </c>
      <c r="X2549" s="86">
        <v>0</v>
      </c>
      <c r="Y2549" s="86">
        <v>350000</v>
      </c>
    </row>
    <row r="2550" spans="1:25" hidden="1" outlineLevel="4" x14ac:dyDescent="0.3">
      <c r="A2550" s="85" t="s">
        <v>262</v>
      </c>
      <c r="B2550" s="85" t="s">
        <v>282</v>
      </c>
      <c r="C2550" t="s">
        <v>2601</v>
      </c>
      <c r="D2550" s="86">
        <v>0</v>
      </c>
      <c r="E2550" s="86">
        <v>0</v>
      </c>
      <c r="F2550" s="86">
        <v>0</v>
      </c>
      <c r="G2550" s="86">
        <v>0</v>
      </c>
      <c r="H2550" s="86">
        <v>0</v>
      </c>
      <c r="I2550" s="86">
        <v>0</v>
      </c>
      <c r="J2550" s="86">
        <v>0</v>
      </c>
      <c r="K2550" s="86">
        <v>0</v>
      </c>
      <c r="L2550" s="86">
        <v>0</v>
      </c>
      <c r="M2550" s="86">
        <v>0</v>
      </c>
      <c r="N2550" s="86">
        <v>0</v>
      </c>
      <c r="O2550" s="86">
        <v>0</v>
      </c>
      <c r="P2550" s="86">
        <v>0</v>
      </c>
      <c r="Q2550" s="86">
        <v>0</v>
      </c>
      <c r="R2550" s="86">
        <v>0</v>
      </c>
      <c r="S2550" s="86">
        <v>0</v>
      </c>
      <c r="T2550" s="86">
        <v>0</v>
      </c>
      <c r="U2550" s="86">
        <v>0</v>
      </c>
      <c r="V2550" s="86">
        <v>0</v>
      </c>
      <c r="W2550" s="86">
        <v>2000000</v>
      </c>
      <c r="X2550" s="86">
        <v>2000000</v>
      </c>
      <c r="Y2550" s="86">
        <v>4000000</v>
      </c>
    </row>
    <row r="2551" spans="1:25" hidden="1" outlineLevel="4" x14ac:dyDescent="0.3">
      <c r="A2551" s="85" t="s">
        <v>262</v>
      </c>
      <c r="B2551" s="85" t="s">
        <v>282</v>
      </c>
      <c r="C2551" t="s">
        <v>2602</v>
      </c>
      <c r="D2551" s="86">
        <v>0</v>
      </c>
      <c r="E2551" s="86">
        <v>0</v>
      </c>
      <c r="F2551" s="86">
        <v>0</v>
      </c>
      <c r="G2551" s="86">
        <v>0</v>
      </c>
      <c r="H2551" s="86">
        <v>0</v>
      </c>
      <c r="I2551" s="86">
        <v>0</v>
      </c>
      <c r="J2551" s="86">
        <v>0</v>
      </c>
      <c r="K2551" s="86">
        <v>0</v>
      </c>
      <c r="L2551" s="86">
        <v>0</v>
      </c>
      <c r="M2551" s="86">
        <v>0</v>
      </c>
      <c r="N2551" s="86">
        <v>0</v>
      </c>
      <c r="O2551" s="86">
        <v>0</v>
      </c>
      <c r="P2551" s="86">
        <v>0</v>
      </c>
      <c r="Q2551" s="86">
        <v>0</v>
      </c>
      <c r="R2551" s="86">
        <v>0</v>
      </c>
      <c r="S2551" s="86">
        <v>0</v>
      </c>
      <c r="T2551" s="86">
        <v>0</v>
      </c>
      <c r="U2551" s="86">
        <v>0</v>
      </c>
      <c r="V2551" s="86">
        <v>0</v>
      </c>
      <c r="W2551" s="86">
        <v>2000000</v>
      </c>
      <c r="X2551" s="86">
        <v>0</v>
      </c>
      <c r="Y2551" s="86">
        <v>2000000</v>
      </c>
    </row>
    <row r="2552" spans="1:25" s="284" customFormat="1" hidden="1" outlineLevel="3" collapsed="1" x14ac:dyDescent="0.3">
      <c r="A2552" s="85"/>
      <c r="B2552" s="290" t="s">
        <v>2868</v>
      </c>
      <c r="C2552" s="291"/>
      <c r="D2552" s="292"/>
      <c r="E2552" s="292">
        <f t="shared" ref="E2552:Y2552" si="102">SUBTOTAL(9,E2535:E2551)</f>
        <v>0</v>
      </c>
      <c r="F2552" s="292">
        <f t="shared" si="102"/>
        <v>0</v>
      </c>
      <c r="G2552" s="292">
        <f t="shared" si="102"/>
        <v>0</v>
      </c>
      <c r="H2552" s="292">
        <f t="shared" si="102"/>
        <v>0</v>
      </c>
      <c r="I2552" s="292">
        <f t="shared" si="102"/>
        <v>0</v>
      </c>
      <c r="J2552" s="292">
        <f t="shared" si="102"/>
        <v>300000</v>
      </c>
      <c r="K2552" s="292">
        <f t="shared" si="102"/>
        <v>200000</v>
      </c>
      <c r="L2552" s="292">
        <f t="shared" si="102"/>
        <v>0</v>
      </c>
      <c r="M2552" s="292">
        <f t="shared" si="102"/>
        <v>0</v>
      </c>
      <c r="N2552" s="292">
        <f t="shared" si="102"/>
        <v>0</v>
      </c>
      <c r="O2552" s="292">
        <f t="shared" si="102"/>
        <v>0</v>
      </c>
      <c r="P2552" s="292">
        <f t="shared" si="102"/>
        <v>740555</v>
      </c>
      <c r="Q2552" s="292">
        <f t="shared" si="102"/>
        <v>0</v>
      </c>
      <c r="R2552" s="292">
        <f t="shared" si="102"/>
        <v>0</v>
      </c>
      <c r="S2552" s="292">
        <f t="shared" si="102"/>
        <v>0</v>
      </c>
      <c r="T2552" s="292">
        <f t="shared" si="102"/>
        <v>0</v>
      </c>
      <c r="U2552" s="292">
        <f t="shared" si="102"/>
        <v>0</v>
      </c>
      <c r="V2552" s="292">
        <f t="shared" si="102"/>
        <v>900000</v>
      </c>
      <c r="W2552" s="292">
        <f t="shared" si="102"/>
        <v>6691000</v>
      </c>
      <c r="X2552" s="292">
        <f t="shared" si="102"/>
        <v>7800000</v>
      </c>
      <c r="Y2552" s="292">
        <f t="shared" si="102"/>
        <v>16631555</v>
      </c>
    </row>
    <row r="2553" spans="1:25" hidden="1" outlineLevel="4" x14ac:dyDescent="0.3">
      <c r="A2553" s="85" t="s">
        <v>262</v>
      </c>
      <c r="B2553" s="85" t="s">
        <v>283</v>
      </c>
      <c r="C2553" t="s">
        <v>2603</v>
      </c>
      <c r="D2553" s="86">
        <v>0</v>
      </c>
      <c r="E2553" s="86">
        <v>0</v>
      </c>
      <c r="F2553" s="86">
        <v>0</v>
      </c>
      <c r="G2553" s="86">
        <v>0</v>
      </c>
      <c r="H2553" s="86">
        <v>0</v>
      </c>
      <c r="I2553" s="86">
        <v>0</v>
      </c>
      <c r="J2553" s="86">
        <v>0</v>
      </c>
      <c r="K2553" s="86">
        <v>0</v>
      </c>
      <c r="L2553" s="86">
        <v>0</v>
      </c>
      <c r="M2553" s="86">
        <v>0</v>
      </c>
      <c r="N2553" s="86">
        <v>0</v>
      </c>
      <c r="O2553" s="86">
        <v>100000</v>
      </c>
      <c r="P2553" s="86">
        <v>0</v>
      </c>
      <c r="Q2553" s="86">
        <v>0</v>
      </c>
      <c r="R2553" s="86">
        <v>0</v>
      </c>
      <c r="S2553" s="86">
        <v>0</v>
      </c>
      <c r="T2553" s="86">
        <v>0</v>
      </c>
      <c r="U2553" s="86">
        <v>0</v>
      </c>
      <c r="V2553" s="86">
        <v>0</v>
      </c>
      <c r="W2553" s="86">
        <v>0</v>
      </c>
      <c r="X2553" s="86">
        <v>0</v>
      </c>
      <c r="Y2553" s="86">
        <v>100000</v>
      </c>
    </row>
    <row r="2554" spans="1:25" s="284" customFormat="1" hidden="1" outlineLevel="3" collapsed="1" x14ac:dyDescent="0.3">
      <c r="A2554" s="85"/>
      <c r="B2554" s="290" t="s">
        <v>2869</v>
      </c>
      <c r="C2554" s="291"/>
      <c r="D2554" s="292"/>
      <c r="E2554" s="292">
        <f t="shared" ref="E2554:Y2554" si="103">SUBTOTAL(9,E2553:E2553)</f>
        <v>0</v>
      </c>
      <c r="F2554" s="292">
        <f t="shared" si="103"/>
        <v>0</v>
      </c>
      <c r="G2554" s="292">
        <f t="shared" si="103"/>
        <v>0</v>
      </c>
      <c r="H2554" s="292">
        <f t="shared" si="103"/>
        <v>0</v>
      </c>
      <c r="I2554" s="292">
        <f t="shared" si="103"/>
        <v>0</v>
      </c>
      <c r="J2554" s="292">
        <f t="shared" si="103"/>
        <v>0</v>
      </c>
      <c r="K2554" s="292">
        <f t="shared" si="103"/>
        <v>0</v>
      </c>
      <c r="L2554" s="292">
        <f t="shared" si="103"/>
        <v>0</v>
      </c>
      <c r="M2554" s="292">
        <f t="shared" si="103"/>
        <v>0</v>
      </c>
      <c r="N2554" s="292">
        <f t="shared" si="103"/>
        <v>0</v>
      </c>
      <c r="O2554" s="292">
        <f t="shared" si="103"/>
        <v>100000</v>
      </c>
      <c r="P2554" s="292">
        <f t="shared" si="103"/>
        <v>0</v>
      </c>
      <c r="Q2554" s="292">
        <f t="shared" si="103"/>
        <v>0</v>
      </c>
      <c r="R2554" s="292">
        <f t="shared" si="103"/>
        <v>0</v>
      </c>
      <c r="S2554" s="292">
        <f t="shared" si="103"/>
        <v>0</v>
      </c>
      <c r="T2554" s="292">
        <f t="shared" si="103"/>
        <v>0</v>
      </c>
      <c r="U2554" s="292">
        <f t="shared" si="103"/>
        <v>0</v>
      </c>
      <c r="V2554" s="292">
        <f t="shared" si="103"/>
        <v>0</v>
      </c>
      <c r="W2554" s="292">
        <f t="shared" si="103"/>
        <v>0</v>
      </c>
      <c r="X2554" s="292">
        <f t="shared" si="103"/>
        <v>0</v>
      </c>
      <c r="Y2554" s="292">
        <f t="shared" si="103"/>
        <v>100000</v>
      </c>
    </row>
    <row r="2555" spans="1:25" hidden="1" outlineLevel="4" x14ac:dyDescent="0.3">
      <c r="A2555" s="85" t="s">
        <v>262</v>
      </c>
      <c r="B2555" s="85" t="s">
        <v>284</v>
      </c>
      <c r="C2555" t="s">
        <v>2604</v>
      </c>
      <c r="D2555" s="86">
        <v>0</v>
      </c>
      <c r="E2555" s="86">
        <v>0</v>
      </c>
      <c r="F2555" s="86">
        <v>0</v>
      </c>
      <c r="G2555" s="86">
        <v>0</v>
      </c>
      <c r="H2555" s="86">
        <v>0</v>
      </c>
      <c r="I2555" s="86">
        <v>0</v>
      </c>
      <c r="J2555" s="86">
        <v>0</v>
      </c>
      <c r="K2555" s="86">
        <v>0</v>
      </c>
      <c r="L2555" s="86">
        <v>0</v>
      </c>
      <c r="M2555" s="86">
        <v>0</v>
      </c>
      <c r="N2555" s="86">
        <v>0</v>
      </c>
      <c r="O2555" s="86">
        <v>0</v>
      </c>
      <c r="P2555" s="86">
        <v>0</v>
      </c>
      <c r="Q2555" s="86">
        <v>0</v>
      </c>
      <c r="R2555" s="86">
        <v>0</v>
      </c>
      <c r="S2555" s="86">
        <v>0</v>
      </c>
      <c r="T2555" s="86">
        <v>0</v>
      </c>
      <c r="U2555" s="86">
        <v>0</v>
      </c>
      <c r="V2555" s="86">
        <v>1000000</v>
      </c>
      <c r="W2555" s="86">
        <v>0</v>
      </c>
      <c r="X2555" s="86">
        <v>0</v>
      </c>
      <c r="Y2555" s="86">
        <v>1000000</v>
      </c>
    </row>
    <row r="2556" spans="1:25" hidden="1" outlineLevel="4" x14ac:dyDescent="0.3">
      <c r="A2556" s="85" t="s">
        <v>262</v>
      </c>
      <c r="B2556" s="85" t="s">
        <v>284</v>
      </c>
      <c r="C2556" t="s">
        <v>2605</v>
      </c>
      <c r="D2556" s="86">
        <v>0</v>
      </c>
      <c r="E2556" s="86">
        <v>0</v>
      </c>
      <c r="F2556" s="86">
        <v>0</v>
      </c>
      <c r="G2556" s="86">
        <v>0</v>
      </c>
      <c r="H2556" s="86">
        <v>0</v>
      </c>
      <c r="I2556" s="86">
        <v>0</v>
      </c>
      <c r="J2556" s="86">
        <v>0</v>
      </c>
      <c r="K2556" s="86">
        <v>0</v>
      </c>
      <c r="L2556" s="86">
        <v>0</v>
      </c>
      <c r="M2556" s="86">
        <v>300000000</v>
      </c>
      <c r="N2556" s="86">
        <v>0</v>
      </c>
      <c r="O2556" s="86">
        <v>0</v>
      </c>
      <c r="P2556" s="86">
        <v>0</v>
      </c>
      <c r="Q2556" s="86">
        <v>0</v>
      </c>
      <c r="R2556" s="86">
        <v>0</v>
      </c>
      <c r="S2556" s="86">
        <v>0</v>
      </c>
      <c r="T2556" s="86">
        <v>0</v>
      </c>
      <c r="U2556" s="86">
        <v>0</v>
      </c>
      <c r="V2556" s="86">
        <v>0</v>
      </c>
      <c r="W2556" s="86">
        <v>0</v>
      </c>
      <c r="X2556" s="86">
        <v>0</v>
      </c>
      <c r="Y2556" s="86">
        <v>300000000</v>
      </c>
    </row>
    <row r="2557" spans="1:25" hidden="1" outlineLevel="4" x14ac:dyDescent="0.3">
      <c r="A2557" s="85" t="s">
        <v>262</v>
      </c>
      <c r="B2557" s="85" t="s">
        <v>284</v>
      </c>
      <c r="C2557" t="s">
        <v>2606</v>
      </c>
      <c r="D2557" s="86">
        <v>0</v>
      </c>
      <c r="E2557" s="86">
        <v>0</v>
      </c>
      <c r="F2557" s="86">
        <v>0</v>
      </c>
      <c r="G2557" s="86">
        <v>0</v>
      </c>
      <c r="H2557" s="86">
        <v>0</v>
      </c>
      <c r="I2557" s="86">
        <v>0</v>
      </c>
      <c r="J2557" s="86">
        <v>0</v>
      </c>
      <c r="K2557" s="86">
        <v>2400000</v>
      </c>
      <c r="L2557" s="86">
        <v>0</v>
      </c>
      <c r="M2557" s="86">
        <v>0</v>
      </c>
      <c r="N2557" s="86">
        <v>0</v>
      </c>
      <c r="O2557" s="86">
        <v>0</v>
      </c>
      <c r="P2557" s="86">
        <v>0</v>
      </c>
      <c r="Q2557" s="86">
        <v>0</v>
      </c>
      <c r="R2557" s="86">
        <v>0</v>
      </c>
      <c r="S2557" s="86">
        <v>0</v>
      </c>
      <c r="T2557" s="86">
        <v>0</v>
      </c>
      <c r="U2557" s="86">
        <v>0</v>
      </c>
      <c r="V2557" s="86">
        <v>0</v>
      </c>
      <c r="W2557" s="86">
        <v>0</v>
      </c>
      <c r="X2557" s="86">
        <v>0</v>
      </c>
      <c r="Y2557" s="86">
        <v>2400000</v>
      </c>
    </row>
    <row r="2558" spans="1:25" hidden="1" outlineLevel="4" x14ac:dyDescent="0.3">
      <c r="A2558" s="85" t="s">
        <v>262</v>
      </c>
      <c r="B2558" s="85" t="s">
        <v>284</v>
      </c>
      <c r="C2558" t="s">
        <v>2607</v>
      </c>
      <c r="D2558" s="86">
        <v>0</v>
      </c>
      <c r="E2558" s="86">
        <v>0</v>
      </c>
      <c r="F2558" s="86">
        <v>0</v>
      </c>
      <c r="G2558" s="86">
        <v>0</v>
      </c>
      <c r="H2558" s="86">
        <v>0</v>
      </c>
      <c r="I2558" s="86">
        <v>0</v>
      </c>
      <c r="J2558" s="86">
        <v>0</v>
      </c>
      <c r="K2558" s="86">
        <v>0</v>
      </c>
      <c r="L2558" s="86">
        <v>0</v>
      </c>
      <c r="M2558" s="86">
        <v>0</v>
      </c>
      <c r="N2558" s="86">
        <v>0</v>
      </c>
      <c r="O2558" s="86">
        <v>0</v>
      </c>
      <c r="P2558" s="86">
        <v>0</v>
      </c>
      <c r="Q2558" s="86">
        <v>0</v>
      </c>
      <c r="R2558" s="86">
        <v>0</v>
      </c>
      <c r="S2558" s="86">
        <v>0</v>
      </c>
      <c r="T2558" s="86">
        <v>0</v>
      </c>
      <c r="U2558" s="86">
        <v>0</v>
      </c>
      <c r="V2558" s="86">
        <v>200000000</v>
      </c>
      <c r="W2558" s="86">
        <v>0</v>
      </c>
      <c r="X2558" s="86">
        <v>0</v>
      </c>
      <c r="Y2558" s="86">
        <v>200000000</v>
      </c>
    </row>
    <row r="2559" spans="1:25" hidden="1" outlineLevel="4" x14ac:dyDescent="0.3">
      <c r="A2559" s="85" t="s">
        <v>262</v>
      </c>
      <c r="B2559" s="85" t="s">
        <v>284</v>
      </c>
      <c r="C2559" t="s">
        <v>2608</v>
      </c>
      <c r="D2559" s="86">
        <v>0</v>
      </c>
      <c r="E2559" s="86">
        <v>0</v>
      </c>
      <c r="F2559" s="86">
        <v>0</v>
      </c>
      <c r="G2559" s="86">
        <v>0</v>
      </c>
      <c r="H2559" s="86">
        <v>0</v>
      </c>
      <c r="I2559" s="86">
        <v>0</v>
      </c>
      <c r="J2559" s="86">
        <v>0</v>
      </c>
      <c r="K2559" s="86">
        <v>0</v>
      </c>
      <c r="L2559" s="86">
        <v>0</v>
      </c>
      <c r="M2559" s="86">
        <v>0</v>
      </c>
      <c r="N2559" s="86">
        <v>0</v>
      </c>
      <c r="O2559" s="86">
        <v>0</v>
      </c>
      <c r="P2559" s="86">
        <v>0</v>
      </c>
      <c r="Q2559" s="86">
        <v>2500000</v>
      </c>
      <c r="R2559" s="86">
        <v>0</v>
      </c>
      <c r="S2559" s="86">
        <v>0</v>
      </c>
      <c r="T2559" s="86">
        <v>0</v>
      </c>
      <c r="U2559" s="86">
        <v>0</v>
      </c>
      <c r="V2559" s="86">
        <v>2000000</v>
      </c>
      <c r="W2559" s="86">
        <v>0</v>
      </c>
      <c r="X2559" s="86">
        <v>0</v>
      </c>
      <c r="Y2559" s="86">
        <v>4500000</v>
      </c>
    </row>
    <row r="2560" spans="1:25" hidden="1" outlineLevel="4" x14ac:dyDescent="0.3">
      <c r="A2560" s="85" t="s">
        <v>262</v>
      </c>
      <c r="B2560" s="85" t="s">
        <v>284</v>
      </c>
      <c r="C2560" t="s">
        <v>2609</v>
      </c>
      <c r="D2560" s="86">
        <v>0</v>
      </c>
      <c r="E2560" s="86">
        <v>0</v>
      </c>
      <c r="F2560" s="86">
        <v>0</v>
      </c>
      <c r="G2560" s="86">
        <v>0</v>
      </c>
      <c r="H2560" s="86">
        <v>0</v>
      </c>
      <c r="I2560" s="86">
        <v>0</v>
      </c>
      <c r="J2560" s="86">
        <v>0</v>
      </c>
      <c r="K2560" s="86">
        <v>0</v>
      </c>
      <c r="L2560" s="86">
        <v>0</v>
      </c>
      <c r="M2560" s="86">
        <v>0</v>
      </c>
      <c r="N2560" s="86">
        <v>0</v>
      </c>
      <c r="O2560" s="86">
        <v>0</v>
      </c>
      <c r="P2560" s="86">
        <v>1000000</v>
      </c>
      <c r="Q2560" s="86">
        <v>0</v>
      </c>
      <c r="R2560" s="86">
        <v>0</v>
      </c>
      <c r="S2560" s="86">
        <v>0</v>
      </c>
      <c r="T2560" s="86">
        <v>0</v>
      </c>
      <c r="U2560" s="86">
        <v>0</v>
      </c>
      <c r="V2560" s="86">
        <v>0</v>
      </c>
      <c r="W2560" s="86">
        <v>0</v>
      </c>
      <c r="X2560" s="86">
        <v>0</v>
      </c>
      <c r="Y2560" s="86">
        <v>1000000</v>
      </c>
    </row>
    <row r="2561" spans="1:25" hidden="1" outlineLevel="4" x14ac:dyDescent="0.3">
      <c r="A2561" s="85" t="s">
        <v>262</v>
      </c>
      <c r="B2561" s="85" t="s">
        <v>284</v>
      </c>
      <c r="C2561" t="s">
        <v>2610</v>
      </c>
      <c r="D2561" s="86">
        <v>0</v>
      </c>
      <c r="E2561" s="86">
        <v>0</v>
      </c>
      <c r="F2561" s="86">
        <v>0</v>
      </c>
      <c r="G2561" s="86">
        <v>0</v>
      </c>
      <c r="H2561" s="86">
        <v>0</v>
      </c>
      <c r="I2561" s="86">
        <v>0</v>
      </c>
      <c r="J2561" s="86">
        <v>0</v>
      </c>
      <c r="K2561" s="86">
        <v>0</v>
      </c>
      <c r="L2561" s="86">
        <v>0</v>
      </c>
      <c r="M2561" s="86">
        <v>0</v>
      </c>
      <c r="N2561" s="86">
        <v>0</v>
      </c>
      <c r="O2561" s="86">
        <v>0</v>
      </c>
      <c r="P2561" s="86">
        <v>0</v>
      </c>
      <c r="Q2561" s="86">
        <v>0</v>
      </c>
      <c r="R2561" s="86">
        <v>0</v>
      </c>
      <c r="S2561" s="86">
        <v>1425000</v>
      </c>
      <c r="T2561" s="86">
        <v>0</v>
      </c>
      <c r="U2561" s="86">
        <v>0</v>
      </c>
      <c r="V2561" s="86">
        <v>0</v>
      </c>
      <c r="W2561" s="86">
        <v>0</v>
      </c>
      <c r="X2561" s="86">
        <v>0</v>
      </c>
      <c r="Y2561" s="86">
        <v>1425000</v>
      </c>
    </row>
    <row r="2562" spans="1:25" hidden="1" outlineLevel="4" x14ac:dyDescent="0.3">
      <c r="A2562" s="85" t="s">
        <v>262</v>
      </c>
      <c r="B2562" s="85" t="s">
        <v>284</v>
      </c>
      <c r="C2562" t="s">
        <v>2611</v>
      </c>
      <c r="D2562" s="86">
        <v>0</v>
      </c>
      <c r="E2562" s="86">
        <v>0</v>
      </c>
      <c r="F2562" s="86">
        <v>0</v>
      </c>
      <c r="G2562" s="86">
        <v>0</v>
      </c>
      <c r="H2562" s="86">
        <v>0</v>
      </c>
      <c r="I2562" s="86">
        <v>0</v>
      </c>
      <c r="J2562" s="86">
        <v>0</v>
      </c>
      <c r="K2562" s="86">
        <v>0</v>
      </c>
      <c r="L2562" s="86">
        <v>0</v>
      </c>
      <c r="M2562" s="86">
        <v>0</v>
      </c>
      <c r="N2562" s="86">
        <v>0</v>
      </c>
      <c r="O2562" s="86">
        <v>0</v>
      </c>
      <c r="P2562" s="86">
        <v>0</v>
      </c>
      <c r="Q2562" s="86">
        <v>0</v>
      </c>
      <c r="R2562" s="86">
        <v>0</v>
      </c>
      <c r="S2562" s="86">
        <v>0</v>
      </c>
      <c r="T2562" s="86">
        <v>8000000</v>
      </c>
      <c r="U2562" s="86">
        <v>0</v>
      </c>
      <c r="V2562" s="86">
        <v>0</v>
      </c>
      <c r="W2562" s="86">
        <v>0</v>
      </c>
      <c r="X2562" s="86">
        <v>0</v>
      </c>
      <c r="Y2562" s="86">
        <v>8000000</v>
      </c>
    </row>
    <row r="2563" spans="1:25" hidden="1" outlineLevel="4" x14ac:dyDescent="0.3">
      <c r="A2563" s="85" t="s">
        <v>262</v>
      </c>
      <c r="B2563" s="85" t="s">
        <v>284</v>
      </c>
      <c r="C2563" t="s">
        <v>2612</v>
      </c>
      <c r="D2563" s="86">
        <v>0</v>
      </c>
      <c r="E2563" s="86">
        <v>0</v>
      </c>
      <c r="F2563" s="86">
        <v>0</v>
      </c>
      <c r="G2563" s="86">
        <v>0</v>
      </c>
      <c r="H2563" s="86">
        <v>0</v>
      </c>
      <c r="I2563" s="86">
        <v>0</v>
      </c>
      <c r="J2563" s="86">
        <v>0</v>
      </c>
      <c r="K2563" s="86">
        <v>0</v>
      </c>
      <c r="L2563" s="86">
        <v>0</v>
      </c>
      <c r="M2563" s="86">
        <v>0</v>
      </c>
      <c r="N2563" s="86">
        <v>0</v>
      </c>
      <c r="O2563" s="86">
        <v>1200000</v>
      </c>
      <c r="P2563" s="86">
        <v>0</v>
      </c>
      <c r="Q2563" s="86">
        <v>0</v>
      </c>
      <c r="R2563" s="86">
        <v>0</v>
      </c>
      <c r="S2563" s="86">
        <v>0</v>
      </c>
      <c r="T2563" s="86">
        <v>0</v>
      </c>
      <c r="U2563" s="86">
        <v>0</v>
      </c>
      <c r="V2563" s="86">
        <v>0</v>
      </c>
      <c r="W2563" s="86">
        <v>0</v>
      </c>
      <c r="X2563" s="86">
        <v>0</v>
      </c>
      <c r="Y2563" s="86">
        <v>1200000</v>
      </c>
    </row>
    <row r="2564" spans="1:25" hidden="1" outlineLevel="4" x14ac:dyDescent="0.3">
      <c r="A2564" s="85" t="s">
        <v>262</v>
      </c>
      <c r="B2564" s="85" t="s">
        <v>284</v>
      </c>
      <c r="C2564" t="s">
        <v>2613</v>
      </c>
      <c r="D2564" s="86">
        <v>0</v>
      </c>
      <c r="E2564" s="86">
        <v>0</v>
      </c>
      <c r="F2564" s="86">
        <v>0</v>
      </c>
      <c r="G2564" s="86">
        <v>0</v>
      </c>
      <c r="H2564" s="86">
        <v>0</v>
      </c>
      <c r="I2564" s="86">
        <v>0</v>
      </c>
      <c r="J2564" s="86">
        <v>0</v>
      </c>
      <c r="K2564" s="86">
        <v>0</v>
      </c>
      <c r="L2564" s="86">
        <v>0</v>
      </c>
      <c r="M2564" s="86">
        <v>0</v>
      </c>
      <c r="N2564" s="86">
        <v>0</v>
      </c>
      <c r="O2564" s="86">
        <v>0</v>
      </c>
      <c r="P2564" s="86">
        <v>0</v>
      </c>
      <c r="Q2564" s="86">
        <v>0</v>
      </c>
      <c r="R2564" s="86">
        <v>0</v>
      </c>
      <c r="S2564" s="86">
        <v>0</v>
      </c>
      <c r="T2564" s="86">
        <v>0</v>
      </c>
      <c r="U2564" s="86">
        <v>0</v>
      </c>
      <c r="V2564" s="86">
        <v>0</v>
      </c>
      <c r="W2564" s="86">
        <v>350000000</v>
      </c>
      <c r="X2564" s="86">
        <v>0</v>
      </c>
      <c r="Y2564" s="86">
        <v>350000000</v>
      </c>
    </row>
    <row r="2565" spans="1:25" hidden="1" outlineLevel="4" x14ac:dyDescent="0.3">
      <c r="A2565" s="85" t="s">
        <v>262</v>
      </c>
      <c r="B2565" s="85" t="s">
        <v>284</v>
      </c>
      <c r="C2565" t="s">
        <v>2614</v>
      </c>
      <c r="D2565" s="86">
        <v>0</v>
      </c>
      <c r="E2565" s="86">
        <v>0</v>
      </c>
      <c r="F2565" s="86">
        <v>0</v>
      </c>
      <c r="G2565" s="86">
        <v>0</v>
      </c>
      <c r="H2565" s="86">
        <v>0</v>
      </c>
      <c r="I2565" s="86">
        <v>0</v>
      </c>
      <c r="J2565" s="86">
        <v>167541103</v>
      </c>
      <c r="K2565" s="86">
        <v>0</v>
      </c>
      <c r="L2565" s="86">
        <v>0</v>
      </c>
      <c r="M2565" s="86">
        <v>0</v>
      </c>
      <c r="N2565" s="86">
        <v>0</v>
      </c>
      <c r="O2565" s="86">
        <v>0</v>
      </c>
      <c r="P2565" s="86">
        <v>0</v>
      </c>
      <c r="Q2565" s="86">
        <v>0</v>
      </c>
      <c r="R2565" s="86">
        <v>0</v>
      </c>
      <c r="S2565" s="86">
        <v>0</v>
      </c>
      <c r="T2565" s="86">
        <v>0</v>
      </c>
      <c r="U2565" s="86">
        <v>0</v>
      </c>
      <c r="V2565" s="86">
        <v>0</v>
      </c>
      <c r="W2565" s="86">
        <v>0</v>
      </c>
      <c r="X2565" s="86">
        <v>0</v>
      </c>
      <c r="Y2565" s="86">
        <v>167541103</v>
      </c>
    </row>
    <row r="2566" spans="1:25" hidden="1" outlineLevel="4" x14ac:dyDescent="0.3">
      <c r="A2566" s="85" t="s">
        <v>262</v>
      </c>
      <c r="B2566" s="85" t="s">
        <v>284</v>
      </c>
      <c r="C2566" t="s">
        <v>2615</v>
      </c>
      <c r="D2566" s="86">
        <v>0</v>
      </c>
      <c r="E2566" s="86">
        <v>0</v>
      </c>
      <c r="F2566" s="86">
        <v>0</v>
      </c>
      <c r="G2566" s="86">
        <v>0</v>
      </c>
      <c r="H2566" s="86">
        <v>0</v>
      </c>
      <c r="I2566" s="86">
        <v>0</v>
      </c>
      <c r="J2566" s="86">
        <v>0</v>
      </c>
      <c r="K2566" s="86">
        <v>0</v>
      </c>
      <c r="L2566" s="86">
        <v>0</v>
      </c>
      <c r="M2566" s="86">
        <v>0</v>
      </c>
      <c r="N2566" s="86">
        <v>0</v>
      </c>
      <c r="O2566" s="86">
        <v>0</v>
      </c>
      <c r="P2566" s="86">
        <v>0</v>
      </c>
      <c r="Q2566" s="86">
        <v>500000</v>
      </c>
      <c r="R2566" s="86">
        <v>0</v>
      </c>
      <c r="S2566" s="86">
        <v>0</v>
      </c>
      <c r="T2566" s="86">
        <v>0</v>
      </c>
      <c r="U2566" s="86">
        <v>0</v>
      </c>
      <c r="V2566" s="86">
        <v>0</v>
      </c>
      <c r="W2566" s="86">
        <v>0</v>
      </c>
      <c r="X2566" s="86">
        <v>0</v>
      </c>
      <c r="Y2566" s="86">
        <v>500000</v>
      </c>
    </row>
    <row r="2567" spans="1:25" hidden="1" outlineLevel="4" x14ac:dyDescent="0.3">
      <c r="A2567" s="85" t="s">
        <v>262</v>
      </c>
      <c r="B2567" s="85" t="s">
        <v>284</v>
      </c>
      <c r="C2567" t="s">
        <v>2616</v>
      </c>
      <c r="D2567" s="86">
        <v>0</v>
      </c>
      <c r="E2567" s="86">
        <v>0</v>
      </c>
      <c r="F2567" s="86">
        <v>0</v>
      </c>
      <c r="G2567" s="86">
        <v>0</v>
      </c>
      <c r="H2567" s="86">
        <v>0</v>
      </c>
      <c r="I2567" s="86">
        <v>0</v>
      </c>
      <c r="J2567" s="86">
        <v>0</v>
      </c>
      <c r="K2567" s="86">
        <v>0</v>
      </c>
      <c r="L2567" s="86">
        <v>0</v>
      </c>
      <c r="M2567" s="86">
        <v>0</v>
      </c>
      <c r="N2567" s="86">
        <v>0</v>
      </c>
      <c r="O2567" s="86">
        <v>0</v>
      </c>
      <c r="P2567" s="86">
        <v>250000</v>
      </c>
      <c r="Q2567" s="86">
        <v>0</v>
      </c>
      <c r="R2567" s="86">
        <v>0</v>
      </c>
      <c r="S2567" s="86">
        <v>0</v>
      </c>
      <c r="T2567" s="86">
        <v>0</v>
      </c>
      <c r="U2567" s="86">
        <v>0</v>
      </c>
      <c r="V2567" s="86">
        <v>0</v>
      </c>
      <c r="W2567" s="86">
        <v>0</v>
      </c>
      <c r="X2567" s="86">
        <v>0</v>
      </c>
      <c r="Y2567" s="86">
        <v>250000</v>
      </c>
    </row>
    <row r="2568" spans="1:25" hidden="1" outlineLevel="4" x14ac:dyDescent="0.3">
      <c r="A2568" s="85" t="s">
        <v>262</v>
      </c>
      <c r="B2568" s="85" t="s">
        <v>284</v>
      </c>
      <c r="C2568" t="s">
        <v>2617</v>
      </c>
      <c r="D2568" s="86">
        <v>0</v>
      </c>
      <c r="E2568" s="86">
        <v>0</v>
      </c>
      <c r="F2568" s="86">
        <v>0</v>
      </c>
      <c r="G2568" s="86">
        <v>0</v>
      </c>
      <c r="H2568" s="86">
        <v>0</v>
      </c>
      <c r="I2568" s="86">
        <v>0</v>
      </c>
      <c r="J2568" s="86">
        <v>0</v>
      </c>
      <c r="K2568" s="86">
        <v>0</v>
      </c>
      <c r="L2568" s="86">
        <v>0</v>
      </c>
      <c r="M2568" s="86">
        <v>0</v>
      </c>
      <c r="N2568" s="86">
        <v>0</v>
      </c>
      <c r="O2568" s="86">
        <v>0</v>
      </c>
      <c r="P2568" s="86">
        <v>0</v>
      </c>
      <c r="Q2568" s="86">
        <v>0</v>
      </c>
      <c r="R2568" s="86">
        <v>0</v>
      </c>
      <c r="S2568" s="86">
        <v>0</v>
      </c>
      <c r="T2568" s="86">
        <v>0</v>
      </c>
      <c r="U2568" s="86">
        <v>0</v>
      </c>
      <c r="V2568" s="86">
        <v>0</v>
      </c>
      <c r="W2568" s="86">
        <v>100000</v>
      </c>
      <c r="X2568" s="86">
        <v>0</v>
      </c>
      <c r="Y2568" s="86">
        <v>100000</v>
      </c>
    </row>
    <row r="2569" spans="1:25" hidden="1" outlineLevel="4" x14ac:dyDescent="0.3">
      <c r="A2569" s="85" t="s">
        <v>262</v>
      </c>
      <c r="B2569" s="85" t="s">
        <v>284</v>
      </c>
      <c r="C2569" t="s">
        <v>2618</v>
      </c>
      <c r="D2569" s="86">
        <v>0</v>
      </c>
      <c r="E2569" s="86">
        <v>0</v>
      </c>
      <c r="F2569" s="86">
        <v>0</v>
      </c>
      <c r="G2569" s="86">
        <v>0</v>
      </c>
      <c r="H2569" s="86">
        <v>0</v>
      </c>
      <c r="I2569" s="86">
        <v>0</v>
      </c>
      <c r="J2569" s="86">
        <v>0</v>
      </c>
      <c r="K2569" s="86">
        <v>167541103</v>
      </c>
      <c r="L2569" s="86">
        <v>0</v>
      </c>
      <c r="M2569" s="86">
        <v>0</v>
      </c>
      <c r="N2569" s="86">
        <v>0</v>
      </c>
      <c r="O2569" s="86">
        <v>0</v>
      </c>
      <c r="P2569" s="86">
        <v>0</v>
      </c>
      <c r="Q2569" s="86">
        <v>0</v>
      </c>
      <c r="R2569" s="86">
        <v>0</v>
      </c>
      <c r="S2569" s="86">
        <v>0</v>
      </c>
      <c r="T2569" s="86">
        <v>0</v>
      </c>
      <c r="U2569" s="86">
        <v>0</v>
      </c>
      <c r="V2569" s="86">
        <v>0</v>
      </c>
      <c r="W2569" s="86">
        <v>0</v>
      </c>
      <c r="X2569" s="86">
        <v>0</v>
      </c>
      <c r="Y2569" s="86">
        <v>167541103</v>
      </c>
    </row>
    <row r="2570" spans="1:25" s="284" customFormat="1" hidden="1" outlineLevel="3" collapsed="1" x14ac:dyDescent="0.3">
      <c r="A2570" s="85"/>
      <c r="B2570" s="290" t="s">
        <v>2870</v>
      </c>
      <c r="C2570" s="291"/>
      <c r="D2570" s="292"/>
      <c r="E2570" s="292">
        <f t="shared" ref="E2570:Y2570" si="104">SUBTOTAL(9,E2555:E2569)</f>
        <v>0</v>
      </c>
      <c r="F2570" s="292">
        <f t="shared" si="104"/>
        <v>0</v>
      </c>
      <c r="G2570" s="292">
        <f t="shared" si="104"/>
        <v>0</v>
      </c>
      <c r="H2570" s="292">
        <f t="shared" si="104"/>
        <v>0</v>
      </c>
      <c r="I2570" s="292">
        <f t="shared" si="104"/>
        <v>0</v>
      </c>
      <c r="J2570" s="292">
        <f t="shared" si="104"/>
        <v>167541103</v>
      </c>
      <c r="K2570" s="292">
        <f t="shared" si="104"/>
        <v>169941103</v>
      </c>
      <c r="L2570" s="292">
        <f t="shared" si="104"/>
        <v>0</v>
      </c>
      <c r="M2570" s="292">
        <f t="shared" si="104"/>
        <v>300000000</v>
      </c>
      <c r="N2570" s="292">
        <f t="shared" si="104"/>
        <v>0</v>
      </c>
      <c r="O2570" s="292">
        <f t="shared" si="104"/>
        <v>1200000</v>
      </c>
      <c r="P2570" s="292">
        <f t="shared" si="104"/>
        <v>1250000</v>
      </c>
      <c r="Q2570" s="292">
        <f t="shared" si="104"/>
        <v>3000000</v>
      </c>
      <c r="R2570" s="292">
        <f t="shared" si="104"/>
        <v>0</v>
      </c>
      <c r="S2570" s="292">
        <f t="shared" si="104"/>
        <v>1425000</v>
      </c>
      <c r="T2570" s="292">
        <f t="shared" si="104"/>
        <v>8000000</v>
      </c>
      <c r="U2570" s="292">
        <f t="shared" si="104"/>
        <v>0</v>
      </c>
      <c r="V2570" s="292">
        <f t="shared" si="104"/>
        <v>203000000</v>
      </c>
      <c r="W2570" s="292">
        <f t="shared" si="104"/>
        <v>350100000</v>
      </c>
      <c r="X2570" s="292">
        <f t="shared" si="104"/>
        <v>0</v>
      </c>
      <c r="Y2570" s="292">
        <f t="shared" si="104"/>
        <v>1205457206</v>
      </c>
    </row>
    <row r="2571" spans="1:25" s="286" customFormat="1" outlineLevel="2" collapsed="1" x14ac:dyDescent="0.3">
      <c r="A2571" s="285" t="s">
        <v>2771</v>
      </c>
      <c r="B2571" s="285"/>
      <c r="D2571" s="287">
        <f t="shared" ref="D2571:Y2571" si="105">SUBTOTAL(9,D1841:D2569)</f>
        <v>0</v>
      </c>
      <c r="E2571" s="287">
        <f t="shared" si="105"/>
        <v>6216624</v>
      </c>
      <c r="F2571" s="287">
        <f t="shared" si="105"/>
        <v>531372.16688840499</v>
      </c>
      <c r="G2571" s="287">
        <f t="shared" si="105"/>
        <v>5157172.3580118697</v>
      </c>
      <c r="H2571" s="287">
        <f t="shared" si="105"/>
        <v>0</v>
      </c>
      <c r="I2571" s="287">
        <f t="shared" si="105"/>
        <v>11026000</v>
      </c>
      <c r="J2571" s="287">
        <f t="shared" si="105"/>
        <v>201241633</v>
      </c>
      <c r="K2571" s="287">
        <f t="shared" si="105"/>
        <v>258873331</v>
      </c>
      <c r="L2571" s="287">
        <f t="shared" si="105"/>
        <v>2250000</v>
      </c>
      <c r="M2571" s="287">
        <f t="shared" si="105"/>
        <v>330403097</v>
      </c>
      <c r="N2571" s="287">
        <f t="shared" si="105"/>
        <v>24387816</v>
      </c>
      <c r="O2571" s="287">
        <f t="shared" si="105"/>
        <v>34661874</v>
      </c>
      <c r="P2571" s="287">
        <f t="shared" si="105"/>
        <v>23480555</v>
      </c>
      <c r="Q2571" s="287">
        <f t="shared" si="105"/>
        <v>91725132</v>
      </c>
      <c r="R2571" s="287">
        <f t="shared" si="105"/>
        <v>37347460</v>
      </c>
      <c r="S2571" s="287">
        <f t="shared" si="105"/>
        <v>12410000</v>
      </c>
      <c r="T2571" s="287">
        <f t="shared" si="105"/>
        <v>106952634</v>
      </c>
      <c r="U2571" s="287">
        <f t="shared" si="105"/>
        <v>0</v>
      </c>
      <c r="V2571" s="287">
        <f t="shared" si="105"/>
        <v>415563395</v>
      </c>
      <c r="W2571" s="287">
        <f t="shared" si="105"/>
        <v>2251669816</v>
      </c>
      <c r="X2571" s="287">
        <f t="shared" si="105"/>
        <v>686915472</v>
      </c>
      <c r="Y2571" s="287">
        <f t="shared" si="105"/>
        <v>4500813383.5249004</v>
      </c>
    </row>
    <row r="2572" spans="1:25" hidden="1" outlineLevel="4" x14ac:dyDescent="0.3">
      <c r="A2572" s="85" t="s">
        <v>2619</v>
      </c>
      <c r="B2572" s="85" t="s">
        <v>2620</v>
      </c>
      <c r="C2572" t="s">
        <v>2621</v>
      </c>
      <c r="D2572" s="86">
        <v>0</v>
      </c>
      <c r="E2572" s="86">
        <v>0</v>
      </c>
      <c r="F2572" s="86">
        <v>1842016</v>
      </c>
      <c r="G2572" s="86">
        <v>0</v>
      </c>
      <c r="H2572" s="86">
        <v>40583799</v>
      </c>
      <c r="I2572" s="86">
        <v>144295290</v>
      </c>
      <c r="J2572" s="86">
        <v>33376211</v>
      </c>
      <c r="K2572" s="86">
        <v>113491661</v>
      </c>
      <c r="L2572" s="86">
        <v>0</v>
      </c>
      <c r="M2572" s="86">
        <v>0</v>
      </c>
      <c r="N2572" s="86">
        <v>0</v>
      </c>
      <c r="O2572" s="86">
        <v>0</v>
      </c>
      <c r="P2572" s="86">
        <v>0</v>
      </c>
      <c r="Q2572" s="86">
        <v>0</v>
      </c>
      <c r="R2572" s="86">
        <v>0</v>
      </c>
      <c r="S2572" s="86">
        <v>0</v>
      </c>
      <c r="T2572" s="86">
        <v>0</v>
      </c>
      <c r="U2572" s="86">
        <v>0</v>
      </c>
      <c r="V2572" s="86">
        <v>0</v>
      </c>
      <c r="W2572" s="86">
        <v>0</v>
      </c>
      <c r="X2572" s="86">
        <v>0</v>
      </c>
      <c r="Y2572" s="86">
        <v>333588977</v>
      </c>
    </row>
    <row r="2573" spans="1:25" s="284" customFormat="1" hidden="1" outlineLevel="3" collapsed="1" x14ac:dyDescent="0.3">
      <c r="A2573" s="85"/>
      <c r="B2573" s="290" t="s">
        <v>2871</v>
      </c>
      <c r="C2573" s="291"/>
      <c r="D2573" s="292"/>
      <c r="E2573" s="292">
        <f t="shared" ref="E2573:Y2573" si="106">SUBTOTAL(9,E2572:E2572)</f>
        <v>0</v>
      </c>
      <c r="F2573" s="292">
        <f t="shared" si="106"/>
        <v>1842016</v>
      </c>
      <c r="G2573" s="292">
        <f t="shared" si="106"/>
        <v>0</v>
      </c>
      <c r="H2573" s="292">
        <f t="shared" si="106"/>
        <v>40583799</v>
      </c>
      <c r="I2573" s="292">
        <f t="shared" si="106"/>
        <v>144295290</v>
      </c>
      <c r="J2573" s="292">
        <f t="shared" si="106"/>
        <v>33376211</v>
      </c>
      <c r="K2573" s="292">
        <f t="shared" si="106"/>
        <v>113491661</v>
      </c>
      <c r="L2573" s="292">
        <f t="shared" si="106"/>
        <v>0</v>
      </c>
      <c r="M2573" s="292">
        <f t="shared" si="106"/>
        <v>0</v>
      </c>
      <c r="N2573" s="292">
        <f t="shared" si="106"/>
        <v>0</v>
      </c>
      <c r="O2573" s="292">
        <f t="shared" si="106"/>
        <v>0</v>
      </c>
      <c r="P2573" s="292">
        <f t="shared" si="106"/>
        <v>0</v>
      </c>
      <c r="Q2573" s="292">
        <f t="shared" si="106"/>
        <v>0</v>
      </c>
      <c r="R2573" s="292">
        <f t="shared" si="106"/>
        <v>0</v>
      </c>
      <c r="S2573" s="292">
        <f t="shared" si="106"/>
        <v>0</v>
      </c>
      <c r="T2573" s="292">
        <f t="shared" si="106"/>
        <v>0</v>
      </c>
      <c r="U2573" s="292">
        <f t="shared" si="106"/>
        <v>0</v>
      </c>
      <c r="V2573" s="292">
        <f t="shared" si="106"/>
        <v>0</v>
      </c>
      <c r="W2573" s="292">
        <f t="shared" si="106"/>
        <v>0</v>
      </c>
      <c r="X2573" s="292">
        <f t="shared" si="106"/>
        <v>0</v>
      </c>
      <c r="Y2573" s="292">
        <f t="shared" si="106"/>
        <v>333588977</v>
      </c>
    </row>
    <row r="2574" spans="1:25" s="286" customFormat="1" outlineLevel="2" collapsed="1" x14ac:dyDescent="0.3">
      <c r="A2574" s="285" t="s">
        <v>2772</v>
      </c>
      <c r="B2574" s="285"/>
      <c r="D2574" s="287">
        <f t="shared" ref="D2574:Y2574" si="107">SUBTOTAL(9,D2572:D2572)</f>
        <v>0</v>
      </c>
      <c r="E2574" s="287">
        <f t="shared" si="107"/>
        <v>0</v>
      </c>
      <c r="F2574" s="287">
        <f t="shared" si="107"/>
        <v>1842016</v>
      </c>
      <c r="G2574" s="287">
        <f t="shared" si="107"/>
        <v>0</v>
      </c>
      <c r="H2574" s="287">
        <f t="shared" si="107"/>
        <v>40583799</v>
      </c>
      <c r="I2574" s="287">
        <f t="shared" si="107"/>
        <v>144295290</v>
      </c>
      <c r="J2574" s="287">
        <f t="shared" si="107"/>
        <v>33376211</v>
      </c>
      <c r="K2574" s="287">
        <f t="shared" si="107"/>
        <v>113491661</v>
      </c>
      <c r="L2574" s="287">
        <f t="shared" si="107"/>
        <v>0</v>
      </c>
      <c r="M2574" s="287">
        <f t="shared" si="107"/>
        <v>0</v>
      </c>
      <c r="N2574" s="287">
        <f t="shared" si="107"/>
        <v>0</v>
      </c>
      <c r="O2574" s="287">
        <f t="shared" si="107"/>
        <v>0</v>
      </c>
      <c r="P2574" s="287">
        <f t="shared" si="107"/>
        <v>0</v>
      </c>
      <c r="Q2574" s="287">
        <f t="shared" si="107"/>
        <v>0</v>
      </c>
      <c r="R2574" s="287">
        <f t="shared" si="107"/>
        <v>0</v>
      </c>
      <c r="S2574" s="287">
        <f t="shared" si="107"/>
        <v>0</v>
      </c>
      <c r="T2574" s="287">
        <f t="shared" si="107"/>
        <v>0</v>
      </c>
      <c r="U2574" s="287">
        <f t="shared" si="107"/>
        <v>0</v>
      </c>
      <c r="V2574" s="287">
        <f t="shared" si="107"/>
        <v>0</v>
      </c>
      <c r="W2574" s="287">
        <f t="shared" si="107"/>
        <v>0</v>
      </c>
      <c r="X2574" s="287">
        <f t="shared" si="107"/>
        <v>0</v>
      </c>
      <c r="Y2574" s="287">
        <f t="shared" si="107"/>
        <v>333588977</v>
      </c>
    </row>
    <row r="2575" spans="1:25" hidden="1" outlineLevel="4" x14ac:dyDescent="0.3">
      <c r="A2575" s="85" t="s">
        <v>246</v>
      </c>
      <c r="B2575" s="85" t="s">
        <v>250</v>
      </c>
      <c r="C2575" t="s">
        <v>2622</v>
      </c>
      <c r="D2575" s="86">
        <v>0</v>
      </c>
      <c r="E2575" s="86">
        <v>0</v>
      </c>
      <c r="F2575" s="86">
        <v>0</v>
      </c>
      <c r="G2575" s="86">
        <v>0</v>
      </c>
      <c r="H2575" s="86">
        <v>0</v>
      </c>
      <c r="I2575" s="86">
        <v>0</v>
      </c>
      <c r="J2575" s="86">
        <v>0</v>
      </c>
      <c r="K2575" s="86">
        <v>0</v>
      </c>
      <c r="L2575" s="86">
        <v>0</v>
      </c>
      <c r="M2575" s="86">
        <v>0</v>
      </c>
      <c r="N2575" s="86">
        <v>0</v>
      </c>
      <c r="O2575" s="86">
        <v>13500000</v>
      </c>
      <c r="P2575" s="86">
        <v>0</v>
      </c>
      <c r="Q2575" s="86">
        <v>0</v>
      </c>
      <c r="R2575" s="86">
        <v>0</v>
      </c>
      <c r="S2575" s="86">
        <v>0</v>
      </c>
      <c r="T2575" s="86">
        <v>0</v>
      </c>
      <c r="U2575" s="86">
        <v>0</v>
      </c>
      <c r="V2575" s="86">
        <v>0</v>
      </c>
      <c r="W2575" s="86">
        <v>0</v>
      </c>
      <c r="X2575" s="86">
        <v>0</v>
      </c>
      <c r="Y2575" s="86">
        <v>13500000</v>
      </c>
    </row>
    <row r="2576" spans="1:25" hidden="1" outlineLevel="4" x14ac:dyDescent="0.3">
      <c r="A2576" s="85" t="s">
        <v>246</v>
      </c>
      <c r="B2576" s="85" t="s">
        <v>250</v>
      </c>
      <c r="C2576" t="s">
        <v>2623</v>
      </c>
      <c r="D2576" s="86">
        <v>0</v>
      </c>
      <c r="E2576" s="86">
        <v>0</v>
      </c>
      <c r="F2576" s="86">
        <v>0</v>
      </c>
      <c r="G2576" s="86">
        <v>0</v>
      </c>
      <c r="H2576" s="86">
        <v>0</v>
      </c>
      <c r="I2576" s="86">
        <v>0</v>
      </c>
      <c r="J2576" s="86">
        <v>0</v>
      </c>
      <c r="K2576" s="86">
        <v>0</v>
      </c>
      <c r="L2576" s="86">
        <v>0</v>
      </c>
      <c r="M2576" s="86">
        <v>0</v>
      </c>
      <c r="N2576" s="86">
        <v>0</v>
      </c>
      <c r="O2576" s="86">
        <v>0</v>
      </c>
      <c r="P2576" s="86">
        <v>0</v>
      </c>
      <c r="Q2576" s="86">
        <v>0</v>
      </c>
      <c r="R2576" s="86">
        <v>0</v>
      </c>
      <c r="S2576" s="86">
        <v>0</v>
      </c>
      <c r="T2576" s="86">
        <v>0</v>
      </c>
      <c r="U2576" s="86">
        <v>0</v>
      </c>
      <c r="V2576" s="86">
        <v>50000000</v>
      </c>
      <c r="W2576" s="86">
        <v>0</v>
      </c>
      <c r="X2576" s="86">
        <v>0</v>
      </c>
      <c r="Y2576" s="86">
        <v>50000000</v>
      </c>
    </row>
    <row r="2577" spans="1:25" hidden="1" outlineLevel="4" x14ac:dyDescent="0.3">
      <c r="A2577" s="85" t="s">
        <v>246</v>
      </c>
      <c r="B2577" s="85" t="s">
        <v>250</v>
      </c>
      <c r="C2577" t="s">
        <v>2624</v>
      </c>
      <c r="D2577" s="86">
        <v>0</v>
      </c>
      <c r="E2577" s="86">
        <v>0</v>
      </c>
      <c r="F2577" s="86">
        <v>0</v>
      </c>
      <c r="G2577" s="86">
        <v>0</v>
      </c>
      <c r="H2577" s="86">
        <v>0</v>
      </c>
      <c r="I2577" s="86">
        <v>0</v>
      </c>
      <c r="J2577" s="86">
        <v>0</v>
      </c>
      <c r="K2577" s="86">
        <v>0</v>
      </c>
      <c r="L2577" s="86">
        <v>0</v>
      </c>
      <c r="M2577" s="86">
        <v>0</v>
      </c>
      <c r="N2577" s="86">
        <v>0</v>
      </c>
      <c r="O2577" s="86">
        <v>0</v>
      </c>
      <c r="P2577" s="86">
        <v>0</v>
      </c>
      <c r="Q2577" s="86">
        <v>0</v>
      </c>
      <c r="R2577" s="86">
        <v>0</v>
      </c>
      <c r="S2577" s="86">
        <v>0</v>
      </c>
      <c r="T2577" s="86">
        <v>0</v>
      </c>
      <c r="U2577" s="86">
        <v>0</v>
      </c>
      <c r="V2577" s="86">
        <v>0</v>
      </c>
      <c r="W2577" s="86">
        <v>250000000</v>
      </c>
      <c r="X2577" s="86">
        <v>20000000</v>
      </c>
      <c r="Y2577" s="86">
        <v>270000000</v>
      </c>
    </row>
    <row r="2578" spans="1:25" s="284" customFormat="1" hidden="1" outlineLevel="3" collapsed="1" x14ac:dyDescent="0.3">
      <c r="A2578" s="85"/>
      <c r="B2578" s="290" t="s">
        <v>2872</v>
      </c>
      <c r="C2578" s="291"/>
      <c r="D2578" s="292"/>
      <c r="E2578" s="292">
        <f t="shared" ref="E2578:Y2578" si="108">SUBTOTAL(9,E2575:E2577)</f>
        <v>0</v>
      </c>
      <c r="F2578" s="292">
        <f t="shared" si="108"/>
        <v>0</v>
      </c>
      <c r="G2578" s="292">
        <f t="shared" si="108"/>
        <v>0</v>
      </c>
      <c r="H2578" s="292">
        <f t="shared" si="108"/>
        <v>0</v>
      </c>
      <c r="I2578" s="292">
        <f t="shared" si="108"/>
        <v>0</v>
      </c>
      <c r="J2578" s="292">
        <f t="shared" si="108"/>
        <v>0</v>
      </c>
      <c r="K2578" s="292">
        <f t="shared" si="108"/>
        <v>0</v>
      </c>
      <c r="L2578" s="292">
        <f t="shared" si="108"/>
        <v>0</v>
      </c>
      <c r="M2578" s="292">
        <f t="shared" si="108"/>
        <v>0</v>
      </c>
      <c r="N2578" s="292">
        <f t="shared" si="108"/>
        <v>0</v>
      </c>
      <c r="O2578" s="292">
        <f t="shared" si="108"/>
        <v>13500000</v>
      </c>
      <c r="P2578" s="292">
        <f t="shared" si="108"/>
        <v>0</v>
      </c>
      <c r="Q2578" s="292">
        <f t="shared" si="108"/>
        <v>0</v>
      </c>
      <c r="R2578" s="292">
        <f t="shared" si="108"/>
        <v>0</v>
      </c>
      <c r="S2578" s="292">
        <f t="shared" si="108"/>
        <v>0</v>
      </c>
      <c r="T2578" s="292">
        <f t="shared" si="108"/>
        <v>0</v>
      </c>
      <c r="U2578" s="292">
        <f t="shared" si="108"/>
        <v>0</v>
      </c>
      <c r="V2578" s="292">
        <f t="shared" si="108"/>
        <v>50000000</v>
      </c>
      <c r="W2578" s="292">
        <f t="shared" si="108"/>
        <v>250000000</v>
      </c>
      <c r="X2578" s="292">
        <f t="shared" si="108"/>
        <v>20000000</v>
      </c>
      <c r="Y2578" s="292">
        <f t="shared" si="108"/>
        <v>333500000</v>
      </c>
    </row>
    <row r="2579" spans="1:25" hidden="1" outlineLevel="4" x14ac:dyDescent="0.3">
      <c r="A2579" s="85" t="s">
        <v>246</v>
      </c>
      <c r="B2579" s="85" t="s">
        <v>252</v>
      </c>
      <c r="C2579" t="s">
        <v>2625</v>
      </c>
      <c r="D2579" s="86">
        <v>0</v>
      </c>
      <c r="E2579" s="86">
        <v>0</v>
      </c>
      <c r="F2579" s="86">
        <v>0</v>
      </c>
      <c r="G2579" s="86">
        <v>0</v>
      </c>
      <c r="H2579" s="86">
        <v>0</v>
      </c>
      <c r="I2579" s="86">
        <v>0</v>
      </c>
      <c r="J2579" s="86">
        <v>200000</v>
      </c>
      <c r="K2579" s="86">
        <v>0</v>
      </c>
      <c r="L2579" s="86">
        <v>0</v>
      </c>
      <c r="M2579" s="86">
        <v>0</v>
      </c>
      <c r="N2579" s="86">
        <v>0</v>
      </c>
      <c r="O2579" s="86">
        <v>0</v>
      </c>
      <c r="P2579" s="86">
        <v>0</v>
      </c>
      <c r="Q2579" s="86">
        <v>0</v>
      </c>
      <c r="R2579" s="86">
        <v>0</v>
      </c>
      <c r="S2579" s="86">
        <v>0</v>
      </c>
      <c r="T2579" s="86">
        <v>0</v>
      </c>
      <c r="U2579" s="86">
        <v>0</v>
      </c>
      <c r="V2579" s="86">
        <v>0</v>
      </c>
      <c r="W2579" s="86">
        <v>0</v>
      </c>
      <c r="X2579" s="86">
        <v>0</v>
      </c>
      <c r="Y2579" s="86">
        <v>200000</v>
      </c>
    </row>
    <row r="2580" spans="1:25" hidden="1" outlineLevel="4" x14ac:dyDescent="0.3">
      <c r="A2580" s="85" t="s">
        <v>246</v>
      </c>
      <c r="B2580" s="85" t="s">
        <v>252</v>
      </c>
      <c r="C2580" t="s">
        <v>2626</v>
      </c>
      <c r="D2580" s="86">
        <v>0</v>
      </c>
      <c r="E2580" s="86">
        <v>0</v>
      </c>
      <c r="F2580" s="86">
        <v>0</v>
      </c>
      <c r="G2580" s="86">
        <v>0</v>
      </c>
      <c r="H2580" s="86">
        <v>0</v>
      </c>
      <c r="I2580" s="86">
        <v>0</v>
      </c>
      <c r="J2580" s="86">
        <v>0</v>
      </c>
      <c r="K2580" s="86">
        <v>0</v>
      </c>
      <c r="L2580" s="86">
        <v>0</v>
      </c>
      <c r="M2580" s="86">
        <v>0</v>
      </c>
      <c r="N2580" s="86">
        <v>100000</v>
      </c>
      <c r="O2580" s="86">
        <v>0</v>
      </c>
      <c r="P2580" s="86">
        <v>0</v>
      </c>
      <c r="Q2580" s="86">
        <v>0</v>
      </c>
      <c r="R2580" s="86">
        <v>0</v>
      </c>
      <c r="S2580" s="86">
        <v>0</v>
      </c>
      <c r="T2580" s="86">
        <v>0</v>
      </c>
      <c r="U2580" s="86">
        <v>0</v>
      </c>
      <c r="V2580" s="86">
        <v>0</v>
      </c>
      <c r="W2580" s="86">
        <v>0</v>
      </c>
      <c r="X2580" s="86">
        <v>0</v>
      </c>
      <c r="Y2580" s="86">
        <v>100000</v>
      </c>
    </row>
    <row r="2581" spans="1:25" s="284" customFormat="1" hidden="1" outlineLevel="3" collapsed="1" x14ac:dyDescent="0.3">
      <c r="A2581" s="85"/>
      <c r="B2581" s="290" t="s">
        <v>2873</v>
      </c>
      <c r="C2581" s="291"/>
      <c r="D2581" s="292"/>
      <c r="E2581" s="292">
        <f t="shared" ref="E2581:Y2581" si="109">SUBTOTAL(9,E2579:E2580)</f>
        <v>0</v>
      </c>
      <c r="F2581" s="292">
        <f t="shared" si="109"/>
        <v>0</v>
      </c>
      <c r="G2581" s="292">
        <f t="shared" si="109"/>
        <v>0</v>
      </c>
      <c r="H2581" s="292">
        <f t="shared" si="109"/>
        <v>0</v>
      </c>
      <c r="I2581" s="292">
        <f t="shared" si="109"/>
        <v>0</v>
      </c>
      <c r="J2581" s="292">
        <f t="shared" si="109"/>
        <v>200000</v>
      </c>
      <c r="K2581" s="292">
        <f t="shared" si="109"/>
        <v>0</v>
      </c>
      <c r="L2581" s="292">
        <f t="shared" si="109"/>
        <v>0</v>
      </c>
      <c r="M2581" s="292">
        <f t="shared" si="109"/>
        <v>0</v>
      </c>
      <c r="N2581" s="292">
        <f t="shared" si="109"/>
        <v>100000</v>
      </c>
      <c r="O2581" s="292">
        <f t="shared" si="109"/>
        <v>0</v>
      </c>
      <c r="P2581" s="292">
        <f t="shared" si="109"/>
        <v>0</v>
      </c>
      <c r="Q2581" s="292">
        <f t="shared" si="109"/>
        <v>0</v>
      </c>
      <c r="R2581" s="292">
        <f t="shared" si="109"/>
        <v>0</v>
      </c>
      <c r="S2581" s="292">
        <f t="shared" si="109"/>
        <v>0</v>
      </c>
      <c r="T2581" s="292">
        <f t="shared" si="109"/>
        <v>0</v>
      </c>
      <c r="U2581" s="292">
        <f t="shared" si="109"/>
        <v>0</v>
      </c>
      <c r="V2581" s="292">
        <f t="shared" si="109"/>
        <v>0</v>
      </c>
      <c r="W2581" s="292">
        <f t="shared" si="109"/>
        <v>0</v>
      </c>
      <c r="X2581" s="292">
        <f t="shared" si="109"/>
        <v>0</v>
      </c>
      <c r="Y2581" s="292">
        <f t="shared" si="109"/>
        <v>300000</v>
      </c>
    </row>
    <row r="2582" spans="1:25" hidden="1" outlineLevel="4" x14ac:dyDescent="0.3">
      <c r="A2582" s="85" t="s">
        <v>246</v>
      </c>
      <c r="B2582" s="85" t="s">
        <v>254</v>
      </c>
      <c r="C2582" t="s">
        <v>2627</v>
      </c>
      <c r="D2582" s="86">
        <v>0</v>
      </c>
      <c r="E2582" s="86">
        <v>0</v>
      </c>
      <c r="F2582" s="86">
        <v>0</v>
      </c>
      <c r="G2582" s="86">
        <v>0</v>
      </c>
      <c r="H2582" s="86">
        <v>0</v>
      </c>
      <c r="I2582" s="86">
        <v>0</v>
      </c>
      <c r="J2582" s="86">
        <v>0</v>
      </c>
      <c r="K2582" s="86">
        <v>0</v>
      </c>
      <c r="L2582" s="86">
        <v>0</v>
      </c>
      <c r="M2582" s="86">
        <v>0</v>
      </c>
      <c r="N2582" s="86">
        <v>0</v>
      </c>
      <c r="O2582" s="86">
        <v>0</v>
      </c>
      <c r="P2582" s="86">
        <v>0</v>
      </c>
      <c r="Q2582" s="86">
        <v>0</v>
      </c>
      <c r="R2582" s="86">
        <v>0</v>
      </c>
      <c r="S2582" s="86">
        <v>0</v>
      </c>
      <c r="T2582" s="86">
        <v>642500</v>
      </c>
      <c r="U2582" s="86">
        <v>0</v>
      </c>
      <c r="V2582" s="86">
        <v>642500</v>
      </c>
      <c r="W2582" s="86">
        <v>642500</v>
      </c>
      <c r="X2582" s="86">
        <v>0</v>
      </c>
      <c r="Y2582" s="86">
        <v>1927500</v>
      </c>
    </row>
    <row r="2583" spans="1:25" hidden="1" outlineLevel="4" x14ac:dyDescent="0.3">
      <c r="A2583" s="85" t="s">
        <v>246</v>
      </c>
      <c r="B2583" s="85" t="s">
        <v>254</v>
      </c>
      <c r="C2583" t="s">
        <v>2628</v>
      </c>
      <c r="D2583" s="86">
        <v>0</v>
      </c>
      <c r="E2583" s="86">
        <v>0</v>
      </c>
      <c r="F2583" s="86">
        <v>0</v>
      </c>
      <c r="G2583" s="86">
        <v>0</v>
      </c>
      <c r="H2583" s="86">
        <v>0</v>
      </c>
      <c r="I2583" s="86">
        <v>0</v>
      </c>
      <c r="J2583" s="86">
        <v>0</v>
      </c>
      <c r="K2583" s="86">
        <v>0</v>
      </c>
      <c r="L2583" s="86">
        <v>0</v>
      </c>
      <c r="M2583" s="86">
        <v>0</v>
      </c>
      <c r="N2583" s="86">
        <v>0</v>
      </c>
      <c r="O2583" s="86">
        <v>0</v>
      </c>
      <c r="P2583" s="86">
        <v>0</v>
      </c>
      <c r="Q2583" s="86">
        <v>0</v>
      </c>
      <c r="R2583" s="86">
        <v>0</v>
      </c>
      <c r="S2583" s="86">
        <v>0</v>
      </c>
      <c r="T2583" s="86">
        <v>0</v>
      </c>
      <c r="U2583" s="86">
        <v>0</v>
      </c>
      <c r="V2583" s="86">
        <v>0</v>
      </c>
      <c r="W2583" s="86">
        <v>0</v>
      </c>
      <c r="X2583" s="86">
        <v>150000</v>
      </c>
      <c r="Y2583" s="86">
        <v>150000</v>
      </c>
    </row>
    <row r="2584" spans="1:25" hidden="1" outlineLevel="4" x14ac:dyDescent="0.3">
      <c r="A2584" s="85" t="s">
        <v>246</v>
      </c>
      <c r="B2584" s="85" t="s">
        <v>254</v>
      </c>
      <c r="C2584" t="s">
        <v>2629</v>
      </c>
      <c r="D2584" s="86">
        <v>0</v>
      </c>
      <c r="E2584" s="86">
        <v>0</v>
      </c>
      <c r="F2584" s="86">
        <v>0</v>
      </c>
      <c r="G2584" s="86">
        <v>0</v>
      </c>
      <c r="H2584" s="86">
        <v>0</v>
      </c>
      <c r="I2584" s="86">
        <v>0</v>
      </c>
      <c r="J2584" s="86">
        <v>0</v>
      </c>
      <c r="K2584" s="86">
        <v>0</v>
      </c>
      <c r="L2584" s="86">
        <v>0</v>
      </c>
      <c r="M2584" s="86">
        <v>0</v>
      </c>
      <c r="N2584" s="86">
        <v>0</v>
      </c>
      <c r="O2584" s="86">
        <v>0</v>
      </c>
      <c r="P2584" s="86">
        <v>0</v>
      </c>
      <c r="Q2584" s="86">
        <v>0</v>
      </c>
      <c r="R2584" s="86">
        <v>0</v>
      </c>
      <c r="S2584" s="86">
        <v>0</v>
      </c>
      <c r="T2584" s="86">
        <v>0</v>
      </c>
      <c r="U2584" s="86">
        <v>0</v>
      </c>
      <c r="V2584" s="86">
        <v>0</v>
      </c>
      <c r="W2584" s="86">
        <v>0</v>
      </c>
      <c r="X2584" s="86">
        <v>3005800</v>
      </c>
      <c r="Y2584" s="86">
        <v>3005800</v>
      </c>
    </row>
    <row r="2585" spans="1:25" hidden="1" outlineLevel="4" x14ac:dyDescent="0.3">
      <c r="A2585" s="85" t="s">
        <v>246</v>
      </c>
      <c r="B2585" s="85" t="s">
        <v>254</v>
      </c>
      <c r="C2585" t="s">
        <v>2630</v>
      </c>
      <c r="D2585" s="86">
        <v>0</v>
      </c>
      <c r="E2585" s="86">
        <v>0</v>
      </c>
      <c r="F2585" s="86">
        <v>0</v>
      </c>
      <c r="G2585" s="86">
        <v>0</v>
      </c>
      <c r="H2585" s="86">
        <v>0</v>
      </c>
      <c r="I2585" s="86">
        <v>0</v>
      </c>
      <c r="J2585" s="86">
        <v>0</v>
      </c>
      <c r="K2585" s="86">
        <v>0</v>
      </c>
      <c r="L2585" s="86">
        <v>0</v>
      </c>
      <c r="M2585" s="86">
        <v>3009350</v>
      </c>
      <c r="N2585" s="86">
        <v>0</v>
      </c>
      <c r="O2585" s="86">
        <v>0</v>
      </c>
      <c r="P2585" s="86">
        <v>0</v>
      </c>
      <c r="Q2585" s="86">
        <v>0</v>
      </c>
      <c r="R2585" s="86">
        <v>0</v>
      </c>
      <c r="S2585" s="86">
        <v>0</v>
      </c>
      <c r="T2585" s="86">
        <v>0</v>
      </c>
      <c r="U2585" s="86">
        <v>0</v>
      </c>
      <c r="V2585" s="86">
        <v>0</v>
      </c>
      <c r="W2585" s="86">
        <v>0</v>
      </c>
      <c r="X2585" s="86">
        <v>0</v>
      </c>
      <c r="Y2585" s="86">
        <v>3009350</v>
      </c>
    </row>
    <row r="2586" spans="1:25" hidden="1" outlineLevel="4" x14ac:dyDescent="0.3">
      <c r="A2586" s="85" t="s">
        <v>246</v>
      </c>
      <c r="B2586" s="85" t="s">
        <v>254</v>
      </c>
      <c r="C2586" t="s">
        <v>2631</v>
      </c>
      <c r="D2586" s="86">
        <v>0</v>
      </c>
      <c r="E2586" s="86">
        <v>0</v>
      </c>
      <c r="F2586" s="86">
        <v>0</v>
      </c>
      <c r="G2586" s="86">
        <v>0</v>
      </c>
      <c r="H2586" s="86">
        <v>0</v>
      </c>
      <c r="I2586" s="86">
        <v>0</v>
      </c>
      <c r="J2586" s="86">
        <v>0</v>
      </c>
      <c r="K2586" s="86">
        <v>0</v>
      </c>
      <c r="L2586" s="86">
        <v>146000000</v>
      </c>
      <c r="M2586" s="86">
        <v>0</v>
      </c>
      <c r="N2586" s="86">
        <v>0</v>
      </c>
      <c r="O2586" s="86">
        <v>0</v>
      </c>
      <c r="P2586" s="86">
        <v>0</v>
      </c>
      <c r="Q2586" s="86">
        <v>0</v>
      </c>
      <c r="R2586" s="86">
        <v>0</v>
      </c>
      <c r="S2586" s="86">
        <v>0</v>
      </c>
      <c r="T2586" s="86">
        <v>0</v>
      </c>
      <c r="U2586" s="86">
        <v>0</v>
      </c>
      <c r="V2586" s="86">
        <v>0</v>
      </c>
      <c r="W2586" s="86">
        <v>0</v>
      </c>
      <c r="X2586" s="86">
        <v>0</v>
      </c>
      <c r="Y2586" s="86">
        <v>146000000</v>
      </c>
    </row>
    <row r="2587" spans="1:25" s="284" customFormat="1" hidden="1" outlineLevel="3" collapsed="1" x14ac:dyDescent="0.3">
      <c r="A2587" s="85"/>
      <c r="B2587" s="290" t="s">
        <v>2874</v>
      </c>
      <c r="C2587" s="291"/>
      <c r="D2587" s="292"/>
      <c r="E2587" s="292">
        <f t="shared" ref="E2587:Y2587" si="110">SUBTOTAL(9,E2582:E2586)</f>
        <v>0</v>
      </c>
      <c r="F2587" s="292">
        <f t="shared" si="110"/>
        <v>0</v>
      </c>
      <c r="G2587" s="292">
        <f t="shared" si="110"/>
        <v>0</v>
      </c>
      <c r="H2587" s="292">
        <f t="shared" si="110"/>
        <v>0</v>
      </c>
      <c r="I2587" s="292">
        <f t="shared" si="110"/>
        <v>0</v>
      </c>
      <c r="J2587" s="292">
        <f t="shared" si="110"/>
        <v>0</v>
      </c>
      <c r="K2587" s="292">
        <f t="shared" si="110"/>
        <v>0</v>
      </c>
      <c r="L2587" s="292">
        <f t="shared" si="110"/>
        <v>146000000</v>
      </c>
      <c r="M2587" s="292">
        <f t="shared" si="110"/>
        <v>3009350</v>
      </c>
      <c r="N2587" s="292">
        <f t="shared" si="110"/>
        <v>0</v>
      </c>
      <c r="O2587" s="292">
        <f t="shared" si="110"/>
        <v>0</v>
      </c>
      <c r="P2587" s="292">
        <f t="shared" si="110"/>
        <v>0</v>
      </c>
      <c r="Q2587" s="292">
        <f t="shared" si="110"/>
        <v>0</v>
      </c>
      <c r="R2587" s="292">
        <f t="shared" si="110"/>
        <v>0</v>
      </c>
      <c r="S2587" s="292">
        <f t="shared" si="110"/>
        <v>0</v>
      </c>
      <c r="T2587" s="292">
        <f t="shared" si="110"/>
        <v>642500</v>
      </c>
      <c r="U2587" s="292">
        <f t="shared" si="110"/>
        <v>0</v>
      </c>
      <c r="V2587" s="292">
        <f t="shared" si="110"/>
        <v>642500</v>
      </c>
      <c r="W2587" s="292">
        <f t="shared" si="110"/>
        <v>642500</v>
      </c>
      <c r="X2587" s="292">
        <f t="shared" si="110"/>
        <v>3155800</v>
      </c>
      <c r="Y2587" s="292">
        <f t="shared" si="110"/>
        <v>154092650</v>
      </c>
    </row>
    <row r="2588" spans="1:25" hidden="1" outlineLevel="4" x14ac:dyDescent="0.3">
      <c r="A2588" s="85" t="s">
        <v>246</v>
      </c>
      <c r="B2588" s="85" t="s">
        <v>256</v>
      </c>
      <c r="C2588" t="s">
        <v>2632</v>
      </c>
      <c r="D2588" s="86">
        <v>0</v>
      </c>
      <c r="E2588" s="86">
        <v>0</v>
      </c>
      <c r="F2588" s="86">
        <v>0</v>
      </c>
      <c r="G2588" s="86">
        <v>0</v>
      </c>
      <c r="H2588" s="86">
        <v>0</v>
      </c>
      <c r="I2588" s="86">
        <v>0</v>
      </c>
      <c r="J2588" s="86">
        <v>0</v>
      </c>
      <c r="K2588" s="86">
        <v>20000</v>
      </c>
      <c r="L2588" s="86">
        <v>0</v>
      </c>
      <c r="M2588" s="86">
        <v>0</v>
      </c>
      <c r="N2588" s="86">
        <v>0</v>
      </c>
      <c r="O2588" s="86">
        <v>0</v>
      </c>
      <c r="P2588" s="86">
        <v>0</v>
      </c>
      <c r="Q2588" s="86">
        <v>0</v>
      </c>
      <c r="R2588" s="86">
        <v>0</v>
      </c>
      <c r="S2588" s="86">
        <v>0</v>
      </c>
      <c r="T2588" s="86">
        <v>0</v>
      </c>
      <c r="U2588" s="86">
        <v>0</v>
      </c>
      <c r="V2588" s="86">
        <v>0</v>
      </c>
      <c r="W2588" s="86">
        <v>0</v>
      </c>
      <c r="X2588" s="86">
        <v>0</v>
      </c>
      <c r="Y2588" s="86">
        <v>20000</v>
      </c>
    </row>
    <row r="2589" spans="1:25" hidden="1" outlineLevel="4" x14ac:dyDescent="0.3">
      <c r="A2589" s="85" t="s">
        <v>246</v>
      </c>
      <c r="B2589" s="85" t="s">
        <v>256</v>
      </c>
      <c r="C2589" t="s">
        <v>2633</v>
      </c>
      <c r="D2589" s="86">
        <v>0</v>
      </c>
      <c r="E2589" s="86">
        <v>0</v>
      </c>
      <c r="F2589" s="86">
        <v>0</v>
      </c>
      <c r="G2589" s="86">
        <v>0</v>
      </c>
      <c r="H2589" s="86">
        <v>0</v>
      </c>
      <c r="I2589" s="86">
        <v>0</v>
      </c>
      <c r="J2589" s="86">
        <v>0</v>
      </c>
      <c r="K2589" s="86">
        <v>0</v>
      </c>
      <c r="L2589" s="86">
        <v>0</v>
      </c>
      <c r="M2589" s="86">
        <v>0</v>
      </c>
      <c r="N2589" s="86">
        <v>0</v>
      </c>
      <c r="O2589" s="86">
        <v>0</v>
      </c>
      <c r="P2589" s="86">
        <v>0</v>
      </c>
      <c r="Q2589" s="86">
        <v>20000</v>
      </c>
      <c r="R2589" s="86">
        <v>0</v>
      </c>
      <c r="S2589" s="86">
        <v>0</v>
      </c>
      <c r="T2589" s="86">
        <v>0</v>
      </c>
      <c r="U2589" s="86">
        <v>0</v>
      </c>
      <c r="V2589" s="86">
        <v>0</v>
      </c>
      <c r="W2589" s="86">
        <v>0</v>
      </c>
      <c r="X2589" s="86">
        <v>0</v>
      </c>
      <c r="Y2589" s="86">
        <v>20000</v>
      </c>
    </row>
    <row r="2590" spans="1:25" s="284" customFormat="1" hidden="1" outlineLevel="3" collapsed="1" x14ac:dyDescent="0.3">
      <c r="A2590" s="85"/>
      <c r="B2590" s="290" t="s">
        <v>2875</v>
      </c>
      <c r="C2590" s="291"/>
      <c r="D2590" s="292"/>
      <c r="E2590" s="292">
        <f t="shared" ref="E2590:Y2590" si="111">SUBTOTAL(9,E2588:E2589)</f>
        <v>0</v>
      </c>
      <c r="F2590" s="292">
        <f t="shared" si="111"/>
        <v>0</v>
      </c>
      <c r="G2590" s="292">
        <f t="shared" si="111"/>
        <v>0</v>
      </c>
      <c r="H2590" s="292">
        <f t="shared" si="111"/>
        <v>0</v>
      </c>
      <c r="I2590" s="292">
        <f t="shared" si="111"/>
        <v>0</v>
      </c>
      <c r="J2590" s="292">
        <f t="shared" si="111"/>
        <v>0</v>
      </c>
      <c r="K2590" s="292">
        <f t="shared" si="111"/>
        <v>20000</v>
      </c>
      <c r="L2590" s="292">
        <f t="shared" si="111"/>
        <v>0</v>
      </c>
      <c r="M2590" s="292">
        <f t="shared" si="111"/>
        <v>0</v>
      </c>
      <c r="N2590" s="292">
        <f t="shared" si="111"/>
        <v>0</v>
      </c>
      <c r="O2590" s="292">
        <f t="shared" si="111"/>
        <v>0</v>
      </c>
      <c r="P2590" s="292">
        <f t="shared" si="111"/>
        <v>0</v>
      </c>
      <c r="Q2590" s="292">
        <f t="shared" si="111"/>
        <v>20000</v>
      </c>
      <c r="R2590" s="292">
        <f t="shared" si="111"/>
        <v>0</v>
      </c>
      <c r="S2590" s="292">
        <f t="shared" si="111"/>
        <v>0</v>
      </c>
      <c r="T2590" s="292">
        <f t="shared" si="111"/>
        <v>0</v>
      </c>
      <c r="U2590" s="292">
        <f t="shared" si="111"/>
        <v>0</v>
      </c>
      <c r="V2590" s="292">
        <f t="shared" si="111"/>
        <v>0</v>
      </c>
      <c r="W2590" s="292">
        <f t="shared" si="111"/>
        <v>0</v>
      </c>
      <c r="X2590" s="292">
        <f t="shared" si="111"/>
        <v>0</v>
      </c>
      <c r="Y2590" s="292">
        <f t="shared" si="111"/>
        <v>40000</v>
      </c>
    </row>
    <row r="2591" spans="1:25" hidden="1" outlineLevel="4" x14ac:dyDescent="0.3">
      <c r="A2591" s="85" t="s">
        <v>246</v>
      </c>
      <c r="B2591" s="85" t="s">
        <v>258</v>
      </c>
      <c r="C2591" t="s">
        <v>2634</v>
      </c>
      <c r="D2591" s="86">
        <v>0</v>
      </c>
      <c r="E2591" s="86">
        <v>0</v>
      </c>
      <c r="F2591" s="86">
        <v>0</v>
      </c>
      <c r="G2591" s="86">
        <v>0</v>
      </c>
      <c r="H2591" s="86">
        <v>0</v>
      </c>
      <c r="I2591" s="86">
        <v>0</v>
      </c>
      <c r="J2591" s="86">
        <v>0</v>
      </c>
      <c r="K2591" s="86">
        <v>0</v>
      </c>
      <c r="L2591" s="86">
        <v>0</v>
      </c>
      <c r="M2591" s="86">
        <v>0</v>
      </c>
      <c r="N2591" s="86">
        <v>0</v>
      </c>
      <c r="O2591" s="86">
        <v>0</v>
      </c>
      <c r="P2591" s="86">
        <v>0</v>
      </c>
      <c r="Q2591" s="86">
        <v>0</v>
      </c>
      <c r="R2591" s="86">
        <v>0</v>
      </c>
      <c r="S2591" s="86">
        <v>0</v>
      </c>
      <c r="T2591" s="86">
        <v>0</v>
      </c>
      <c r="U2591" s="86">
        <v>0</v>
      </c>
      <c r="V2591" s="86">
        <v>0</v>
      </c>
      <c r="W2591" s="86">
        <v>2000000</v>
      </c>
      <c r="X2591" s="86">
        <v>0</v>
      </c>
      <c r="Y2591" s="86">
        <v>2000000</v>
      </c>
    </row>
    <row r="2592" spans="1:25" hidden="1" outlineLevel="4" x14ac:dyDescent="0.3">
      <c r="A2592" s="85" t="s">
        <v>246</v>
      </c>
      <c r="B2592" s="85" t="s">
        <v>258</v>
      </c>
      <c r="C2592" t="s">
        <v>2635</v>
      </c>
      <c r="D2592" s="86">
        <v>0</v>
      </c>
      <c r="E2592" s="86">
        <v>0</v>
      </c>
      <c r="F2592" s="86">
        <v>0</v>
      </c>
      <c r="G2592" s="86">
        <v>0</v>
      </c>
      <c r="H2592" s="86">
        <v>0</v>
      </c>
      <c r="I2592" s="86">
        <v>0</v>
      </c>
      <c r="J2592" s="86">
        <v>0</v>
      </c>
      <c r="K2592" s="86">
        <v>0</v>
      </c>
      <c r="L2592" s="86">
        <v>0</v>
      </c>
      <c r="M2592" s="86">
        <v>0</v>
      </c>
      <c r="N2592" s="86">
        <v>0</v>
      </c>
      <c r="O2592" s="86">
        <v>0</v>
      </c>
      <c r="P2592" s="86">
        <v>0</v>
      </c>
      <c r="Q2592" s="86">
        <v>0</v>
      </c>
      <c r="R2592" s="86">
        <v>0</v>
      </c>
      <c r="S2592" s="86">
        <v>0</v>
      </c>
      <c r="T2592" s="86">
        <v>0</v>
      </c>
      <c r="U2592" s="86">
        <v>0</v>
      </c>
      <c r="V2592" s="86">
        <v>0</v>
      </c>
      <c r="W2592" s="86">
        <v>150000</v>
      </c>
      <c r="X2592" s="86">
        <v>0</v>
      </c>
      <c r="Y2592" s="86">
        <v>150000</v>
      </c>
    </row>
    <row r="2593" spans="1:25" hidden="1" outlineLevel="4" x14ac:dyDescent="0.3">
      <c r="A2593" s="85" t="s">
        <v>246</v>
      </c>
      <c r="B2593" s="85" t="s">
        <v>258</v>
      </c>
      <c r="C2593" t="s">
        <v>2636</v>
      </c>
      <c r="D2593" s="86">
        <v>0</v>
      </c>
      <c r="E2593" s="86">
        <v>0</v>
      </c>
      <c r="F2593" s="86">
        <v>0</v>
      </c>
      <c r="G2593" s="86">
        <v>0</v>
      </c>
      <c r="H2593" s="86">
        <v>0</v>
      </c>
      <c r="I2593" s="86">
        <v>0</v>
      </c>
      <c r="J2593" s="86">
        <v>0</v>
      </c>
      <c r="K2593" s="86">
        <v>0</v>
      </c>
      <c r="L2593" s="86">
        <v>0</v>
      </c>
      <c r="M2593" s="86">
        <v>0</v>
      </c>
      <c r="N2593" s="86">
        <v>0</v>
      </c>
      <c r="O2593" s="86">
        <v>0</v>
      </c>
      <c r="P2593" s="86">
        <v>0</v>
      </c>
      <c r="Q2593" s="86">
        <v>0</v>
      </c>
      <c r="R2593" s="86">
        <v>0</v>
      </c>
      <c r="S2593" s="86">
        <v>0</v>
      </c>
      <c r="T2593" s="86">
        <v>0</v>
      </c>
      <c r="U2593" s="86">
        <v>0</v>
      </c>
      <c r="V2593" s="86">
        <v>0</v>
      </c>
      <c r="W2593" s="86">
        <v>1600000</v>
      </c>
      <c r="X2593" s="86">
        <v>0</v>
      </c>
      <c r="Y2593" s="86">
        <v>1600000</v>
      </c>
    </row>
    <row r="2594" spans="1:25" hidden="1" outlineLevel="4" x14ac:dyDescent="0.3">
      <c r="A2594" s="85" t="s">
        <v>246</v>
      </c>
      <c r="B2594" s="85" t="s">
        <v>258</v>
      </c>
      <c r="C2594" t="s">
        <v>2637</v>
      </c>
      <c r="D2594" s="86">
        <v>0</v>
      </c>
      <c r="E2594" s="86">
        <v>0</v>
      </c>
      <c r="F2594" s="86">
        <v>0</v>
      </c>
      <c r="G2594" s="86">
        <v>0</v>
      </c>
      <c r="H2594" s="86">
        <v>0</v>
      </c>
      <c r="I2594" s="86">
        <v>0</v>
      </c>
      <c r="J2594" s="86">
        <v>0</v>
      </c>
      <c r="K2594" s="86">
        <v>0</v>
      </c>
      <c r="L2594" s="86">
        <v>0</v>
      </c>
      <c r="M2594" s="86">
        <v>0</v>
      </c>
      <c r="N2594" s="86">
        <v>0</v>
      </c>
      <c r="O2594" s="86">
        <v>0</v>
      </c>
      <c r="P2594" s="86">
        <v>0</v>
      </c>
      <c r="Q2594" s="86">
        <v>0</v>
      </c>
      <c r="R2594" s="86">
        <v>0</v>
      </c>
      <c r="S2594" s="86">
        <v>0</v>
      </c>
      <c r="T2594" s="86">
        <v>0</v>
      </c>
      <c r="U2594" s="86">
        <v>0</v>
      </c>
      <c r="V2594" s="86">
        <v>0</v>
      </c>
      <c r="W2594" s="86">
        <v>0</v>
      </c>
      <c r="X2594" s="86">
        <v>350000</v>
      </c>
      <c r="Y2594" s="86">
        <v>350000</v>
      </c>
    </row>
    <row r="2595" spans="1:25" hidden="1" outlineLevel="4" x14ac:dyDescent="0.3">
      <c r="A2595" s="85" t="s">
        <v>246</v>
      </c>
      <c r="B2595" s="85" t="s">
        <v>258</v>
      </c>
      <c r="C2595" t="s">
        <v>2638</v>
      </c>
      <c r="D2595" s="86">
        <v>0</v>
      </c>
      <c r="E2595" s="86">
        <v>0</v>
      </c>
      <c r="F2595" s="86">
        <v>0</v>
      </c>
      <c r="G2595" s="86">
        <v>0</v>
      </c>
      <c r="H2595" s="86">
        <v>0</v>
      </c>
      <c r="I2595" s="86">
        <v>0</v>
      </c>
      <c r="J2595" s="86">
        <v>0</v>
      </c>
      <c r="K2595" s="86">
        <v>0</v>
      </c>
      <c r="L2595" s="86">
        <v>0</v>
      </c>
      <c r="M2595" s="86">
        <v>0</v>
      </c>
      <c r="N2595" s="86">
        <v>0</v>
      </c>
      <c r="O2595" s="86">
        <v>0</v>
      </c>
      <c r="P2595" s="86">
        <v>0</v>
      </c>
      <c r="Q2595" s="86">
        <v>0</v>
      </c>
      <c r="R2595" s="86">
        <v>0</v>
      </c>
      <c r="S2595" s="86">
        <v>0</v>
      </c>
      <c r="T2595" s="86">
        <v>0</v>
      </c>
      <c r="U2595" s="86">
        <v>0</v>
      </c>
      <c r="V2595" s="86">
        <v>0</v>
      </c>
      <c r="W2595" s="86">
        <v>0</v>
      </c>
      <c r="X2595" s="86">
        <v>750000</v>
      </c>
      <c r="Y2595" s="86">
        <v>750000</v>
      </c>
    </row>
    <row r="2596" spans="1:25" hidden="1" outlineLevel="4" x14ac:dyDescent="0.3">
      <c r="A2596" s="85" t="s">
        <v>246</v>
      </c>
      <c r="B2596" s="85" t="s">
        <v>258</v>
      </c>
      <c r="C2596" t="s">
        <v>2639</v>
      </c>
      <c r="D2596" s="86">
        <v>0</v>
      </c>
      <c r="E2596" s="86">
        <v>0</v>
      </c>
      <c r="F2596" s="86">
        <v>0</v>
      </c>
      <c r="G2596" s="86">
        <v>0</v>
      </c>
      <c r="H2596" s="86">
        <v>0</v>
      </c>
      <c r="I2596" s="86">
        <v>0</v>
      </c>
      <c r="J2596" s="86">
        <v>0</v>
      </c>
      <c r="K2596" s="86">
        <v>0</v>
      </c>
      <c r="L2596" s="86">
        <v>0</v>
      </c>
      <c r="M2596" s="86">
        <v>0</v>
      </c>
      <c r="N2596" s="86">
        <v>0</v>
      </c>
      <c r="O2596" s="86">
        <v>0</v>
      </c>
      <c r="P2596" s="86">
        <v>0</v>
      </c>
      <c r="Q2596" s="86">
        <v>0</v>
      </c>
      <c r="R2596" s="86">
        <v>0</v>
      </c>
      <c r="S2596" s="86">
        <v>0</v>
      </c>
      <c r="T2596" s="86">
        <v>0</v>
      </c>
      <c r="U2596" s="86">
        <v>0</v>
      </c>
      <c r="V2596" s="86">
        <v>0</v>
      </c>
      <c r="W2596" s="86">
        <v>0</v>
      </c>
      <c r="X2596" s="86">
        <v>500000</v>
      </c>
      <c r="Y2596" s="86">
        <v>500000</v>
      </c>
    </row>
    <row r="2597" spans="1:25" hidden="1" outlineLevel="4" x14ac:dyDescent="0.3">
      <c r="A2597" s="85" t="s">
        <v>246</v>
      </c>
      <c r="B2597" s="85" t="s">
        <v>258</v>
      </c>
      <c r="C2597" t="s">
        <v>2640</v>
      </c>
      <c r="D2597" s="86">
        <v>0</v>
      </c>
      <c r="E2597" s="86">
        <v>0</v>
      </c>
      <c r="F2597" s="86">
        <v>0</v>
      </c>
      <c r="G2597" s="86">
        <v>0</v>
      </c>
      <c r="H2597" s="86">
        <v>0</v>
      </c>
      <c r="I2597" s="86">
        <v>0</v>
      </c>
      <c r="J2597" s="86">
        <v>0</v>
      </c>
      <c r="K2597" s="86">
        <v>0</v>
      </c>
      <c r="L2597" s="86">
        <v>0</v>
      </c>
      <c r="M2597" s="86">
        <v>0</v>
      </c>
      <c r="N2597" s="86">
        <v>0</v>
      </c>
      <c r="O2597" s="86">
        <v>0</v>
      </c>
      <c r="P2597" s="86">
        <v>0</v>
      </c>
      <c r="Q2597" s="86">
        <v>0</v>
      </c>
      <c r="R2597" s="86">
        <v>0</v>
      </c>
      <c r="S2597" s="86">
        <v>0</v>
      </c>
      <c r="T2597" s="86">
        <v>0</v>
      </c>
      <c r="U2597" s="86">
        <v>0</v>
      </c>
      <c r="V2597" s="86">
        <v>0</v>
      </c>
      <c r="W2597" s="86">
        <v>0</v>
      </c>
      <c r="X2597" s="86">
        <v>4000000</v>
      </c>
      <c r="Y2597" s="86">
        <v>4000000</v>
      </c>
    </row>
    <row r="2598" spans="1:25" hidden="1" outlineLevel="4" x14ac:dyDescent="0.3">
      <c r="A2598" s="85" t="s">
        <v>246</v>
      </c>
      <c r="B2598" s="85" t="s">
        <v>258</v>
      </c>
      <c r="C2598" t="s">
        <v>2641</v>
      </c>
      <c r="D2598" s="86">
        <v>0</v>
      </c>
      <c r="E2598" s="86">
        <v>0</v>
      </c>
      <c r="F2598" s="86">
        <v>0</v>
      </c>
      <c r="G2598" s="86">
        <v>0</v>
      </c>
      <c r="H2598" s="86">
        <v>0</v>
      </c>
      <c r="I2598" s="86">
        <v>0</v>
      </c>
      <c r="J2598" s="86">
        <v>0</v>
      </c>
      <c r="K2598" s="86">
        <v>0</v>
      </c>
      <c r="L2598" s="86">
        <v>0</v>
      </c>
      <c r="M2598" s="86">
        <v>0</v>
      </c>
      <c r="N2598" s="86">
        <v>0</v>
      </c>
      <c r="O2598" s="86">
        <v>0</v>
      </c>
      <c r="P2598" s="86">
        <v>0</v>
      </c>
      <c r="Q2598" s="86">
        <v>0</v>
      </c>
      <c r="R2598" s="86">
        <v>0</v>
      </c>
      <c r="S2598" s="86">
        <v>0</v>
      </c>
      <c r="T2598" s="86">
        <v>0</v>
      </c>
      <c r="U2598" s="86">
        <v>0</v>
      </c>
      <c r="V2598" s="86">
        <v>0</v>
      </c>
      <c r="W2598" s="86">
        <v>0</v>
      </c>
      <c r="X2598" s="86">
        <v>400000</v>
      </c>
      <c r="Y2598" s="86">
        <v>400000</v>
      </c>
    </row>
    <row r="2599" spans="1:25" hidden="1" outlineLevel="4" x14ac:dyDescent="0.3">
      <c r="A2599" s="85" t="s">
        <v>246</v>
      </c>
      <c r="B2599" s="85" t="s">
        <v>258</v>
      </c>
      <c r="C2599" t="s">
        <v>2642</v>
      </c>
      <c r="D2599" s="86">
        <v>0</v>
      </c>
      <c r="E2599" s="86">
        <v>0</v>
      </c>
      <c r="F2599" s="86">
        <v>0</v>
      </c>
      <c r="G2599" s="86">
        <v>0</v>
      </c>
      <c r="H2599" s="86">
        <v>0</v>
      </c>
      <c r="I2599" s="86">
        <v>0</v>
      </c>
      <c r="J2599" s="86">
        <v>0</v>
      </c>
      <c r="K2599" s="86">
        <v>0</v>
      </c>
      <c r="L2599" s="86">
        <v>0</v>
      </c>
      <c r="M2599" s="86">
        <v>0</v>
      </c>
      <c r="N2599" s="86">
        <v>0</v>
      </c>
      <c r="O2599" s="86">
        <v>0</v>
      </c>
      <c r="P2599" s="86">
        <v>0</v>
      </c>
      <c r="Q2599" s="86">
        <v>0</v>
      </c>
      <c r="R2599" s="86">
        <v>0</v>
      </c>
      <c r="S2599" s="86">
        <v>0</v>
      </c>
      <c r="T2599" s="86">
        <v>0</v>
      </c>
      <c r="U2599" s="86">
        <v>0</v>
      </c>
      <c r="V2599" s="86">
        <v>0</v>
      </c>
      <c r="W2599" s="86">
        <v>95000</v>
      </c>
      <c r="X2599" s="86">
        <v>0</v>
      </c>
      <c r="Y2599" s="86">
        <v>95000</v>
      </c>
    </row>
    <row r="2600" spans="1:25" hidden="1" outlineLevel="4" x14ac:dyDescent="0.3">
      <c r="A2600" s="85" t="s">
        <v>246</v>
      </c>
      <c r="B2600" s="85" t="s">
        <v>258</v>
      </c>
      <c r="C2600" t="s">
        <v>2643</v>
      </c>
      <c r="D2600" s="86">
        <v>0</v>
      </c>
      <c r="E2600" s="86">
        <v>0</v>
      </c>
      <c r="F2600" s="86">
        <v>0</v>
      </c>
      <c r="G2600" s="86">
        <v>0</v>
      </c>
      <c r="H2600" s="86">
        <v>0</v>
      </c>
      <c r="I2600" s="86">
        <v>0</v>
      </c>
      <c r="J2600" s="86">
        <v>0</v>
      </c>
      <c r="K2600" s="86">
        <v>0</v>
      </c>
      <c r="L2600" s="86">
        <v>0</v>
      </c>
      <c r="M2600" s="86">
        <v>0</v>
      </c>
      <c r="N2600" s="86">
        <v>0</v>
      </c>
      <c r="O2600" s="86">
        <v>0</v>
      </c>
      <c r="P2600" s="86">
        <v>0</v>
      </c>
      <c r="Q2600" s="86">
        <v>0</v>
      </c>
      <c r="R2600" s="86">
        <v>0</v>
      </c>
      <c r="S2600" s="86">
        <v>0</v>
      </c>
      <c r="T2600" s="86">
        <v>0</v>
      </c>
      <c r="U2600" s="86">
        <v>0</v>
      </c>
      <c r="V2600" s="86">
        <v>0</v>
      </c>
      <c r="W2600" s="86">
        <v>0</v>
      </c>
      <c r="X2600" s="86">
        <v>250000</v>
      </c>
      <c r="Y2600" s="86">
        <v>250000</v>
      </c>
    </row>
    <row r="2601" spans="1:25" hidden="1" outlineLevel="4" x14ac:dyDescent="0.3">
      <c r="A2601" s="85" t="s">
        <v>246</v>
      </c>
      <c r="B2601" s="85" t="s">
        <v>258</v>
      </c>
      <c r="C2601" t="s">
        <v>2644</v>
      </c>
      <c r="D2601" s="86">
        <v>0</v>
      </c>
      <c r="E2601" s="86">
        <v>0</v>
      </c>
      <c r="F2601" s="86">
        <v>0</v>
      </c>
      <c r="G2601" s="86">
        <v>0</v>
      </c>
      <c r="H2601" s="86">
        <v>0</v>
      </c>
      <c r="I2601" s="86">
        <v>0</v>
      </c>
      <c r="J2601" s="86">
        <v>0</v>
      </c>
      <c r="K2601" s="86">
        <v>0</v>
      </c>
      <c r="L2601" s="86">
        <v>0</v>
      </c>
      <c r="M2601" s="86">
        <v>0</v>
      </c>
      <c r="N2601" s="86">
        <v>0</v>
      </c>
      <c r="O2601" s="86">
        <v>0</v>
      </c>
      <c r="P2601" s="86">
        <v>0</v>
      </c>
      <c r="Q2601" s="86">
        <v>0</v>
      </c>
      <c r="R2601" s="86">
        <v>0</v>
      </c>
      <c r="S2601" s="86">
        <v>0</v>
      </c>
      <c r="T2601" s="86">
        <v>0</v>
      </c>
      <c r="U2601" s="86">
        <v>0</v>
      </c>
      <c r="V2601" s="86">
        <v>0</v>
      </c>
      <c r="W2601" s="86">
        <v>0</v>
      </c>
      <c r="X2601" s="86">
        <v>250000</v>
      </c>
      <c r="Y2601" s="86">
        <v>250000</v>
      </c>
    </row>
    <row r="2602" spans="1:25" hidden="1" outlineLevel="4" x14ac:dyDescent="0.3">
      <c r="A2602" s="85" t="s">
        <v>246</v>
      </c>
      <c r="B2602" s="85" t="s">
        <v>258</v>
      </c>
      <c r="C2602" t="s">
        <v>2645</v>
      </c>
      <c r="D2602" s="86">
        <v>0</v>
      </c>
      <c r="E2602" s="86">
        <v>0</v>
      </c>
      <c r="F2602" s="86">
        <v>0</v>
      </c>
      <c r="G2602" s="86">
        <v>0</v>
      </c>
      <c r="H2602" s="86">
        <v>0</v>
      </c>
      <c r="I2602" s="86">
        <v>0</v>
      </c>
      <c r="J2602" s="86">
        <v>0</v>
      </c>
      <c r="K2602" s="86">
        <v>0</v>
      </c>
      <c r="L2602" s="86">
        <v>0</v>
      </c>
      <c r="M2602" s="86">
        <v>0</v>
      </c>
      <c r="N2602" s="86">
        <v>0</v>
      </c>
      <c r="O2602" s="86">
        <v>0</v>
      </c>
      <c r="P2602" s="86">
        <v>0</v>
      </c>
      <c r="Q2602" s="86">
        <v>0</v>
      </c>
      <c r="R2602" s="86">
        <v>0</v>
      </c>
      <c r="S2602" s="86">
        <v>0</v>
      </c>
      <c r="T2602" s="86">
        <v>0</v>
      </c>
      <c r="U2602" s="86">
        <v>0</v>
      </c>
      <c r="V2602" s="86">
        <v>0</v>
      </c>
      <c r="W2602" s="86">
        <v>0</v>
      </c>
      <c r="X2602" s="86">
        <v>500000</v>
      </c>
      <c r="Y2602" s="86">
        <v>500000</v>
      </c>
    </row>
    <row r="2603" spans="1:25" hidden="1" outlineLevel="4" x14ac:dyDescent="0.3">
      <c r="A2603" s="85" t="s">
        <v>246</v>
      </c>
      <c r="B2603" s="85" t="s">
        <v>258</v>
      </c>
      <c r="C2603" t="s">
        <v>2646</v>
      </c>
      <c r="D2603" s="86">
        <v>0</v>
      </c>
      <c r="E2603" s="86">
        <v>0</v>
      </c>
      <c r="F2603" s="86">
        <v>0</v>
      </c>
      <c r="G2603" s="86">
        <v>0</v>
      </c>
      <c r="H2603" s="86">
        <v>0</v>
      </c>
      <c r="I2603" s="86">
        <v>0</v>
      </c>
      <c r="J2603" s="86">
        <v>0</v>
      </c>
      <c r="K2603" s="86">
        <v>0</v>
      </c>
      <c r="L2603" s="86">
        <v>0</v>
      </c>
      <c r="M2603" s="86">
        <v>0</v>
      </c>
      <c r="N2603" s="86">
        <v>0</v>
      </c>
      <c r="O2603" s="86">
        <v>0</v>
      </c>
      <c r="P2603" s="86">
        <v>0</v>
      </c>
      <c r="Q2603" s="86">
        <v>0</v>
      </c>
      <c r="R2603" s="86">
        <v>0</v>
      </c>
      <c r="S2603" s="86">
        <v>0</v>
      </c>
      <c r="T2603" s="86">
        <v>0</v>
      </c>
      <c r="U2603" s="86">
        <v>0</v>
      </c>
      <c r="V2603" s="86">
        <v>0</v>
      </c>
      <c r="W2603" s="86">
        <v>0</v>
      </c>
      <c r="X2603" s="86">
        <v>600000</v>
      </c>
      <c r="Y2603" s="86">
        <v>600000</v>
      </c>
    </row>
    <row r="2604" spans="1:25" hidden="1" outlineLevel="4" x14ac:dyDescent="0.3">
      <c r="A2604" s="85" t="s">
        <v>246</v>
      </c>
      <c r="B2604" s="85" t="s">
        <v>258</v>
      </c>
      <c r="C2604" t="s">
        <v>2647</v>
      </c>
      <c r="D2604" s="86">
        <v>0</v>
      </c>
      <c r="E2604" s="86">
        <v>0</v>
      </c>
      <c r="F2604" s="86">
        <v>0</v>
      </c>
      <c r="G2604" s="86">
        <v>0</v>
      </c>
      <c r="H2604" s="86">
        <v>0</v>
      </c>
      <c r="I2604" s="86">
        <v>0</v>
      </c>
      <c r="J2604" s="86">
        <v>0</v>
      </c>
      <c r="K2604" s="86">
        <v>0</v>
      </c>
      <c r="L2604" s="86">
        <v>0</v>
      </c>
      <c r="M2604" s="86">
        <v>0</v>
      </c>
      <c r="N2604" s="86">
        <v>0</v>
      </c>
      <c r="O2604" s="86">
        <v>0</v>
      </c>
      <c r="P2604" s="86">
        <v>0</v>
      </c>
      <c r="Q2604" s="86">
        <v>0</v>
      </c>
      <c r="R2604" s="86">
        <v>0</v>
      </c>
      <c r="S2604" s="86">
        <v>0</v>
      </c>
      <c r="T2604" s="86">
        <v>0</v>
      </c>
      <c r="U2604" s="86">
        <v>0</v>
      </c>
      <c r="V2604" s="86">
        <v>0</v>
      </c>
      <c r="W2604" s="86">
        <v>5000000</v>
      </c>
      <c r="X2604" s="86">
        <v>0</v>
      </c>
      <c r="Y2604" s="86">
        <v>5000000</v>
      </c>
    </row>
    <row r="2605" spans="1:25" hidden="1" outlineLevel="4" x14ac:dyDescent="0.3">
      <c r="A2605" s="85" t="s">
        <v>246</v>
      </c>
      <c r="B2605" s="85" t="s">
        <v>258</v>
      </c>
      <c r="C2605" t="s">
        <v>2648</v>
      </c>
      <c r="D2605" s="86">
        <v>0</v>
      </c>
      <c r="E2605" s="86">
        <v>0</v>
      </c>
      <c r="F2605" s="86">
        <v>0</v>
      </c>
      <c r="G2605" s="86">
        <v>0</v>
      </c>
      <c r="H2605" s="86">
        <v>0</v>
      </c>
      <c r="I2605" s="86">
        <v>0</v>
      </c>
      <c r="J2605" s="86">
        <v>0</v>
      </c>
      <c r="K2605" s="86">
        <v>0</v>
      </c>
      <c r="L2605" s="86">
        <v>0</v>
      </c>
      <c r="M2605" s="86">
        <v>0</v>
      </c>
      <c r="N2605" s="86">
        <v>0</v>
      </c>
      <c r="O2605" s="86">
        <v>0</v>
      </c>
      <c r="P2605" s="86">
        <v>0</v>
      </c>
      <c r="Q2605" s="86">
        <v>0</v>
      </c>
      <c r="R2605" s="86">
        <v>0</v>
      </c>
      <c r="S2605" s="86">
        <v>0</v>
      </c>
      <c r="T2605" s="86">
        <v>0</v>
      </c>
      <c r="U2605" s="86">
        <v>0</v>
      </c>
      <c r="V2605" s="86">
        <v>0</v>
      </c>
      <c r="W2605" s="86">
        <v>12000000</v>
      </c>
      <c r="X2605" s="86">
        <v>0</v>
      </c>
      <c r="Y2605" s="86">
        <v>12000000</v>
      </c>
    </row>
    <row r="2606" spans="1:25" hidden="1" outlineLevel="4" x14ac:dyDescent="0.3">
      <c r="A2606" s="85" t="s">
        <v>246</v>
      </c>
      <c r="B2606" s="85" t="s">
        <v>258</v>
      </c>
      <c r="C2606" t="s">
        <v>2649</v>
      </c>
      <c r="D2606" s="86">
        <v>0</v>
      </c>
      <c r="E2606" s="86">
        <v>0</v>
      </c>
      <c r="F2606" s="86">
        <v>0</v>
      </c>
      <c r="G2606" s="86">
        <v>0</v>
      </c>
      <c r="H2606" s="86">
        <v>0</v>
      </c>
      <c r="I2606" s="86">
        <v>0</v>
      </c>
      <c r="J2606" s="86">
        <v>0</v>
      </c>
      <c r="K2606" s="86">
        <v>0</v>
      </c>
      <c r="L2606" s="86">
        <v>0</v>
      </c>
      <c r="M2606" s="86">
        <v>0</v>
      </c>
      <c r="N2606" s="86">
        <v>0</v>
      </c>
      <c r="O2606" s="86">
        <v>0</v>
      </c>
      <c r="P2606" s="86">
        <v>0</v>
      </c>
      <c r="Q2606" s="86">
        <v>0</v>
      </c>
      <c r="R2606" s="86">
        <v>0</v>
      </c>
      <c r="S2606" s="86">
        <v>0</v>
      </c>
      <c r="T2606" s="86">
        <v>0</v>
      </c>
      <c r="U2606" s="86">
        <v>0</v>
      </c>
      <c r="V2606" s="86">
        <v>0</v>
      </c>
      <c r="W2606" s="86">
        <v>850000</v>
      </c>
      <c r="X2606" s="86">
        <v>0</v>
      </c>
      <c r="Y2606" s="86">
        <v>850000</v>
      </c>
    </row>
    <row r="2607" spans="1:25" hidden="1" outlineLevel="4" x14ac:dyDescent="0.3">
      <c r="A2607" s="85" t="s">
        <v>246</v>
      </c>
      <c r="B2607" s="85" t="s">
        <v>258</v>
      </c>
      <c r="C2607" t="s">
        <v>2650</v>
      </c>
      <c r="D2607" s="86">
        <v>0</v>
      </c>
      <c r="E2607" s="86">
        <v>0</v>
      </c>
      <c r="F2607" s="86">
        <v>0</v>
      </c>
      <c r="G2607" s="86">
        <v>0</v>
      </c>
      <c r="H2607" s="86">
        <v>0</v>
      </c>
      <c r="I2607" s="86">
        <v>0</v>
      </c>
      <c r="J2607" s="86">
        <v>0</v>
      </c>
      <c r="K2607" s="86">
        <v>0</v>
      </c>
      <c r="L2607" s="86">
        <v>0</v>
      </c>
      <c r="M2607" s="86">
        <v>0</v>
      </c>
      <c r="N2607" s="86">
        <v>0</v>
      </c>
      <c r="O2607" s="86">
        <v>0</v>
      </c>
      <c r="P2607" s="86">
        <v>0</v>
      </c>
      <c r="Q2607" s="86">
        <v>0</v>
      </c>
      <c r="R2607" s="86">
        <v>0</v>
      </c>
      <c r="S2607" s="86">
        <v>0</v>
      </c>
      <c r="T2607" s="86">
        <v>0</v>
      </c>
      <c r="U2607" s="86">
        <v>0</v>
      </c>
      <c r="V2607" s="86">
        <v>0</v>
      </c>
      <c r="W2607" s="86">
        <v>400000</v>
      </c>
      <c r="X2607" s="86">
        <v>0</v>
      </c>
      <c r="Y2607" s="86">
        <v>400000</v>
      </c>
    </row>
    <row r="2608" spans="1:25" hidden="1" outlineLevel="4" x14ac:dyDescent="0.3">
      <c r="A2608" s="85" t="s">
        <v>246</v>
      </c>
      <c r="B2608" s="85" t="s">
        <v>258</v>
      </c>
      <c r="C2608" t="s">
        <v>2651</v>
      </c>
      <c r="D2608" s="86">
        <v>0</v>
      </c>
      <c r="E2608" s="86">
        <v>0</v>
      </c>
      <c r="F2608" s="86">
        <v>0</v>
      </c>
      <c r="G2608" s="86">
        <v>0</v>
      </c>
      <c r="H2608" s="86">
        <v>0</v>
      </c>
      <c r="I2608" s="86">
        <v>0</v>
      </c>
      <c r="J2608" s="86">
        <v>0</v>
      </c>
      <c r="K2608" s="86">
        <v>0</v>
      </c>
      <c r="L2608" s="86">
        <v>0</v>
      </c>
      <c r="M2608" s="86">
        <v>0</v>
      </c>
      <c r="N2608" s="86">
        <v>0</v>
      </c>
      <c r="O2608" s="86">
        <v>0</v>
      </c>
      <c r="P2608" s="86">
        <v>0</v>
      </c>
      <c r="Q2608" s="86">
        <v>25000</v>
      </c>
      <c r="R2608" s="86">
        <v>0</v>
      </c>
      <c r="S2608" s="86">
        <v>0</v>
      </c>
      <c r="T2608" s="86">
        <v>0</v>
      </c>
      <c r="U2608" s="86">
        <v>0</v>
      </c>
      <c r="V2608" s="86">
        <v>0</v>
      </c>
      <c r="W2608" s="86">
        <v>0</v>
      </c>
      <c r="X2608" s="86">
        <v>0</v>
      </c>
      <c r="Y2608" s="86">
        <v>25000</v>
      </c>
    </row>
    <row r="2609" spans="1:25" hidden="1" outlineLevel="4" x14ac:dyDescent="0.3">
      <c r="A2609" s="85" t="s">
        <v>246</v>
      </c>
      <c r="B2609" s="85" t="s">
        <v>258</v>
      </c>
      <c r="C2609" t="s">
        <v>2652</v>
      </c>
      <c r="D2609" s="86">
        <v>0</v>
      </c>
      <c r="E2609" s="86">
        <v>0</v>
      </c>
      <c r="F2609" s="86">
        <v>0</v>
      </c>
      <c r="G2609" s="86">
        <v>0</v>
      </c>
      <c r="H2609" s="86">
        <v>0</v>
      </c>
      <c r="I2609" s="86">
        <v>0</v>
      </c>
      <c r="J2609" s="86">
        <v>0</v>
      </c>
      <c r="K2609" s="86">
        <v>0</v>
      </c>
      <c r="L2609" s="86">
        <v>0</v>
      </c>
      <c r="M2609" s="86">
        <v>0</v>
      </c>
      <c r="N2609" s="86">
        <v>0</v>
      </c>
      <c r="O2609" s="86">
        <v>0</v>
      </c>
      <c r="P2609" s="86">
        <v>100000</v>
      </c>
      <c r="Q2609" s="86">
        <v>0</v>
      </c>
      <c r="R2609" s="86">
        <v>0</v>
      </c>
      <c r="S2609" s="86">
        <v>0</v>
      </c>
      <c r="T2609" s="86">
        <v>0</v>
      </c>
      <c r="U2609" s="86">
        <v>0</v>
      </c>
      <c r="V2609" s="86">
        <v>0</v>
      </c>
      <c r="W2609" s="86">
        <v>0</v>
      </c>
      <c r="X2609" s="86">
        <v>0</v>
      </c>
      <c r="Y2609" s="86">
        <v>100000</v>
      </c>
    </row>
    <row r="2610" spans="1:25" hidden="1" outlineLevel="4" x14ac:dyDescent="0.3">
      <c r="A2610" s="85" t="s">
        <v>246</v>
      </c>
      <c r="B2610" s="85" t="s">
        <v>258</v>
      </c>
      <c r="C2610" t="s">
        <v>2653</v>
      </c>
      <c r="D2610" s="86">
        <v>0</v>
      </c>
      <c r="E2610" s="86">
        <v>0</v>
      </c>
      <c r="F2610" s="86">
        <v>0</v>
      </c>
      <c r="G2610" s="86">
        <v>0</v>
      </c>
      <c r="H2610" s="86">
        <v>0</v>
      </c>
      <c r="I2610" s="86">
        <v>0</v>
      </c>
      <c r="J2610" s="86">
        <v>0</v>
      </c>
      <c r="K2610" s="86">
        <v>0</v>
      </c>
      <c r="L2610" s="86">
        <v>0</v>
      </c>
      <c r="M2610" s="86">
        <v>0</v>
      </c>
      <c r="N2610" s="86">
        <v>0</v>
      </c>
      <c r="O2610" s="86">
        <v>0</v>
      </c>
      <c r="P2610" s="86">
        <v>100000</v>
      </c>
      <c r="Q2610" s="86">
        <v>0</v>
      </c>
      <c r="R2610" s="86">
        <v>0</v>
      </c>
      <c r="S2610" s="86">
        <v>0</v>
      </c>
      <c r="T2610" s="86">
        <v>0</v>
      </c>
      <c r="U2610" s="86">
        <v>0</v>
      </c>
      <c r="V2610" s="86">
        <v>0</v>
      </c>
      <c r="W2610" s="86">
        <v>0</v>
      </c>
      <c r="X2610" s="86">
        <v>0</v>
      </c>
      <c r="Y2610" s="86">
        <v>100000</v>
      </c>
    </row>
    <row r="2611" spans="1:25" hidden="1" outlineLevel="4" x14ac:dyDescent="0.3">
      <c r="A2611" s="85" t="s">
        <v>246</v>
      </c>
      <c r="B2611" s="85" t="s">
        <v>258</v>
      </c>
      <c r="C2611" t="s">
        <v>2654</v>
      </c>
      <c r="D2611" s="86">
        <v>0</v>
      </c>
      <c r="E2611" s="86">
        <v>0</v>
      </c>
      <c r="F2611" s="86">
        <v>0</v>
      </c>
      <c r="G2611" s="86">
        <v>0</v>
      </c>
      <c r="H2611" s="86">
        <v>0</v>
      </c>
      <c r="I2611" s="86">
        <v>0</v>
      </c>
      <c r="J2611" s="86">
        <v>0</v>
      </c>
      <c r="K2611" s="86">
        <v>0</v>
      </c>
      <c r="L2611" s="86">
        <v>0</v>
      </c>
      <c r="M2611" s="86">
        <v>0</v>
      </c>
      <c r="N2611" s="86">
        <v>0</v>
      </c>
      <c r="O2611" s="86">
        <v>0</v>
      </c>
      <c r="P2611" s="86">
        <v>0</v>
      </c>
      <c r="Q2611" s="86">
        <v>0</v>
      </c>
      <c r="R2611" s="86">
        <v>0</v>
      </c>
      <c r="S2611" s="86">
        <v>0</v>
      </c>
      <c r="T2611" s="86">
        <v>0</v>
      </c>
      <c r="U2611" s="86">
        <v>0</v>
      </c>
      <c r="V2611" s="86">
        <v>0</v>
      </c>
      <c r="W2611" s="86">
        <v>2000000</v>
      </c>
      <c r="X2611" s="86">
        <v>0</v>
      </c>
      <c r="Y2611" s="86">
        <v>2000000</v>
      </c>
    </row>
    <row r="2612" spans="1:25" hidden="1" outlineLevel="4" x14ac:dyDescent="0.3">
      <c r="A2612" s="85" t="s">
        <v>246</v>
      </c>
      <c r="B2612" s="85" t="s">
        <v>258</v>
      </c>
      <c r="C2612" t="s">
        <v>2655</v>
      </c>
      <c r="D2612" s="86">
        <v>0</v>
      </c>
      <c r="E2612" s="86">
        <v>0</v>
      </c>
      <c r="F2612" s="86">
        <v>0</v>
      </c>
      <c r="G2612" s="86">
        <v>0</v>
      </c>
      <c r="H2612" s="86">
        <v>0</v>
      </c>
      <c r="I2612" s="86">
        <v>0</v>
      </c>
      <c r="J2612" s="86">
        <v>0</v>
      </c>
      <c r="K2612" s="86">
        <v>0</v>
      </c>
      <c r="L2612" s="86">
        <v>0</v>
      </c>
      <c r="M2612" s="86">
        <v>0</v>
      </c>
      <c r="N2612" s="86">
        <v>0</v>
      </c>
      <c r="O2612" s="86">
        <v>0</v>
      </c>
      <c r="P2612" s="86">
        <v>0</v>
      </c>
      <c r="Q2612" s="86">
        <v>0</v>
      </c>
      <c r="R2612" s="86">
        <v>0</v>
      </c>
      <c r="S2612" s="86">
        <v>0</v>
      </c>
      <c r="T2612" s="86">
        <v>0</v>
      </c>
      <c r="U2612" s="86">
        <v>0</v>
      </c>
      <c r="V2612" s="86">
        <v>0</v>
      </c>
      <c r="W2612" s="86">
        <v>0</v>
      </c>
      <c r="X2612" s="86">
        <v>100000</v>
      </c>
      <c r="Y2612" s="86">
        <v>100000</v>
      </c>
    </row>
    <row r="2613" spans="1:25" hidden="1" outlineLevel="4" x14ac:dyDescent="0.3">
      <c r="A2613" s="85" t="s">
        <v>246</v>
      </c>
      <c r="B2613" s="85" t="s">
        <v>258</v>
      </c>
      <c r="C2613" t="s">
        <v>2656</v>
      </c>
      <c r="D2613" s="86">
        <v>0</v>
      </c>
      <c r="E2613" s="86">
        <v>0</v>
      </c>
      <c r="F2613" s="86">
        <v>0</v>
      </c>
      <c r="G2613" s="86">
        <v>0</v>
      </c>
      <c r="H2613" s="86">
        <v>0</v>
      </c>
      <c r="I2613" s="86">
        <v>0</v>
      </c>
      <c r="J2613" s="86">
        <v>0</v>
      </c>
      <c r="K2613" s="86">
        <v>0</v>
      </c>
      <c r="L2613" s="86">
        <v>0</v>
      </c>
      <c r="M2613" s="86">
        <v>0</v>
      </c>
      <c r="N2613" s="86">
        <v>0</v>
      </c>
      <c r="O2613" s="86">
        <v>0</v>
      </c>
      <c r="P2613" s="86">
        <v>0</v>
      </c>
      <c r="Q2613" s="86">
        <v>0</v>
      </c>
      <c r="R2613" s="86">
        <v>0</v>
      </c>
      <c r="S2613" s="86">
        <v>0</v>
      </c>
      <c r="T2613" s="86">
        <v>0</v>
      </c>
      <c r="U2613" s="86">
        <v>0</v>
      </c>
      <c r="V2613" s="86">
        <v>0</v>
      </c>
      <c r="W2613" s="86">
        <v>0</v>
      </c>
      <c r="X2613" s="86">
        <v>250000</v>
      </c>
      <c r="Y2613" s="86">
        <v>250000</v>
      </c>
    </row>
    <row r="2614" spans="1:25" hidden="1" outlineLevel="4" x14ac:dyDescent="0.3">
      <c r="A2614" s="85" t="s">
        <v>246</v>
      </c>
      <c r="B2614" s="85" t="s">
        <v>258</v>
      </c>
      <c r="C2614" t="s">
        <v>2657</v>
      </c>
      <c r="D2614" s="86">
        <v>0</v>
      </c>
      <c r="E2614" s="86">
        <v>0</v>
      </c>
      <c r="F2614" s="86">
        <v>0</v>
      </c>
      <c r="G2614" s="86">
        <v>0</v>
      </c>
      <c r="H2614" s="86">
        <v>0</v>
      </c>
      <c r="I2614" s="86">
        <v>0</v>
      </c>
      <c r="J2614" s="86">
        <v>0</v>
      </c>
      <c r="K2614" s="86">
        <v>0</v>
      </c>
      <c r="L2614" s="86">
        <v>0</v>
      </c>
      <c r="M2614" s="86">
        <v>0</v>
      </c>
      <c r="N2614" s="86">
        <v>0</v>
      </c>
      <c r="O2614" s="86">
        <v>0</v>
      </c>
      <c r="P2614" s="86">
        <v>0</v>
      </c>
      <c r="Q2614" s="86">
        <v>0</v>
      </c>
      <c r="R2614" s="86">
        <v>0</v>
      </c>
      <c r="S2614" s="86">
        <v>0</v>
      </c>
      <c r="T2614" s="86">
        <v>0</v>
      </c>
      <c r="U2614" s="86">
        <v>0</v>
      </c>
      <c r="V2614" s="86">
        <v>0</v>
      </c>
      <c r="W2614" s="86">
        <v>1000000</v>
      </c>
      <c r="X2614" s="86">
        <v>0</v>
      </c>
      <c r="Y2614" s="86">
        <v>1000000</v>
      </c>
    </row>
    <row r="2615" spans="1:25" hidden="1" outlineLevel="4" x14ac:dyDescent="0.3">
      <c r="A2615" s="85" t="s">
        <v>246</v>
      </c>
      <c r="B2615" s="85" t="s">
        <v>258</v>
      </c>
      <c r="C2615" t="s">
        <v>2658</v>
      </c>
      <c r="D2615" s="86">
        <v>0</v>
      </c>
      <c r="E2615" s="86">
        <v>0</v>
      </c>
      <c r="F2615" s="86">
        <v>0</v>
      </c>
      <c r="G2615" s="86">
        <v>0</v>
      </c>
      <c r="H2615" s="86">
        <v>0</v>
      </c>
      <c r="I2615" s="86">
        <v>0</v>
      </c>
      <c r="J2615" s="86">
        <v>0</v>
      </c>
      <c r="K2615" s="86">
        <v>0</v>
      </c>
      <c r="L2615" s="86">
        <v>0</v>
      </c>
      <c r="M2615" s="86">
        <v>0</v>
      </c>
      <c r="N2615" s="86">
        <v>0</v>
      </c>
      <c r="O2615" s="86">
        <v>0</v>
      </c>
      <c r="P2615" s="86">
        <v>0</v>
      </c>
      <c r="Q2615" s="86">
        <v>0</v>
      </c>
      <c r="R2615" s="86">
        <v>0</v>
      </c>
      <c r="S2615" s="86">
        <v>0</v>
      </c>
      <c r="T2615" s="86">
        <v>0</v>
      </c>
      <c r="U2615" s="86">
        <v>0</v>
      </c>
      <c r="V2615" s="86">
        <v>0</v>
      </c>
      <c r="W2615" s="86">
        <v>0</v>
      </c>
      <c r="X2615" s="86">
        <v>184000</v>
      </c>
      <c r="Y2615" s="86">
        <v>184000</v>
      </c>
    </row>
    <row r="2616" spans="1:25" hidden="1" outlineLevel="4" x14ac:dyDescent="0.3">
      <c r="A2616" s="85" t="s">
        <v>246</v>
      </c>
      <c r="B2616" s="85" t="s">
        <v>258</v>
      </c>
      <c r="C2616" t="s">
        <v>2659</v>
      </c>
      <c r="D2616" s="86">
        <v>0</v>
      </c>
      <c r="E2616" s="86">
        <v>0</v>
      </c>
      <c r="F2616" s="86">
        <v>0</v>
      </c>
      <c r="G2616" s="86">
        <v>0</v>
      </c>
      <c r="H2616" s="86">
        <v>0</v>
      </c>
      <c r="I2616" s="86">
        <v>0</v>
      </c>
      <c r="J2616" s="86">
        <v>0</v>
      </c>
      <c r="K2616" s="86">
        <v>0</v>
      </c>
      <c r="L2616" s="86">
        <v>0</v>
      </c>
      <c r="M2616" s="86">
        <v>0</v>
      </c>
      <c r="N2616" s="86">
        <v>0</v>
      </c>
      <c r="O2616" s="86">
        <v>0</v>
      </c>
      <c r="P2616" s="86">
        <v>0</v>
      </c>
      <c r="Q2616" s="86">
        <v>0</v>
      </c>
      <c r="R2616" s="86">
        <v>0</v>
      </c>
      <c r="S2616" s="86">
        <v>0</v>
      </c>
      <c r="T2616" s="86">
        <v>280000</v>
      </c>
      <c r="U2616" s="86">
        <v>0</v>
      </c>
      <c r="V2616" s="86">
        <v>0</v>
      </c>
      <c r="W2616" s="86">
        <v>0</v>
      </c>
      <c r="X2616" s="86">
        <v>0</v>
      </c>
      <c r="Y2616" s="86">
        <v>280000</v>
      </c>
    </row>
    <row r="2617" spans="1:25" hidden="1" outlineLevel="4" x14ac:dyDescent="0.3">
      <c r="A2617" s="85" t="s">
        <v>246</v>
      </c>
      <c r="B2617" s="85" t="s">
        <v>258</v>
      </c>
      <c r="C2617" t="s">
        <v>2660</v>
      </c>
      <c r="D2617" s="86">
        <v>0</v>
      </c>
      <c r="E2617" s="86">
        <v>0</v>
      </c>
      <c r="F2617" s="86">
        <v>0</v>
      </c>
      <c r="G2617" s="86">
        <v>0</v>
      </c>
      <c r="H2617" s="86">
        <v>0</v>
      </c>
      <c r="I2617" s="86">
        <v>0</v>
      </c>
      <c r="J2617" s="86">
        <v>0</v>
      </c>
      <c r="K2617" s="86">
        <v>0</v>
      </c>
      <c r="L2617" s="86">
        <v>0</v>
      </c>
      <c r="M2617" s="86">
        <v>0</v>
      </c>
      <c r="N2617" s="86">
        <v>0</v>
      </c>
      <c r="O2617" s="86">
        <v>0</v>
      </c>
      <c r="P2617" s="86">
        <v>0</v>
      </c>
      <c r="Q2617" s="86">
        <v>0</v>
      </c>
      <c r="R2617" s="86">
        <v>0</v>
      </c>
      <c r="S2617" s="86">
        <v>0</v>
      </c>
      <c r="T2617" s="86">
        <v>0</v>
      </c>
      <c r="U2617" s="86">
        <v>0</v>
      </c>
      <c r="V2617" s="86">
        <v>0</v>
      </c>
      <c r="W2617" s="86">
        <v>0</v>
      </c>
      <c r="X2617" s="86">
        <v>400000</v>
      </c>
      <c r="Y2617" s="86">
        <v>400000</v>
      </c>
    </row>
    <row r="2618" spans="1:25" hidden="1" outlineLevel="4" x14ac:dyDescent="0.3">
      <c r="A2618" s="85" t="s">
        <v>246</v>
      </c>
      <c r="B2618" s="85" t="s">
        <v>258</v>
      </c>
      <c r="C2618" t="s">
        <v>2661</v>
      </c>
      <c r="D2618" s="86">
        <v>0</v>
      </c>
      <c r="E2618" s="86">
        <v>0</v>
      </c>
      <c r="F2618" s="86">
        <v>0</v>
      </c>
      <c r="G2618" s="86">
        <v>0</v>
      </c>
      <c r="H2618" s="86">
        <v>0</v>
      </c>
      <c r="I2618" s="86">
        <v>0</v>
      </c>
      <c r="J2618" s="86">
        <v>0</v>
      </c>
      <c r="K2618" s="86">
        <v>0</v>
      </c>
      <c r="L2618" s="86">
        <v>0</v>
      </c>
      <c r="M2618" s="86">
        <v>0</v>
      </c>
      <c r="N2618" s="86">
        <v>0</v>
      </c>
      <c r="O2618" s="86">
        <v>0</v>
      </c>
      <c r="P2618" s="86">
        <v>0</v>
      </c>
      <c r="Q2618" s="86">
        <v>0</v>
      </c>
      <c r="R2618" s="86">
        <v>0</v>
      </c>
      <c r="S2618" s="86">
        <v>0</v>
      </c>
      <c r="T2618" s="86">
        <v>0</v>
      </c>
      <c r="U2618" s="86">
        <v>0</v>
      </c>
      <c r="V2618" s="86">
        <v>0</v>
      </c>
      <c r="W2618" s="86">
        <v>0</v>
      </c>
      <c r="X2618" s="86">
        <v>300000</v>
      </c>
      <c r="Y2618" s="86">
        <v>300000</v>
      </c>
    </row>
    <row r="2619" spans="1:25" hidden="1" outlineLevel="4" x14ac:dyDescent="0.3">
      <c r="A2619" s="85" t="s">
        <v>246</v>
      </c>
      <c r="B2619" s="85" t="s">
        <v>258</v>
      </c>
      <c r="C2619" t="s">
        <v>2662</v>
      </c>
      <c r="D2619" s="86">
        <v>0</v>
      </c>
      <c r="E2619" s="86">
        <v>0</v>
      </c>
      <c r="F2619" s="86">
        <v>0</v>
      </c>
      <c r="G2619" s="86">
        <v>0</v>
      </c>
      <c r="H2619" s="86">
        <v>0</v>
      </c>
      <c r="I2619" s="86">
        <v>0</v>
      </c>
      <c r="J2619" s="86">
        <v>0</v>
      </c>
      <c r="K2619" s="86">
        <v>0</v>
      </c>
      <c r="L2619" s="86">
        <v>0</v>
      </c>
      <c r="M2619" s="86">
        <v>0</v>
      </c>
      <c r="N2619" s="86">
        <v>0</v>
      </c>
      <c r="O2619" s="86">
        <v>0</v>
      </c>
      <c r="P2619" s="86">
        <v>0</v>
      </c>
      <c r="Q2619" s="86">
        <v>0</v>
      </c>
      <c r="R2619" s="86">
        <v>0</v>
      </c>
      <c r="S2619" s="86">
        <v>0</v>
      </c>
      <c r="T2619" s="86">
        <v>0</v>
      </c>
      <c r="U2619" s="86">
        <v>0</v>
      </c>
      <c r="V2619" s="86">
        <v>0</v>
      </c>
      <c r="W2619" s="86">
        <v>200000</v>
      </c>
      <c r="X2619" s="86">
        <v>0</v>
      </c>
      <c r="Y2619" s="86">
        <v>200000</v>
      </c>
    </row>
    <row r="2620" spans="1:25" hidden="1" outlineLevel="4" x14ac:dyDescent="0.3">
      <c r="A2620" s="85" t="s">
        <v>246</v>
      </c>
      <c r="B2620" s="85" t="s">
        <v>258</v>
      </c>
      <c r="C2620" t="s">
        <v>2663</v>
      </c>
      <c r="D2620" s="86">
        <v>0</v>
      </c>
      <c r="E2620" s="86">
        <v>0</v>
      </c>
      <c r="F2620" s="86">
        <v>0</v>
      </c>
      <c r="G2620" s="86">
        <v>0</v>
      </c>
      <c r="H2620" s="86">
        <v>0</v>
      </c>
      <c r="I2620" s="86">
        <v>0</v>
      </c>
      <c r="J2620" s="86">
        <v>0</v>
      </c>
      <c r="K2620" s="86">
        <v>0</v>
      </c>
      <c r="L2620" s="86">
        <v>0</v>
      </c>
      <c r="M2620" s="86">
        <v>0</v>
      </c>
      <c r="N2620" s="86">
        <v>0</v>
      </c>
      <c r="O2620" s="86">
        <v>0</v>
      </c>
      <c r="P2620" s="86">
        <v>0</v>
      </c>
      <c r="Q2620" s="86">
        <v>0</v>
      </c>
      <c r="R2620" s="86">
        <v>0</v>
      </c>
      <c r="S2620" s="86">
        <v>0</v>
      </c>
      <c r="T2620" s="86">
        <v>0</v>
      </c>
      <c r="U2620" s="86">
        <v>0</v>
      </c>
      <c r="V2620" s="86">
        <v>0</v>
      </c>
      <c r="W2620" s="86">
        <v>0</v>
      </c>
      <c r="X2620" s="86">
        <v>100000</v>
      </c>
      <c r="Y2620" s="86">
        <v>100000</v>
      </c>
    </row>
    <row r="2621" spans="1:25" hidden="1" outlineLevel="4" x14ac:dyDescent="0.3">
      <c r="A2621" s="85" t="s">
        <v>246</v>
      </c>
      <c r="B2621" s="85" t="s">
        <v>258</v>
      </c>
      <c r="C2621" t="s">
        <v>2664</v>
      </c>
      <c r="D2621" s="86">
        <v>0</v>
      </c>
      <c r="E2621" s="86">
        <v>0</v>
      </c>
      <c r="F2621" s="86">
        <v>0</v>
      </c>
      <c r="G2621" s="86">
        <v>0</v>
      </c>
      <c r="H2621" s="86">
        <v>0</v>
      </c>
      <c r="I2621" s="86">
        <v>0</v>
      </c>
      <c r="J2621" s="86">
        <v>0</v>
      </c>
      <c r="K2621" s="86">
        <v>0</v>
      </c>
      <c r="L2621" s="86">
        <v>0</v>
      </c>
      <c r="M2621" s="86">
        <v>0</v>
      </c>
      <c r="N2621" s="86">
        <v>0</v>
      </c>
      <c r="O2621" s="86">
        <v>0</v>
      </c>
      <c r="P2621" s="86">
        <v>0</v>
      </c>
      <c r="Q2621" s="86">
        <v>0</v>
      </c>
      <c r="R2621" s="86">
        <v>0</v>
      </c>
      <c r="S2621" s="86">
        <v>0</v>
      </c>
      <c r="T2621" s="86">
        <v>0</v>
      </c>
      <c r="U2621" s="86">
        <v>0</v>
      </c>
      <c r="V2621" s="86">
        <v>0</v>
      </c>
      <c r="W2621" s="86">
        <v>0</v>
      </c>
      <c r="X2621" s="86">
        <v>30000</v>
      </c>
      <c r="Y2621" s="86">
        <v>30000</v>
      </c>
    </row>
    <row r="2622" spans="1:25" hidden="1" outlineLevel="4" x14ac:dyDescent="0.3">
      <c r="A2622" s="85" t="s">
        <v>246</v>
      </c>
      <c r="B2622" s="85" t="s">
        <v>258</v>
      </c>
      <c r="C2622" t="s">
        <v>2665</v>
      </c>
      <c r="D2622" s="86">
        <v>0</v>
      </c>
      <c r="E2622" s="86">
        <v>0</v>
      </c>
      <c r="F2622" s="86">
        <v>0</v>
      </c>
      <c r="G2622" s="86">
        <v>0</v>
      </c>
      <c r="H2622" s="86">
        <v>0</v>
      </c>
      <c r="I2622" s="86">
        <v>0</v>
      </c>
      <c r="J2622" s="86">
        <v>0</v>
      </c>
      <c r="K2622" s="86">
        <v>0</v>
      </c>
      <c r="L2622" s="86">
        <v>0</v>
      </c>
      <c r="M2622" s="86">
        <v>0</v>
      </c>
      <c r="N2622" s="86">
        <v>0</v>
      </c>
      <c r="O2622" s="86">
        <v>0</v>
      </c>
      <c r="P2622" s="86">
        <v>0</v>
      </c>
      <c r="Q2622" s="86">
        <v>0</v>
      </c>
      <c r="R2622" s="86">
        <v>0</v>
      </c>
      <c r="S2622" s="86">
        <v>0</v>
      </c>
      <c r="T2622" s="86">
        <v>0</v>
      </c>
      <c r="U2622" s="86">
        <v>0</v>
      </c>
      <c r="V2622" s="86">
        <v>0</v>
      </c>
      <c r="W2622" s="86">
        <v>250000</v>
      </c>
      <c r="X2622" s="86">
        <v>0</v>
      </c>
      <c r="Y2622" s="86">
        <v>250000</v>
      </c>
    </row>
    <row r="2623" spans="1:25" hidden="1" outlineLevel="4" x14ac:dyDescent="0.3">
      <c r="A2623" s="85" t="s">
        <v>246</v>
      </c>
      <c r="B2623" s="85" t="s">
        <v>258</v>
      </c>
      <c r="C2623" t="s">
        <v>2666</v>
      </c>
      <c r="D2623" s="86">
        <v>0</v>
      </c>
      <c r="E2623" s="86">
        <v>0</v>
      </c>
      <c r="F2623" s="86">
        <v>0</v>
      </c>
      <c r="G2623" s="86">
        <v>0</v>
      </c>
      <c r="H2623" s="86">
        <v>0</v>
      </c>
      <c r="I2623" s="86">
        <v>0</v>
      </c>
      <c r="J2623" s="86">
        <v>0</v>
      </c>
      <c r="K2623" s="86">
        <v>0</v>
      </c>
      <c r="L2623" s="86">
        <v>0</v>
      </c>
      <c r="M2623" s="86">
        <v>0</v>
      </c>
      <c r="N2623" s="86">
        <v>0</v>
      </c>
      <c r="O2623" s="86">
        <v>0</v>
      </c>
      <c r="P2623" s="86">
        <v>0</v>
      </c>
      <c r="Q2623" s="86">
        <v>0</v>
      </c>
      <c r="R2623" s="86">
        <v>0</v>
      </c>
      <c r="S2623" s="86">
        <v>0</v>
      </c>
      <c r="T2623" s="86">
        <v>0</v>
      </c>
      <c r="U2623" s="86">
        <v>0</v>
      </c>
      <c r="V2623" s="86">
        <v>0</v>
      </c>
      <c r="W2623" s="86">
        <v>0</v>
      </c>
      <c r="X2623" s="86">
        <v>40000</v>
      </c>
      <c r="Y2623" s="86">
        <v>40000</v>
      </c>
    </row>
    <row r="2624" spans="1:25" hidden="1" outlineLevel="4" x14ac:dyDescent="0.3">
      <c r="A2624" s="85" t="s">
        <v>246</v>
      </c>
      <c r="B2624" s="85" t="s">
        <v>258</v>
      </c>
      <c r="C2624" t="s">
        <v>2667</v>
      </c>
      <c r="D2624" s="86">
        <v>0</v>
      </c>
      <c r="E2624" s="86">
        <v>0</v>
      </c>
      <c r="F2624" s="86">
        <v>0</v>
      </c>
      <c r="G2624" s="86">
        <v>0</v>
      </c>
      <c r="H2624" s="86">
        <v>0</v>
      </c>
      <c r="I2624" s="86">
        <v>0</v>
      </c>
      <c r="J2624" s="86">
        <v>0</v>
      </c>
      <c r="K2624" s="86">
        <v>0</v>
      </c>
      <c r="L2624" s="86">
        <v>0</v>
      </c>
      <c r="M2624" s="86">
        <v>0</v>
      </c>
      <c r="N2624" s="86">
        <v>0</v>
      </c>
      <c r="O2624" s="86">
        <v>0</v>
      </c>
      <c r="P2624" s="86">
        <v>0</v>
      </c>
      <c r="Q2624" s="86">
        <v>0</v>
      </c>
      <c r="R2624" s="86">
        <v>0</v>
      </c>
      <c r="S2624" s="86">
        <v>0</v>
      </c>
      <c r="T2624" s="86">
        <v>0</v>
      </c>
      <c r="U2624" s="86">
        <v>0</v>
      </c>
      <c r="V2624" s="86">
        <v>0</v>
      </c>
      <c r="W2624" s="86">
        <v>0</v>
      </c>
      <c r="X2624" s="86">
        <v>95000</v>
      </c>
      <c r="Y2624" s="86">
        <v>95000</v>
      </c>
    </row>
    <row r="2625" spans="1:25" hidden="1" outlineLevel="4" x14ac:dyDescent="0.3">
      <c r="A2625" s="85" t="s">
        <v>246</v>
      </c>
      <c r="B2625" s="85" t="s">
        <v>258</v>
      </c>
      <c r="C2625" t="s">
        <v>2668</v>
      </c>
      <c r="D2625" s="86">
        <v>0</v>
      </c>
      <c r="E2625" s="86">
        <v>0</v>
      </c>
      <c r="F2625" s="86">
        <v>0</v>
      </c>
      <c r="G2625" s="86">
        <v>0</v>
      </c>
      <c r="H2625" s="86">
        <v>0</v>
      </c>
      <c r="I2625" s="86">
        <v>0</v>
      </c>
      <c r="J2625" s="86">
        <v>0</v>
      </c>
      <c r="K2625" s="86">
        <v>0</v>
      </c>
      <c r="L2625" s="86">
        <v>0</v>
      </c>
      <c r="M2625" s="86">
        <v>0</v>
      </c>
      <c r="N2625" s="86">
        <v>0</v>
      </c>
      <c r="O2625" s="86">
        <v>0</v>
      </c>
      <c r="P2625" s="86">
        <v>0</v>
      </c>
      <c r="Q2625" s="86">
        <v>0</v>
      </c>
      <c r="R2625" s="86">
        <v>0</v>
      </c>
      <c r="S2625" s="86">
        <v>0</v>
      </c>
      <c r="T2625" s="86">
        <v>0</v>
      </c>
      <c r="U2625" s="86">
        <v>0</v>
      </c>
      <c r="V2625" s="86">
        <v>0</v>
      </c>
      <c r="W2625" s="86">
        <v>5000000</v>
      </c>
      <c r="X2625" s="86">
        <v>0</v>
      </c>
      <c r="Y2625" s="86">
        <v>5000000</v>
      </c>
    </row>
    <row r="2626" spans="1:25" hidden="1" outlineLevel="4" x14ac:dyDescent="0.3">
      <c r="A2626" s="85" t="s">
        <v>246</v>
      </c>
      <c r="B2626" s="85" t="s">
        <v>258</v>
      </c>
      <c r="C2626" t="s">
        <v>2669</v>
      </c>
      <c r="D2626" s="86">
        <v>0</v>
      </c>
      <c r="E2626" s="86">
        <v>0</v>
      </c>
      <c r="F2626" s="86">
        <v>0</v>
      </c>
      <c r="G2626" s="86">
        <v>0</v>
      </c>
      <c r="H2626" s="86">
        <v>0</v>
      </c>
      <c r="I2626" s="86">
        <v>0</v>
      </c>
      <c r="J2626" s="86">
        <v>0</v>
      </c>
      <c r="K2626" s="86">
        <v>0</v>
      </c>
      <c r="L2626" s="86">
        <v>0</v>
      </c>
      <c r="M2626" s="86">
        <v>0</v>
      </c>
      <c r="N2626" s="86">
        <v>0</v>
      </c>
      <c r="O2626" s="86">
        <v>0</v>
      </c>
      <c r="P2626" s="86">
        <v>0</v>
      </c>
      <c r="Q2626" s="86">
        <v>0</v>
      </c>
      <c r="R2626" s="86">
        <v>0</v>
      </c>
      <c r="S2626" s="86">
        <v>0</v>
      </c>
      <c r="T2626" s="86">
        <v>0</v>
      </c>
      <c r="U2626" s="86">
        <v>0</v>
      </c>
      <c r="V2626" s="86">
        <v>0</v>
      </c>
      <c r="W2626" s="86">
        <v>250000</v>
      </c>
      <c r="X2626" s="86">
        <v>0</v>
      </c>
      <c r="Y2626" s="86">
        <v>250000</v>
      </c>
    </row>
    <row r="2627" spans="1:25" hidden="1" outlineLevel="4" x14ac:dyDescent="0.3">
      <c r="A2627" s="85" t="s">
        <v>246</v>
      </c>
      <c r="B2627" s="85" t="s">
        <v>258</v>
      </c>
      <c r="C2627" t="s">
        <v>2670</v>
      </c>
      <c r="D2627" s="86">
        <v>0</v>
      </c>
      <c r="E2627" s="86">
        <v>0</v>
      </c>
      <c r="F2627" s="86">
        <v>0</v>
      </c>
      <c r="G2627" s="86">
        <v>0</v>
      </c>
      <c r="H2627" s="86">
        <v>0</v>
      </c>
      <c r="I2627" s="86">
        <v>0</v>
      </c>
      <c r="J2627" s="86">
        <v>0</v>
      </c>
      <c r="K2627" s="86">
        <v>0</v>
      </c>
      <c r="L2627" s="86">
        <v>0</v>
      </c>
      <c r="M2627" s="86">
        <v>0</v>
      </c>
      <c r="N2627" s="86">
        <v>0</v>
      </c>
      <c r="O2627" s="86">
        <v>0</v>
      </c>
      <c r="P2627" s="86">
        <v>0</v>
      </c>
      <c r="Q2627" s="86">
        <v>0</v>
      </c>
      <c r="R2627" s="86">
        <v>0</v>
      </c>
      <c r="S2627" s="86">
        <v>0</v>
      </c>
      <c r="T2627" s="86">
        <v>0</v>
      </c>
      <c r="U2627" s="86">
        <v>0</v>
      </c>
      <c r="V2627" s="86">
        <v>0</v>
      </c>
      <c r="W2627" s="86">
        <v>0</v>
      </c>
      <c r="X2627" s="86">
        <v>750000</v>
      </c>
      <c r="Y2627" s="86">
        <v>750000</v>
      </c>
    </row>
    <row r="2628" spans="1:25" hidden="1" outlineLevel="4" x14ac:dyDescent="0.3">
      <c r="A2628" s="85" t="s">
        <v>246</v>
      </c>
      <c r="B2628" s="85" t="s">
        <v>258</v>
      </c>
      <c r="C2628" t="s">
        <v>2671</v>
      </c>
      <c r="D2628" s="86">
        <v>0</v>
      </c>
      <c r="E2628" s="86">
        <v>0</v>
      </c>
      <c r="F2628" s="86">
        <v>0</v>
      </c>
      <c r="G2628" s="86">
        <v>0</v>
      </c>
      <c r="H2628" s="86">
        <v>0</v>
      </c>
      <c r="I2628" s="86">
        <v>0</v>
      </c>
      <c r="J2628" s="86">
        <v>0</v>
      </c>
      <c r="K2628" s="86">
        <v>0</v>
      </c>
      <c r="L2628" s="86">
        <v>0</v>
      </c>
      <c r="M2628" s="86">
        <v>0</v>
      </c>
      <c r="N2628" s="86">
        <v>0</v>
      </c>
      <c r="O2628" s="86">
        <v>0</v>
      </c>
      <c r="P2628" s="86">
        <v>0</v>
      </c>
      <c r="Q2628" s="86">
        <v>0</v>
      </c>
      <c r="R2628" s="86">
        <v>0</v>
      </c>
      <c r="S2628" s="86">
        <v>0</v>
      </c>
      <c r="T2628" s="86">
        <v>0</v>
      </c>
      <c r="U2628" s="86">
        <v>0</v>
      </c>
      <c r="V2628" s="86">
        <v>0</v>
      </c>
      <c r="W2628" s="86">
        <v>0</v>
      </c>
      <c r="X2628" s="86">
        <v>1000000</v>
      </c>
      <c r="Y2628" s="86">
        <v>1000000</v>
      </c>
    </row>
    <row r="2629" spans="1:25" hidden="1" outlineLevel="4" x14ac:dyDescent="0.3">
      <c r="A2629" s="85" t="s">
        <v>246</v>
      </c>
      <c r="B2629" s="85" t="s">
        <v>258</v>
      </c>
      <c r="C2629" t="s">
        <v>2672</v>
      </c>
      <c r="D2629" s="86">
        <v>0</v>
      </c>
      <c r="E2629" s="86">
        <v>0</v>
      </c>
      <c r="F2629" s="86">
        <v>0</v>
      </c>
      <c r="G2629" s="86">
        <v>0</v>
      </c>
      <c r="H2629" s="86">
        <v>0</v>
      </c>
      <c r="I2629" s="86">
        <v>0</v>
      </c>
      <c r="J2629" s="86">
        <v>0</v>
      </c>
      <c r="K2629" s="86">
        <v>983850</v>
      </c>
      <c r="L2629" s="86">
        <v>0</v>
      </c>
      <c r="M2629" s="86">
        <v>0</v>
      </c>
      <c r="N2629" s="86">
        <v>500000</v>
      </c>
      <c r="O2629" s="86">
        <v>250000</v>
      </c>
      <c r="P2629" s="86">
        <v>0</v>
      </c>
      <c r="Q2629" s="86">
        <v>0</v>
      </c>
      <c r="R2629" s="86">
        <v>0</v>
      </c>
      <c r="S2629" s="86">
        <v>0</v>
      </c>
      <c r="T2629" s="86">
        <v>150593</v>
      </c>
      <c r="U2629" s="86">
        <v>0</v>
      </c>
      <c r="V2629" s="86">
        <v>0</v>
      </c>
      <c r="W2629" s="86">
        <v>0</v>
      </c>
      <c r="X2629" s="86">
        <v>0</v>
      </c>
      <c r="Y2629" s="86">
        <v>1884443</v>
      </c>
    </row>
    <row r="2630" spans="1:25" hidden="1" outlineLevel="4" x14ac:dyDescent="0.3">
      <c r="A2630" s="85" t="s">
        <v>246</v>
      </c>
      <c r="B2630" s="85" t="s">
        <v>258</v>
      </c>
      <c r="C2630" t="s">
        <v>2673</v>
      </c>
      <c r="D2630" s="86">
        <v>0</v>
      </c>
      <c r="E2630" s="86">
        <v>0</v>
      </c>
      <c r="F2630" s="86">
        <v>0</v>
      </c>
      <c r="G2630" s="86">
        <v>0</v>
      </c>
      <c r="H2630" s="86">
        <v>0</v>
      </c>
      <c r="I2630" s="86">
        <v>0</v>
      </c>
      <c r="J2630" s="86">
        <v>0</v>
      </c>
      <c r="K2630" s="86">
        <v>0</v>
      </c>
      <c r="L2630" s="86">
        <v>0</v>
      </c>
      <c r="M2630" s="86">
        <v>0</v>
      </c>
      <c r="N2630" s="86">
        <v>0</v>
      </c>
      <c r="O2630" s="86">
        <v>0</v>
      </c>
      <c r="P2630" s="86">
        <v>0</v>
      </c>
      <c r="Q2630" s="86">
        <v>0</v>
      </c>
      <c r="R2630" s="86">
        <v>0</v>
      </c>
      <c r="S2630" s="86">
        <v>0</v>
      </c>
      <c r="T2630" s="86">
        <v>0</v>
      </c>
      <c r="U2630" s="86">
        <v>0</v>
      </c>
      <c r="V2630" s="86">
        <v>850000</v>
      </c>
      <c r="W2630" s="86">
        <v>0</v>
      </c>
      <c r="X2630" s="86">
        <v>0</v>
      </c>
      <c r="Y2630" s="86">
        <v>850000</v>
      </c>
    </row>
    <row r="2631" spans="1:25" hidden="1" outlineLevel="4" x14ac:dyDescent="0.3">
      <c r="A2631" s="85" t="s">
        <v>246</v>
      </c>
      <c r="B2631" s="85" t="s">
        <v>258</v>
      </c>
      <c r="C2631" t="s">
        <v>2674</v>
      </c>
      <c r="D2631" s="86">
        <v>0</v>
      </c>
      <c r="E2631" s="86">
        <v>0</v>
      </c>
      <c r="F2631" s="86">
        <v>0</v>
      </c>
      <c r="G2631" s="86">
        <v>0</v>
      </c>
      <c r="H2631" s="86">
        <v>0</v>
      </c>
      <c r="I2631" s="86">
        <v>0</v>
      </c>
      <c r="J2631" s="86">
        <v>0</v>
      </c>
      <c r="K2631" s="86">
        <v>0</v>
      </c>
      <c r="L2631" s="86">
        <v>0</v>
      </c>
      <c r="M2631" s="86">
        <v>0</v>
      </c>
      <c r="N2631" s="86">
        <v>0</v>
      </c>
      <c r="O2631" s="86">
        <v>0</v>
      </c>
      <c r="P2631" s="86">
        <v>0</v>
      </c>
      <c r="Q2631" s="86">
        <v>0</v>
      </c>
      <c r="R2631" s="86">
        <v>0</v>
      </c>
      <c r="S2631" s="86">
        <v>0</v>
      </c>
      <c r="T2631" s="86">
        <v>0</v>
      </c>
      <c r="U2631" s="86">
        <v>0</v>
      </c>
      <c r="V2631" s="86">
        <v>0</v>
      </c>
      <c r="W2631" s="86">
        <v>2750000</v>
      </c>
      <c r="X2631" s="86">
        <v>0</v>
      </c>
      <c r="Y2631" s="86">
        <v>2750000</v>
      </c>
    </row>
    <row r="2632" spans="1:25" hidden="1" outlineLevel="4" x14ac:dyDescent="0.3">
      <c r="A2632" s="85" t="s">
        <v>246</v>
      </c>
      <c r="B2632" s="85" t="s">
        <v>258</v>
      </c>
      <c r="C2632" t="s">
        <v>2675</v>
      </c>
      <c r="D2632" s="86">
        <v>0</v>
      </c>
      <c r="E2632" s="86">
        <v>0</v>
      </c>
      <c r="F2632" s="86">
        <v>0</v>
      </c>
      <c r="G2632" s="86">
        <v>0</v>
      </c>
      <c r="H2632" s="86">
        <v>0</v>
      </c>
      <c r="I2632" s="86">
        <v>0</v>
      </c>
      <c r="J2632" s="86">
        <v>0</v>
      </c>
      <c r="K2632" s="86">
        <v>0</v>
      </c>
      <c r="L2632" s="86">
        <v>0</v>
      </c>
      <c r="M2632" s="86">
        <v>0</v>
      </c>
      <c r="N2632" s="86">
        <v>0</v>
      </c>
      <c r="O2632" s="86">
        <v>0</v>
      </c>
      <c r="P2632" s="86">
        <v>0</v>
      </c>
      <c r="Q2632" s="86">
        <v>0</v>
      </c>
      <c r="R2632" s="86">
        <v>0</v>
      </c>
      <c r="S2632" s="86">
        <v>0</v>
      </c>
      <c r="T2632" s="86">
        <v>0</v>
      </c>
      <c r="U2632" s="86">
        <v>0</v>
      </c>
      <c r="V2632" s="86">
        <v>0</v>
      </c>
      <c r="W2632" s="86">
        <v>3000000</v>
      </c>
      <c r="X2632" s="86">
        <v>0</v>
      </c>
      <c r="Y2632" s="86">
        <v>3000000</v>
      </c>
    </row>
    <row r="2633" spans="1:25" hidden="1" outlineLevel="4" x14ac:dyDescent="0.3">
      <c r="A2633" s="85" t="s">
        <v>246</v>
      </c>
      <c r="B2633" s="85" t="s">
        <v>258</v>
      </c>
      <c r="C2633" t="s">
        <v>2676</v>
      </c>
      <c r="D2633" s="86">
        <v>0</v>
      </c>
      <c r="E2633" s="86">
        <v>0</v>
      </c>
      <c r="F2633" s="86">
        <v>0</v>
      </c>
      <c r="G2633" s="86">
        <v>0</v>
      </c>
      <c r="H2633" s="86">
        <v>0</v>
      </c>
      <c r="I2633" s="86">
        <v>0</v>
      </c>
      <c r="J2633" s="86">
        <v>0</v>
      </c>
      <c r="K2633" s="86">
        <v>3000000</v>
      </c>
      <c r="L2633" s="86">
        <v>0</v>
      </c>
      <c r="M2633" s="86">
        <v>0</v>
      </c>
      <c r="N2633" s="86">
        <v>0</v>
      </c>
      <c r="O2633" s="86">
        <v>0</v>
      </c>
      <c r="P2633" s="86">
        <v>0</v>
      </c>
      <c r="Q2633" s="86">
        <v>0</v>
      </c>
      <c r="R2633" s="86">
        <v>0</v>
      </c>
      <c r="S2633" s="86">
        <v>0</v>
      </c>
      <c r="T2633" s="86">
        <v>0</v>
      </c>
      <c r="U2633" s="86">
        <v>0</v>
      </c>
      <c r="V2633" s="86">
        <v>0</v>
      </c>
      <c r="W2633" s="86">
        <v>3000000</v>
      </c>
      <c r="X2633" s="86">
        <v>0</v>
      </c>
      <c r="Y2633" s="86">
        <v>6000000</v>
      </c>
    </row>
    <row r="2634" spans="1:25" hidden="1" outlineLevel="4" x14ac:dyDescent="0.3">
      <c r="A2634" s="85" t="s">
        <v>246</v>
      </c>
      <c r="B2634" s="85" t="s">
        <v>258</v>
      </c>
      <c r="C2634" t="s">
        <v>2677</v>
      </c>
      <c r="D2634" s="86">
        <v>0</v>
      </c>
      <c r="E2634" s="86">
        <v>0</v>
      </c>
      <c r="F2634" s="86">
        <v>0</v>
      </c>
      <c r="G2634" s="86">
        <v>0</v>
      </c>
      <c r="H2634" s="86">
        <v>0</v>
      </c>
      <c r="I2634" s="86">
        <v>0</v>
      </c>
      <c r="J2634" s="86">
        <v>0</v>
      </c>
      <c r="K2634" s="86">
        <v>0</v>
      </c>
      <c r="L2634" s="86">
        <v>0</v>
      </c>
      <c r="M2634" s="86">
        <v>0</v>
      </c>
      <c r="N2634" s="86">
        <v>0</v>
      </c>
      <c r="O2634" s="86">
        <v>0</v>
      </c>
      <c r="P2634" s="86">
        <v>0</v>
      </c>
      <c r="Q2634" s="86">
        <v>0</v>
      </c>
      <c r="R2634" s="86">
        <v>0</v>
      </c>
      <c r="S2634" s="86">
        <v>0</v>
      </c>
      <c r="T2634" s="86">
        <v>0</v>
      </c>
      <c r="U2634" s="86">
        <v>0</v>
      </c>
      <c r="V2634" s="86">
        <v>0</v>
      </c>
      <c r="W2634" s="86">
        <v>250000</v>
      </c>
      <c r="X2634" s="86">
        <v>0</v>
      </c>
      <c r="Y2634" s="86">
        <v>250000</v>
      </c>
    </row>
    <row r="2635" spans="1:25" hidden="1" outlineLevel="4" x14ac:dyDescent="0.3">
      <c r="A2635" s="85" t="s">
        <v>246</v>
      </c>
      <c r="B2635" s="85" t="s">
        <v>258</v>
      </c>
      <c r="C2635" t="s">
        <v>2678</v>
      </c>
      <c r="D2635" s="86">
        <v>0</v>
      </c>
      <c r="E2635" s="86">
        <v>0</v>
      </c>
      <c r="F2635" s="86">
        <v>0</v>
      </c>
      <c r="G2635" s="86">
        <v>0</v>
      </c>
      <c r="H2635" s="86">
        <v>0</v>
      </c>
      <c r="I2635" s="86">
        <v>0</v>
      </c>
      <c r="J2635" s="86">
        <v>0</v>
      </c>
      <c r="K2635" s="86">
        <v>0</v>
      </c>
      <c r="L2635" s="86">
        <v>0</v>
      </c>
      <c r="M2635" s="86">
        <v>0</v>
      </c>
      <c r="N2635" s="86">
        <v>0</v>
      </c>
      <c r="O2635" s="86">
        <v>0</v>
      </c>
      <c r="P2635" s="86">
        <v>40000</v>
      </c>
      <c r="Q2635" s="86">
        <v>0</v>
      </c>
      <c r="R2635" s="86">
        <v>0</v>
      </c>
      <c r="S2635" s="86">
        <v>0</v>
      </c>
      <c r="T2635" s="86">
        <v>0</v>
      </c>
      <c r="U2635" s="86">
        <v>0</v>
      </c>
      <c r="V2635" s="86">
        <v>0</v>
      </c>
      <c r="W2635" s="86">
        <v>0</v>
      </c>
      <c r="X2635" s="86">
        <v>0</v>
      </c>
      <c r="Y2635" s="86">
        <v>40000</v>
      </c>
    </row>
    <row r="2636" spans="1:25" s="284" customFormat="1" hidden="1" outlineLevel="3" collapsed="1" x14ac:dyDescent="0.3">
      <c r="A2636" s="85"/>
      <c r="B2636" s="290" t="s">
        <v>2876</v>
      </c>
      <c r="C2636" s="291"/>
      <c r="D2636" s="292"/>
      <c r="E2636" s="292">
        <f t="shared" ref="E2636:Y2636" si="112">SUBTOTAL(9,E2591:E2635)</f>
        <v>0</v>
      </c>
      <c r="F2636" s="292">
        <f t="shared" si="112"/>
        <v>0</v>
      </c>
      <c r="G2636" s="292">
        <f t="shared" si="112"/>
        <v>0</v>
      </c>
      <c r="H2636" s="292">
        <f t="shared" si="112"/>
        <v>0</v>
      </c>
      <c r="I2636" s="292">
        <f t="shared" si="112"/>
        <v>0</v>
      </c>
      <c r="J2636" s="292">
        <f t="shared" si="112"/>
        <v>0</v>
      </c>
      <c r="K2636" s="292">
        <f t="shared" si="112"/>
        <v>3983850</v>
      </c>
      <c r="L2636" s="292">
        <f t="shared" si="112"/>
        <v>0</v>
      </c>
      <c r="M2636" s="292">
        <f t="shared" si="112"/>
        <v>0</v>
      </c>
      <c r="N2636" s="292">
        <f t="shared" si="112"/>
        <v>500000</v>
      </c>
      <c r="O2636" s="292">
        <f t="shared" si="112"/>
        <v>250000</v>
      </c>
      <c r="P2636" s="292">
        <f t="shared" si="112"/>
        <v>240000</v>
      </c>
      <c r="Q2636" s="292">
        <f t="shared" si="112"/>
        <v>25000</v>
      </c>
      <c r="R2636" s="292">
        <f t="shared" si="112"/>
        <v>0</v>
      </c>
      <c r="S2636" s="292">
        <f t="shared" si="112"/>
        <v>0</v>
      </c>
      <c r="T2636" s="292">
        <f t="shared" si="112"/>
        <v>430593</v>
      </c>
      <c r="U2636" s="292">
        <f t="shared" si="112"/>
        <v>0</v>
      </c>
      <c r="V2636" s="292">
        <f t="shared" si="112"/>
        <v>850000</v>
      </c>
      <c r="W2636" s="292">
        <f t="shared" si="112"/>
        <v>39795000</v>
      </c>
      <c r="X2636" s="292">
        <f t="shared" si="112"/>
        <v>10849000</v>
      </c>
      <c r="Y2636" s="292">
        <f t="shared" si="112"/>
        <v>56923443</v>
      </c>
    </row>
    <row r="2637" spans="1:25" hidden="1" outlineLevel="4" x14ac:dyDescent="0.3">
      <c r="A2637" s="85" t="s">
        <v>246</v>
      </c>
      <c r="B2637" s="85" t="s">
        <v>260</v>
      </c>
      <c r="C2637" t="s">
        <v>2679</v>
      </c>
      <c r="D2637" s="86">
        <v>0</v>
      </c>
      <c r="E2637" s="86">
        <v>0</v>
      </c>
      <c r="F2637" s="86">
        <v>0</v>
      </c>
      <c r="G2637" s="86">
        <v>0</v>
      </c>
      <c r="H2637" s="86">
        <v>0</v>
      </c>
      <c r="I2637" s="86">
        <v>0</v>
      </c>
      <c r="J2637" s="86">
        <v>0</v>
      </c>
      <c r="K2637" s="86">
        <v>0</v>
      </c>
      <c r="L2637" s="86">
        <v>0</v>
      </c>
      <c r="M2637" s="86">
        <v>0</v>
      </c>
      <c r="N2637" s="86">
        <v>925000</v>
      </c>
      <c r="O2637" s="86">
        <v>0</v>
      </c>
      <c r="P2637" s="86">
        <v>0</v>
      </c>
      <c r="Q2637" s="86">
        <v>0</v>
      </c>
      <c r="R2637" s="86">
        <v>0</v>
      </c>
      <c r="S2637" s="86">
        <v>0</v>
      </c>
      <c r="T2637" s="86">
        <v>0</v>
      </c>
      <c r="U2637" s="86">
        <v>0</v>
      </c>
      <c r="V2637" s="86">
        <v>0</v>
      </c>
      <c r="W2637" s="86">
        <v>0</v>
      </c>
      <c r="X2637" s="86">
        <v>0</v>
      </c>
      <c r="Y2637" s="86">
        <v>925000</v>
      </c>
    </row>
    <row r="2638" spans="1:25" hidden="1" outlineLevel="4" x14ac:dyDescent="0.3">
      <c r="A2638" s="85" t="s">
        <v>246</v>
      </c>
      <c r="B2638" s="85" t="s">
        <v>260</v>
      </c>
      <c r="C2638" t="s">
        <v>2680</v>
      </c>
      <c r="D2638" s="86">
        <v>0</v>
      </c>
      <c r="E2638" s="86">
        <v>0</v>
      </c>
      <c r="F2638" s="86">
        <v>0</v>
      </c>
      <c r="G2638" s="86">
        <v>0</v>
      </c>
      <c r="H2638" s="86">
        <v>0</v>
      </c>
      <c r="I2638" s="86">
        <v>0</v>
      </c>
      <c r="J2638" s="86">
        <v>0</v>
      </c>
      <c r="K2638" s="86">
        <v>0</v>
      </c>
      <c r="L2638" s="86">
        <v>0</v>
      </c>
      <c r="M2638" s="86">
        <v>0</v>
      </c>
      <c r="N2638" s="86">
        <v>0</v>
      </c>
      <c r="O2638" s="86">
        <v>0</v>
      </c>
      <c r="P2638" s="86">
        <v>0</v>
      </c>
      <c r="Q2638" s="86">
        <v>0</v>
      </c>
      <c r="R2638" s="86">
        <v>0</v>
      </c>
      <c r="S2638" s="86">
        <v>0</v>
      </c>
      <c r="T2638" s="86">
        <v>0</v>
      </c>
      <c r="U2638" s="86">
        <v>0</v>
      </c>
      <c r="V2638" s="86">
        <v>0</v>
      </c>
      <c r="W2638" s="86">
        <v>3201370</v>
      </c>
      <c r="X2638" s="86">
        <v>0</v>
      </c>
      <c r="Y2638" s="86">
        <v>3201370</v>
      </c>
    </row>
    <row r="2639" spans="1:25" hidden="1" outlineLevel="4" x14ac:dyDescent="0.3">
      <c r="A2639" s="85" t="s">
        <v>246</v>
      </c>
      <c r="B2639" s="85" t="s">
        <v>260</v>
      </c>
      <c r="C2639" t="s">
        <v>2681</v>
      </c>
      <c r="D2639" s="86">
        <v>0</v>
      </c>
      <c r="E2639" s="86">
        <v>0</v>
      </c>
      <c r="F2639" s="86">
        <v>0</v>
      </c>
      <c r="G2639" s="86">
        <v>0</v>
      </c>
      <c r="H2639" s="86">
        <v>0</v>
      </c>
      <c r="I2639" s="86">
        <v>0</v>
      </c>
      <c r="J2639" s="86">
        <v>0</v>
      </c>
      <c r="K2639" s="86">
        <v>0</v>
      </c>
      <c r="L2639" s="86">
        <v>0</v>
      </c>
      <c r="M2639" s="86">
        <v>0</v>
      </c>
      <c r="N2639" s="86">
        <v>0</v>
      </c>
      <c r="O2639" s="86">
        <v>0</v>
      </c>
      <c r="P2639" s="86">
        <v>0</v>
      </c>
      <c r="Q2639" s="86">
        <v>0</v>
      </c>
      <c r="R2639" s="86">
        <v>0</v>
      </c>
      <c r="S2639" s="86">
        <v>0</v>
      </c>
      <c r="T2639" s="86">
        <v>400000</v>
      </c>
      <c r="U2639" s="86">
        <v>0</v>
      </c>
      <c r="V2639" s="86">
        <v>0</v>
      </c>
      <c r="W2639" s="86">
        <v>0</v>
      </c>
      <c r="X2639" s="86">
        <v>0</v>
      </c>
      <c r="Y2639" s="86">
        <v>400000</v>
      </c>
    </row>
    <row r="2640" spans="1:25" hidden="1" outlineLevel="4" x14ac:dyDescent="0.3">
      <c r="A2640" s="85" t="s">
        <v>246</v>
      </c>
      <c r="B2640" s="85" t="s">
        <v>260</v>
      </c>
      <c r="C2640" t="s">
        <v>2682</v>
      </c>
      <c r="D2640" s="86">
        <v>0</v>
      </c>
      <c r="E2640" s="86">
        <v>0</v>
      </c>
      <c r="F2640" s="86">
        <v>0</v>
      </c>
      <c r="G2640" s="86">
        <v>0</v>
      </c>
      <c r="H2640" s="86">
        <v>0</v>
      </c>
      <c r="I2640" s="86">
        <v>0</v>
      </c>
      <c r="J2640" s="86">
        <v>0</v>
      </c>
      <c r="K2640" s="86">
        <v>0</v>
      </c>
      <c r="L2640" s="86">
        <v>0</v>
      </c>
      <c r="M2640" s="86">
        <v>0</v>
      </c>
      <c r="N2640" s="86">
        <v>0</v>
      </c>
      <c r="O2640" s="86">
        <v>0</v>
      </c>
      <c r="P2640" s="86">
        <v>0</v>
      </c>
      <c r="Q2640" s="86">
        <v>0</v>
      </c>
      <c r="R2640" s="86">
        <v>0</v>
      </c>
      <c r="S2640" s="86">
        <v>0</v>
      </c>
      <c r="T2640" s="86">
        <v>0</v>
      </c>
      <c r="U2640" s="86">
        <v>0</v>
      </c>
      <c r="V2640" s="86">
        <v>0</v>
      </c>
      <c r="W2640" s="86">
        <v>1092000</v>
      </c>
      <c r="X2640" s="86">
        <v>0</v>
      </c>
      <c r="Y2640" s="86">
        <v>1092000</v>
      </c>
    </row>
    <row r="2641" spans="1:25" hidden="1" outlineLevel="4" x14ac:dyDescent="0.3">
      <c r="A2641" s="85" t="s">
        <v>246</v>
      </c>
      <c r="B2641" s="85" t="s">
        <v>260</v>
      </c>
      <c r="C2641" t="s">
        <v>2683</v>
      </c>
      <c r="D2641" s="86">
        <v>0</v>
      </c>
      <c r="E2641" s="86">
        <v>0</v>
      </c>
      <c r="F2641" s="86">
        <v>0</v>
      </c>
      <c r="G2641" s="86">
        <v>0</v>
      </c>
      <c r="H2641" s="86">
        <v>0</v>
      </c>
      <c r="I2641" s="86">
        <v>0</v>
      </c>
      <c r="J2641" s="86">
        <v>0</v>
      </c>
      <c r="K2641" s="86">
        <v>0</v>
      </c>
      <c r="L2641" s="86">
        <v>0</v>
      </c>
      <c r="M2641" s="86">
        <v>0</v>
      </c>
      <c r="N2641" s="86">
        <v>0</v>
      </c>
      <c r="O2641" s="86">
        <v>0</v>
      </c>
      <c r="P2641" s="86">
        <v>0</v>
      </c>
      <c r="Q2641" s="86">
        <v>0</v>
      </c>
      <c r="R2641" s="86">
        <v>0</v>
      </c>
      <c r="S2641" s="86">
        <v>0</v>
      </c>
      <c r="T2641" s="86">
        <v>0</v>
      </c>
      <c r="U2641" s="86">
        <v>0</v>
      </c>
      <c r="V2641" s="86">
        <v>0</v>
      </c>
      <c r="W2641" s="86">
        <v>0</v>
      </c>
      <c r="X2641" s="86">
        <v>20000000</v>
      </c>
      <c r="Y2641" s="86">
        <v>20000000</v>
      </c>
    </row>
    <row r="2642" spans="1:25" hidden="1" outlineLevel="4" x14ac:dyDescent="0.3">
      <c r="A2642" s="85" t="s">
        <v>246</v>
      </c>
      <c r="B2642" s="85" t="s">
        <v>260</v>
      </c>
      <c r="C2642" t="s">
        <v>2684</v>
      </c>
      <c r="D2642" s="86">
        <v>0</v>
      </c>
      <c r="E2642" s="86">
        <v>0</v>
      </c>
      <c r="F2642" s="86">
        <v>0</v>
      </c>
      <c r="G2642" s="86">
        <v>0</v>
      </c>
      <c r="H2642" s="86">
        <v>0</v>
      </c>
      <c r="I2642" s="86">
        <v>0</v>
      </c>
      <c r="J2642" s="86">
        <v>0</v>
      </c>
      <c r="K2642" s="86">
        <v>0</v>
      </c>
      <c r="L2642" s="86">
        <v>0</v>
      </c>
      <c r="M2642" s="86">
        <v>0</v>
      </c>
      <c r="N2642" s="86">
        <v>0</v>
      </c>
      <c r="O2642" s="86">
        <v>0</v>
      </c>
      <c r="P2642" s="86">
        <v>0</v>
      </c>
      <c r="Q2642" s="86">
        <v>0</v>
      </c>
      <c r="R2642" s="86">
        <v>0</v>
      </c>
      <c r="S2642" s="86">
        <v>0</v>
      </c>
      <c r="T2642" s="86">
        <v>0</v>
      </c>
      <c r="U2642" s="86">
        <v>0</v>
      </c>
      <c r="V2642" s="86">
        <v>457500</v>
      </c>
      <c r="W2642" s="86">
        <v>0</v>
      </c>
      <c r="X2642" s="86">
        <v>0</v>
      </c>
      <c r="Y2642" s="86">
        <v>457500</v>
      </c>
    </row>
    <row r="2643" spans="1:25" s="284" customFormat="1" hidden="1" outlineLevel="3" collapsed="1" x14ac:dyDescent="0.3">
      <c r="A2643" s="85"/>
      <c r="B2643" s="290" t="s">
        <v>2877</v>
      </c>
      <c r="C2643" s="291"/>
      <c r="D2643" s="292"/>
      <c r="E2643" s="292">
        <f t="shared" ref="E2643:Y2643" si="113">SUBTOTAL(9,E2637:E2642)</f>
        <v>0</v>
      </c>
      <c r="F2643" s="292">
        <f t="shared" si="113"/>
        <v>0</v>
      </c>
      <c r="G2643" s="292">
        <f t="shared" si="113"/>
        <v>0</v>
      </c>
      <c r="H2643" s="292">
        <f t="shared" si="113"/>
        <v>0</v>
      </c>
      <c r="I2643" s="292">
        <f t="shared" si="113"/>
        <v>0</v>
      </c>
      <c r="J2643" s="292">
        <f t="shared" si="113"/>
        <v>0</v>
      </c>
      <c r="K2643" s="292">
        <f t="shared" si="113"/>
        <v>0</v>
      </c>
      <c r="L2643" s="292">
        <f t="shared" si="113"/>
        <v>0</v>
      </c>
      <c r="M2643" s="292">
        <f t="shared" si="113"/>
        <v>0</v>
      </c>
      <c r="N2643" s="292">
        <f t="shared" si="113"/>
        <v>925000</v>
      </c>
      <c r="O2643" s="292">
        <f t="shared" si="113"/>
        <v>0</v>
      </c>
      <c r="P2643" s="292">
        <f t="shared" si="113"/>
        <v>0</v>
      </c>
      <c r="Q2643" s="292">
        <f t="shared" si="113"/>
        <v>0</v>
      </c>
      <c r="R2643" s="292">
        <f t="shared" si="113"/>
        <v>0</v>
      </c>
      <c r="S2643" s="292">
        <f t="shared" si="113"/>
        <v>0</v>
      </c>
      <c r="T2643" s="292">
        <f t="shared" si="113"/>
        <v>400000</v>
      </c>
      <c r="U2643" s="292">
        <f t="shared" si="113"/>
        <v>0</v>
      </c>
      <c r="V2643" s="292">
        <f t="shared" si="113"/>
        <v>457500</v>
      </c>
      <c r="W2643" s="292">
        <f t="shared" si="113"/>
        <v>4293370</v>
      </c>
      <c r="X2643" s="292">
        <f t="shared" si="113"/>
        <v>20000000</v>
      </c>
      <c r="Y2643" s="292">
        <f t="shared" si="113"/>
        <v>26075870</v>
      </c>
    </row>
    <row r="2644" spans="1:25" hidden="1" outlineLevel="4" x14ac:dyDescent="0.3">
      <c r="A2644" s="85" t="s">
        <v>246</v>
      </c>
      <c r="B2644" s="85" t="s">
        <v>261</v>
      </c>
      <c r="C2644" t="s">
        <v>2685</v>
      </c>
      <c r="D2644" s="86">
        <v>0</v>
      </c>
      <c r="E2644" s="86">
        <v>0</v>
      </c>
      <c r="F2644" s="86">
        <v>0</v>
      </c>
      <c r="G2644" s="86">
        <v>0</v>
      </c>
      <c r="H2644" s="86">
        <v>0</v>
      </c>
      <c r="I2644" s="86">
        <v>0</v>
      </c>
      <c r="J2644" s="86">
        <v>0</v>
      </c>
      <c r="K2644" s="86">
        <v>0</v>
      </c>
      <c r="L2644" s="86">
        <v>0</v>
      </c>
      <c r="M2644" s="86">
        <v>0</v>
      </c>
      <c r="N2644" s="86">
        <v>0</v>
      </c>
      <c r="O2644" s="86">
        <v>0</v>
      </c>
      <c r="P2644" s="86">
        <v>0</v>
      </c>
      <c r="Q2644" s="86">
        <v>0</v>
      </c>
      <c r="R2644" s="86">
        <v>0</v>
      </c>
      <c r="S2644" s="86">
        <v>0</v>
      </c>
      <c r="T2644" s="86">
        <v>0</v>
      </c>
      <c r="U2644" s="86">
        <v>0</v>
      </c>
      <c r="V2644" s="86">
        <v>0</v>
      </c>
      <c r="W2644" s="86">
        <v>1000000000</v>
      </c>
      <c r="X2644" s="86">
        <v>0</v>
      </c>
      <c r="Y2644" s="86">
        <v>1000000000</v>
      </c>
    </row>
    <row r="2645" spans="1:25" hidden="1" outlineLevel="4" x14ac:dyDescent="0.3">
      <c r="A2645" s="85" t="s">
        <v>246</v>
      </c>
      <c r="B2645" s="85" t="s">
        <v>261</v>
      </c>
      <c r="C2645" t="s">
        <v>2686</v>
      </c>
      <c r="D2645" s="86">
        <v>0</v>
      </c>
      <c r="E2645" s="86">
        <v>0</v>
      </c>
      <c r="F2645" s="86">
        <v>0</v>
      </c>
      <c r="G2645" s="86">
        <v>0</v>
      </c>
      <c r="H2645" s="86">
        <v>0</v>
      </c>
      <c r="I2645" s="86">
        <v>0</v>
      </c>
      <c r="J2645" s="86">
        <v>0</v>
      </c>
      <c r="K2645" s="86">
        <v>0</v>
      </c>
      <c r="L2645" s="86">
        <v>0</v>
      </c>
      <c r="M2645" s="86">
        <v>0</v>
      </c>
      <c r="N2645" s="86">
        <v>0</v>
      </c>
      <c r="O2645" s="86">
        <v>0</v>
      </c>
      <c r="P2645" s="86">
        <v>0</v>
      </c>
      <c r="Q2645" s="86">
        <v>1000000</v>
      </c>
      <c r="R2645" s="86">
        <v>0</v>
      </c>
      <c r="S2645" s="86">
        <v>0</v>
      </c>
      <c r="T2645" s="86">
        <v>0</v>
      </c>
      <c r="U2645" s="86">
        <v>0</v>
      </c>
      <c r="V2645" s="86">
        <v>0</v>
      </c>
      <c r="W2645" s="86">
        <v>0</v>
      </c>
      <c r="X2645" s="86">
        <v>0</v>
      </c>
      <c r="Y2645" s="86">
        <v>1000000</v>
      </c>
    </row>
    <row r="2646" spans="1:25" hidden="1" outlineLevel="4" x14ac:dyDescent="0.3">
      <c r="A2646" s="85" t="s">
        <v>246</v>
      </c>
      <c r="B2646" s="85" t="s">
        <v>261</v>
      </c>
      <c r="C2646" t="s">
        <v>2687</v>
      </c>
      <c r="D2646" s="86">
        <v>0</v>
      </c>
      <c r="E2646" s="86">
        <v>0</v>
      </c>
      <c r="F2646" s="86">
        <v>0</v>
      </c>
      <c r="G2646" s="86">
        <v>0</v>
      </c>
      <c r="H2646" s="86">
        <v>0</v>
      </c>
      <c r="I2646" s="86">
        <v>0</v>
      </c>
      <c r="J2646" s="86">
        <v>0</v>
      </c>
      <c r="K2646" s="86">
        <v>0</v>
      </c>
      <c r="L2646" s="86">
        <v>0</v>
      </c>
      <c r="M2646" s="86">
        <v>0</v>
      </c>
      <c r="N2646" s="86">
        <v>0</v>
      </c>
      <c r="O2646" s="86">
        <v>0</v>
      </c>
      <c r="P2646" s="86">
        <v>0</v>
      </c>
      <c r="Q2646" s="86">
        <v>1145202</v>
      </c>
      <c r="R2646" s="86">
        <v>0</v>
      </c>
      <c r="S2646" s="86">
        <v>0</v>
      </c>
      <c r="T2646" s="86">
        <v>0</v>
      </c>
      <c r="U2646" s="86">
        <v>0</v>
      </c>
      <c r="V2646" s="86">
        <v>0</v>
      </c>
      <c r="W2646" s="86">
        <v>0</v>
      </c>
      <c r="X2646" s="86">
        <v>0</v>
      </c>
      <c r="Y2646" s="86">
        <v>1145202</v>
      </c>
    </row>
    <row r="2647" spans="1:25" hidden="1" outlineLevel="4" x14ac:dyDescent="0.3">
      <c r="A2647" s="85" t="s">
        <v>246</v>
      </c>
      <c r="B2647" s="85" t="s">
        <v>261</v>
      </c>
      <c r="C2647" t="s">
        <v>2688</v>
      </c>
      <c r="D2647" s="86">
        <v>0</v>
      </c>
      <c r="E2647" s="86">
        <v>0</v>
      </c>
      <c r="F2647" s="86">
        <v>0</v>
      </c>
      <c r="G2647" s="86">
        <v>0</v>
      </c>
      <c r="H2647" s="86">
        <v>0</v>
      </c>
      <c r="I2647" s="86">
        <v>0</v>
      </c>
      <c r="J2647" s="86">
        <v>0</v>
      </c>
      <c r="K2647" s="86">
        <v>0</v>
      </c>
      <c r="L2647" s="86">
        <v>0</v>
      </c>
      <c r="M2647" s="86">
        <v>0</v>
      </c>
      <c r="N2647" s="86">
        <v>0</v>
      </c>
      <c r="O2647" s="86">
        <v>0</v>
      </c>
      <c r="P2647" s="86">
        <v>0</v>
      </c>
      <c r="Q2647" s="86">
        <v>0</v>
      </c>
      <c r="R2647" s="86">
        <v>0</v>
      </c>
      <c r="S2647" s="86">
        <v>0</v>
      </c>
      <c r="T2647" s="86">
        <v>6000000</v>
      </c>
      <c r="U2647" s="86">
        <v>0</v>
      </c>
      <c r="V2647" s="86">
        <v>0</v>
      </c>
      <c r="W2647" s="86">
        <v>0</v>
      </c>
      <c r="X2647" s="86">
        <v>0</v>
      </c>
      <c r="Y2647" s="86">
        <v>6000000</v>
      </c>
    </row>
    <row r="2648" spans="1:25" s="284" customFormat="1" hidden="1" outlineLevel="3" collapsed="1" x14ac:dyDescent="0.3">
      <c r="A2648" s="85"/>
      <c r="B2648" s="290" t="s">
        <v>2878</v>
      </c>
      <c r="C2648" s="291"/>
      <c r="D2648" s="292"/>
      <c r="E2648" s="292">
        <f t="shared" ref="E2648:Y2648" si="114">SUBTOTAL(9,E2644:E2647)</f>
        <v>0</v>
      </c>
      <c r="F2648" s="292">
        <f t="shared" si="114"/>
        <v>0</v>
      </c>
      <c r="G2648" s="292">
        <f t="shared" si="114"/>
        <v>0</v>
      </c>
      <c r="H2648" s="292">
        <f t="shared" si="114"/>
        <v>0</v>
      </c>
      <c r="I2648" s="292">
        <f t="shared" si="114"/>
        <v>0</v>
      </c>
      <c r="J2648" s="292">
        <f t="shared" si="114"/>
        <v>0</v>
      </c>
      <c r="K2648" s="292">
        <f t="shared" si="114"/>
        <v>0</v>
      </c>
      <c r="L2648" s="292">
        <f t="shared" si="114"/>
        <v>0</v>
      </c>
      <c r="M2648" s="292">
        <f t="shared" si="114"/>
        <v>0</v>
      </c>
      <c r="N2648" s="292">
        <f t="shared" si="114"/>
        <v>0</v>
      </c>
      <c r="O2648" s="292">
        <f t="shared" si="114"/>
        <v>0</v>
      </c>
      <c r="P2648" s="292">
        <f t="shared" si="114"/>
        <v>0</v>
      </c>
      <c r="Q2648" s="292">
        <f t="shared" si="114"/>
        <v>2145202</v>
      </c>
      <c r="R2648" s="292">
        <f t="shared" si="114"/>
        <v>0</v>
      </c>
      <c r="S2648" s="292">
        <f t="shared" si="114"/>
        <v>0</v>
      </c>
      <c r="T2648" s="292">
        <f t="shared" si="114"/>
        <v>6000000</v>
      </c>
      <c r="U2648" s="292">
        <f t="shared" si="114"/>
        <v>0</v>
      </c>
      <c r="V2648" s="292">
        <f t="shared" si="114"/>
        <v>0</v>
      </c>
      <c r="W2648" s="292">
        <f t="shared" si="114"/>
        <v>1000000000</v>
      </c>
      <c r="X2648" s="292">
        <f t="shared" si="114"/>
        <v>0</v>
      </c>
      <c r="Y2648" s="292">
        <f t="shared" si="114"/>
        <v>1008145202</v>
      </c>
    </row>
    <row r="2649" spans="1:25" hidden="1" outlineLevel="4" x14ac:dyDescent="0.3">
      <c r="A2649" s="85" t="s">
        <v>246</v>
      </c>
      <c r="B2649" s="85" t="s">
        <v>263</v>
      </c>
      <c r="C2649" t="s">
        <v>2689</v>
      </c>
      <c r="D2649" s="86">
        <v>0</v>
      </c>
      <c r="E2649" s="86">
        <v>0</v>
      </c>
      <c r="F2649" s="86">
        <v>0</v>
      </c>
      <c r="G2649" s="86">
        <v>0</v>
      </c>
      <c r="H2649" s="86">
        <v>0</v>
      </c>
      <c r="I2649" s="86">
        <v>0</v>
      </c>
      <c r="J2649" s="86">
        <v>0</v>
      </c>
      <c r="K2649" s="86">
        <v>0</v>
      </c>
      <c r="L2649" s="86">
        <v>0</v>
      </c>
      <c r="M2649" s="86">
        <v>0</v>
      </c>
      <c r="N2649" s="86">
        <v>0</v>
      </c>
      <c r="O2649" s="86">
        <v>0</v>
      </c>
      <c r="P2649" s="86">
        <v>0</v>
      </c>
      <c r="Q2649" s="86">
        <v>37300000</v>
      </c>
      <c r="R2649" s="86">
        <v>0</v>
      </c>
      <c r="S2649" s="86">
        <v>0</v>
      </c>
      <c r="T2649" s="86">
        <v>0</v>
      </c>
      <c r="U2649" s="86">
        <v>0</v>
      </c>
      <c r="V2649" s="86">
        <v>0</v>
      </c>
      <c r="W2649" s="86">
        <v>0</v>
      </c>
      <c r="X2649" s="86">
        <v>0</v>
      </c>
      <c r="Y2649" s="86">
        <v>37300000</v>
      </c>
    </row>
    <row r="2650" spans="1:25" hidden="1" outlineLevel="4" x14ac:dyDescent="0.3">
      <c r="A2650" s="85" t="s">
        <v>246</v>
      </c>
      <c r="B2650" s="85" t="s">
        <v>263</v>
      </c>
      <c r="C2650" t="s">
        <v>2690</v>
      </c>
      <c r="D2650" s="86">
        <v>0</v>
      </c>
      <c r="E2650" s="86">
        <v>0</v>
      </c>
      <c r="F2650" s="86">
        <v>0</v>
      </c>
      <c r="G2650" s="86">
        <v>0</v>
      </c>
      <c r="H2650" s="86">
        <v>0</v>
      </c>
      <c r="I2650" s="86">
        <v>0</v>
      </c>
      <c r="J2650" s="86">
        <v>0</v>
      </c>
      <c r="K2650" s="86">
        <v>0</v>
      </c>
      <c r="L2650" s="86">
        <v>0</v>
      </c>
      <c r="M2650" s="86">
        <v>0</v>
      </c>
      <c r="N2650" s="86">
        <v>50000000</v>
      </c>
      <c r="O2650" s="86">
        <v>0</v>
      </c>
      <c r="P2650" s="86">
        <v>0</v>
      </c>
      <c r="Q2650" s="86">
        <v>0</v>
      </c>
      <c r="R2650" s="86">
        <v>0</v>
      </c>
      <c r="S2650" s="86">
        <v>0</v>
      </c>
      <c r="T2650" s="86">
        <v>0</v>
      </c>
      <c r="U2650" s="86">
        <v>0</v>
      </c>
      <c r="V2650" s="86">
        <v>0</v>
      </c>
      <c r="W2650" s="86">
        <v>0</v>
      </c>
      <c r="X2650" s="86">
        <v>0</v>
      </c>
      <c r="Y2650" s="86">
        <v>50000000</v>
      </c>
    </row>
    <row r="2651" spans="1:25" hidden="1" outlineLevel="4" x14ac:dyDescent="0.3">
      <c r="A2651" s="85" t="s">
        <v>246</v>
      </c>
      <c r="B2651" s="85" t="s">
        <v>263</v>
      </c>
      <c r="C2651" t="s">
        <v>2691</v>
      </c>
      <c r="D2651" s="86">
        <v>0</v>
      </c>
      <c r="E2651" s="86">
        <v>0</v>
      </c>
      <c r="F2651" s="86">
        <v>0</v>
      </c>
      <c r="G2651" s="86">
        <v>0</v>
      </c>
      <c r="H2651" s="86">
        <v>0</v>
      </c>
      <c r="I2651" s="86">
        <v>0</v>
      </c>
      <c r="J2651" s="86">
        <v>0</v>
      </c>
      <c r="K2651" s="86">
        <v>0</v>
      </c>
      <c r="L2651" s="86">
        <v>0</v>
      </c>
      <c r="M2651" s="86">
        <v>0</v>
      </c>
      <c r="N2651" s="86">
        <v>260000</v>
      </c>
      <c r="O2651" s="86">
        <v>0</v>
      </c>
      <c r="P2651" s="86">
        <v>0</v>
      </c>
      <c r="Q2651" s="86">
        <v>0</v>
      </c>
      <c r="R2651" s="86">
        <v>0</v>
      </c>
      <c r="S2651" s="86">
        <v>0</v>
      </c>
      <c r="T2651" s="86">
        <v>0</v>
      </c>
      <c r="U2651" s="86">
        <v>0</v>
      </c>
      <c r="V2651" s="86">
        <v>0</v>
      </c>
      <c r="W2651" s="86">
        <v>0</v>
      </c>
      <c r="X2651" s="86">
        <v>0</v>
      </c>
      <c r="Y2651" s="86">
        <v>260000</v>
      </c>
    </row>
    <row r="2652" spans="1:25" hidden="1" outlineLevel="4" x14ac:dyDescent="0.3">
      <c r="A2652" s="85" t="s">
        <v>246</v>
      </c>
      <c r="B2652" s="85" t="s">
        <v>263</v>
      </c>
      <c r="C2652" t="s">
        <v>2692</v>
      </c>
      <c r="D2652" s="86">
        <v>0</v>
      </c>
      <c r="E2652" s="86">
        <v>0</v>
      </c>
      <c r="F2652" s="86">
        <v>0</v>
      </c>
      <c r="G2652" s="86">
        <v>0</v>
      </c>
      <c r="H2652" s="86">
        <v>0</v>
      </c>
      <c r="I2652" s="86">
        <v>0</v>
      </c>
      <c r="J2652" s="86">
        <v>0</v>
      </c>
      <c r="K2652" s="86">
        <v>0</v>
      </c>
      <c r="L2652" s="86">
        <v>0</v>
      </c>
      <c r="M2652" s="86">
        <v>0</v>
      </c>
      <c r="N2652" s="86">
        <v>0</v>
      </c>
      <c r="O2652" s="86">
        <v>0</v>
      </c>
      <c r="P2652" s="86">
        <v>0</v>
      </c>
      <c r="Q2652" s="86">
        <v>0</v>
      </c>
      <c r="R2652" s="86">
        <v>0</v>
      </c>
      <c r="S2652" s="86">
        <v>0</v>
      </c>
      <c r="T2652" s="86">
        <v>0</v>
      </c>
      <c r="U2652" s="86">
        <v>0</v>
      </c>
      <c r="V2652" s="86">
        <v>0</v>
      </c>
      <c r="W2652" s="86">
        <v>0</v>
      </c>
      <c r="X2652" s="86">
        <v>450000</v>
      </c>
      <c r="Y2652" s="86">
        <v>450000</v>
      </c>
    </row>
    <row r="2653" spans="1:25" hidden="1" outlineLevel="4" x14ac:dyDescent="0.3">
      <c r="A2653" s="85" t="s">
        <v>246</v>
      </c>
      <c r="B2653" s="85" t="s">
        <v>263</v>
      </c>
      <c r="C2653" t="s">
        <v>2693</v>
      </c>
      <c r="D2653" s="86">
        <v>0</v>
      </c>
      <c r="E2653" s="86">
        <v>0</v>
      </c>
      <c r="F2653" s="86">
        <v>0</v>
      </c>
      <c r="G2653" s="86">
        <v>0</v>
      </c>
      <c r="H2653" s="86">
        <v>0</v>
      </c>
      <c r="I2653" s="86">
        <v>0</v>
      </c>
      <c r="J2653" s="86">
        <v>0</v>
      </c>
      <c r="K2653" s="86">
        <v>0</v>
      </c>
      <c r="L2653" s="86">
        <v>0</v>
      </c>
      <c r="M2653" s="86">
        <v>0</v>
      </c>
      <c r="N2653" s="86">
        <v>0</v>
      </c>
      <c r="O2653" s="86">
        <v>0</v>
      </c>
      <c r="P2653" s="86">
        <v>0</v>
      </c>
      <c r="Q2653" s="86">
        <v>0</v>
      </c>
      <c r="R2653" s="86">
        <v>0</v>
      </c>
      <c r="S2653" s="86">
        <v>0</v>
      </c>
      <c r="T2653" s="86">
        <v>0</v>
      </c>
      <c r="U2653" s="86">
        <v>0</v>
      </c>
      <c r="V2653" s="86">
        <v>0</v>
      </c>
      <c r="W2653" s="86">
        <v>0</v>
      </c>
      <c r="X2653" s="86">
        <v>10000000</v>
      </c>
      <c r="Y2653" s="86">
        <v>10000000</v>
      </c>
    </row>
    <row r="2654" spans="1:25" hidden="1" outlineLevel="4" x14ac:dyDescent="0.3">
      <c r="A2654" s="85" t="s">
        <v>246</v>
      </c>
      <c r="B2654" s="85" t="s">
        <v>263</v>
      </c>
      <c r="C2654" t="s">
        <v>2694</v>
      </c>
      <c r="D2654" s="86">
        <v>0</v>
      </c>
      <c r="E2654" s="86">
        <v>0</v>
      </c>
      <c r="F2654" s="86">
        <v>0</v>
      </c>
      <c r="G2654" s="86">
        <v>0</v>
      </c>
      <c r="H2654" s="86">
        <v>0</v>
      </c>
      <c r="I2654" s="86">
        <v>0</v>
      </c>
      <c r="J2654" s="86">
        <v>0</v>
      </c>
      <c r="K2654" s="86">
        <v>0</v>
      </c>
      <c r="L2654" s="86">
        <v>0</v>
      </c>
      <c r="M2654" s="86">
        <v>0</v>
      </c>
      <c r="N2654" s="86">
        <v>0</v>
      </c>
      <c r="O2654" s="86">
        <v>0</v>
      </c>
      <c r="P2654" s="86">
        <v>0</v>
      </c>
      <c r="Q2654" s="86">
        <v>0</v>
      </c>
      <c r="R2654" s="86">
        <v>0</v>
      </c>
      <c r="S2654" s="86">
        <v>0</v>
      </c>
      <c r="T2654" s="86">
        <v>0</v>
      </c>
      <c r="U2654" s="86">
        <v>0</v>
      </c>
      <c r="V2654" s="86">
        <v>0</v>
      </c>
      <c r="W2654" s="86">
        <v>0</v>
      </c>
      <c r="X2654" s="86">
        <v>2000000</v>
      </c>
      <c r="Y2654" s="86">
        <v>2000000</v>
      </c>
    </row>
    <row r="2655" spans="1:25" hidden="1" outlineLevel="4" x14ac:dyDescent="0.3">
      <c r="A2655" s="85" t="s">
        <v>246</v>
      </c>
      <c r="B2655" s="85" t="s">
        <v>263</v>
      </c>
      <c r="C2655" t="s">
        <v>2695</v>
      </c>
      <c r="D2655" s="86">
        <v>0</v>
      </c>
      <c r="E2655" s="86">
        <v>0</v>
      </c>
      <c r="F2655" s="86">
        <v>0</v>
      </c>
      <c r="G2655" s="86">
        <v>0</v>
      </c>
      <c r="H2655" s="86">
        <v>0</v>
      </c>
      <c r="I2655" s="86">
        <v>0</v>
      </c>
      <c r="J2655" s="86">
        <v>0</v>
      </c>
      <c r="K2655" s="86">
        <v>0</v>
      </c>
      <c r="L2655" s="86">
        <v>0</v>
      </c>
      <c r="M2655" s="86">
        <v>0</v>
      </c>
      <c r="N2655" s="86">
        <v>0</v>
      </c>
      <c r="O2655" s="86">
        <v>0</v>
      </c>
      <c r="P2655" s="86">
        <v>0</v>
      </c>
      <c r="Q2655" s="86">
        <v>0</v>
      </c>
      <c r="R2655" s="86">
        <v>0</v>
      </c>
      <c r="S2655" s="86">
        <v>0</v>
      </c>
      <c r="T2655" s="86">
        <v>0</v>
      </c>
      <c r="U2655" s="86">
        <v>0</v>
      </c>
      <c r="V2655" s="86">
        <v>0</v>
      </c>
      <c r="W2655" s="86">
        <v>0</v>
      </c>
      <c r="X2655" s="86">
        <v>7000000</v>
      </c>
      <c r="Y2655" s="86">
        <v>7000000</v>
      </c>
    </row>
    <row r="2656" spans="1:25" hidden="1" outlineLevel="4" x14ac:dyDescent="0.3">
      <c r="A2656" s="85" t="s">
        <v>246</v>
      </c>
      <c r="B2656" s="85" t="s">
        <v>263</v>
      </c>
      <c r="C2656" t="s">
        <v>2696</v>
      </c>
      <c r="D2656" s="86">
        <v>0</v>
      </c>
      <c r="E2656" s="86">
        <v>0</v>
      </c>
      <c r="F2656" s="86">
        <v>0</v>
      </c>
      <c r="G2656" s="86">
        <v>0</v>
      </c>
      <c r="H2656" s="86">
        <v>0</v>
      </c>
      <c r="I2656" s="86">
        <v>0</v>
      </c>
      <c r="J2656" s="86">
        <v>0</v>
      </c>
      <c r="K2656" s="86">
        <v>0</v>
      </c>
      <c r="L2656" s="86">
        <v>0</v>
      </c>
      <c r="M2656" s="86">
        <v>0</v>
      </c>
      <c r="N2656" s="86">
        <v>0</v>
      </c>
      <c r="O2656" s="86">
        <v>0</v>
      </c>
      <c r="P2656" s="86">
        <v>0</v>
      </c>
      <c r="Q2656" s="86">
        <v>0</v>
      </c>
      <c r="R2656" s="86">
        <v>0</v>
      </c>
      <c r="S2656" s="86">
        <v>0</v>
      </c>
      <c r="T2656" s="86">
        <v>0</v>
      </c>
      <c r="U2656" s="86">
        <v>0</v>
      </c>
      <c r="V2656" s="86">
        <v>0</v>
      </c>
      <c r="W2656" s="86">
        <v>0</v>
      </c>
      <c r="X2656" s="86">
        <v>677000</v>
      </c>
      <c r="Y2656" s="86">
        <v>677000</v>
      </c>
    </row>
    <row r="2657" spans="1:25" hidden="1" outlineLevel="4" x14ac:dyDescent="0.3">
      <c r="A2657" s="85" t="s">
        <v>246</v>
      </c>
      <c r="B2657" s="85" t="s">
        <v>263</v>
      </c>
      <c r="C2657" t="s">
        <v>2697</v>
      </c>
      <c r="D2657" s="86">
        <v>0</v>
      </c>
      <c r="E2657" s="86">
        <v>0</v>
      </c>
      <c r="F2657" s="86">
        <v>0</v>
      </c>
      <c r="G2657" s="86">
        <v>0</v>
      </c>
      <c r="H2657" s="86">
        <v>0</v>
      </c>
      <c r="I2657" s="86">
        <v>0</v>
      </c>
      <c r="J2657" s="86">
        <v>0</v>
      </c>
      <c r="K2657" s="86">
        <v>0</v>
      </c>
      <c r="L2657" s="86">
        <v>0</v>
      </c>
      <c r="M2657" s="86">
        <v>0</v>
      </c>
      <c r="N2657" s="86">
        <v>0</v>
      </c>
      <c r="O2657" s="86">
        <v>0</v>
      </c>
      <c r="P2657" s="86">
        <v>0</v>
      </c>
      <c r="Q2657" s="86">
        <v>0</v>
      </c>
      <c r="R2657" s="86">
        <v>0</v>
      </c>
      <c r="S2657" s="86">
        <v>0</v>
      </c>
      <c r="T2657" s="86">
        <v>0</v>
      </c>
      <c r="U2657" s="86">
        <v>0</v>
      </c>
      <c r="V2657" s="86">
        <v>0</v>
      </c>
      <c r="W2657" s="86">
        <v>500000</v>
      </c>
      <c r="X2657" s="86">
        <v>0</v>
      </c>
      <c r="Y2657" s="86">
        <v>500000</v>
      </c>
    </row>
    <row r="2658" spans="1:25" hidden="1" outlineLevel="4" x14ac:dyDescent="0.3">
      <c r="A2658" s="85" t="s">
        <v>246</v>
      </c>
      <c r="B2658" s="85" t="s">
        <v>263</v>
      </c>
      <c r="C2658" t="s">
        <v>2698</v>
      </c>
      <c r="D2658" s="86">
        <v>0</v>
      </c>
      <c r="E2658" s="86">
        <v>0</v>
      </c>
      <c r="F2658" s="86">
        <v>0</v>
      </c>
      <c r="G2658" s="86">
        <v>0</v>
      </c>
      <c r="H2658" s="86">
        <v>0</v>
      </c>
      <c r="I2658" s="86">
        <v>0</v>
      </c>
      <c r="J2658" s="86">
        <v>0</v>
      </c>
      <c r="K2658" s="86">
        <v>0</v>
      </c>
      <c r="L2658" s="86">
        <v>0</v>
      </c>
      <c r="M2658" s="86">
        <v>0</v>
      </c>
      <c r="N2658" s="86">
        <v>0</v>
      </c>
      <c r="O2658" s="86">
        <v>0</v>
      </c>
      <c r="P2658" s="86">
        <v>0</v>
      </c>
      <c r="Q2658" s="86">
        <v>0</v>
      </c>
      <c r="R2658" s="86">
        <v>0</v>
      </c>
      <c r="S2658" s="86">
        <v>0</v>
      </c>
      <c r="T2658" s="86">
        <v>0</v>
      </c>
      <c r="U2658" s="86">
        <v>0</v>
      </c>
      <c r="V2658" s="86">
        <v>0</v>
      </c>
      <c r="W2658" s="86">
        <v>0</v>
      </c>
      <c r="X2658" s="86">
        <v>2000000</v>
      </c>
      <c r="Y2658" s="86">
        <v>2000000</v>
      </c>
    </row>
    <row r="2659" spans="1:25" hidden="1" outlineLevel="4" x14ac:dyDescent="0.3">
      <c r="A2659" s="85" t="s">
        <v>246</v>
      </c>
      <c r="B2659" s="85" t="s">
        <v>263</v>
      </c>
      <c r="C2659" t="s">
        <v>2699</v>
      </c>
      <c r="D2659" s="86">
        <v>0</v>
      </c>
      <c r="E2659" s="86">
        <v>0</v>
      </c>
      <c r="F2659" s="86">
        <v>0</v>
      </c>
      <c r="G2659" s="86">
        <v>0</v>
      </c>
      <c r="H2659" s="86">
        <v>0</v>
      </c>
      <c r="I2659" s="86">
        <v>0</v>
      </c>
      <c r="J2659" s="86">
        <v>0</v>
      </c>
      <c r="K2659" s="86">
        <v>0</v>
      </c>
      <c r="L2659" s="86">
        <v>0</v>
      </c>
      <c r="M2659" s="86">
        <v>0</v>
      </c>
      <c r="N2659" s="86">
        <v>0</v>
      </c>
      <c r="O2659" s="86">
        <v>0</v>
      </c>
      <c r="P2659" s="86">
        <v>0</v>
      </c>
      <c r="Q2659" s="86">
        <v>0</v>
      </c>
      <c r="R2659" s="86">
        <v>0</v>
      </c>
      <c r="S2659" s="86">
        <v>0</v>
      </c>
      <c r="T2659" s="86">
        <v>0</v>
      </c>
      <c r="U2659" s="86">
        <v>0</v>
      </c>
      <c r="V2659" s="86">
        <v>500000</v>
      </c>
      <c r="W2659" s="86">
        <v>0</v>
      </c>
      <c r="X2659" s="86">
        <v>0</v>
      </c>
      <c r="Y2659" s="86">
        <v>500000</v>
      </c>
    </row>
    <row r="2660" spans="1:25" hidden="1" outlineLevel="4" x14ac:dyDescent="0.3">
      <c r="A2660" s="85" t="s">
        <v>246</v>
      </c>
      <c r="B2660" s="85" t="s">
        <v>263</v>
      </c>
      <c r="C2660" t="s">
        <v>2700</v>
      </c>
      <c r="D2660" s="86">
        <v>0</v>
      </c>
      <c r="E2660" s="86">
        <v>0</v>
      </c>
      <c r="F2660" s="86">
        <v>0</v>
      </c>
      <c r="G2660" s="86">
        <v>0</v>
      </c>
      <c r="H2660" s="86">
        <v>0</v>
      </c>
      <c r="I2660" s="86">
        <v>0</v>
      </c>
      <c r="J2660" s="86">
        <v>0</v>
      </c>
      <c r="K2660" s="86">
        <v>0</v>
      </c>
      <c r="L2660" s="86">
        <v>0</v>
      </c>
      <c r="M2660" s="86">
        <v>0</v>
      </c>
      <c r="N2660" s="86">
        <v>0</v>
      </c>
      <c r="O2660" s="86">
        <v>0</v>
      </c>
      <c r="P2660" s="86">
        <v>0</v>
      </c>
      <c r="Q2660" s="86">
        <v>0</v>
      </c>
      <c r="R2660" s="86">
        <v>0</v>
      </c>
      <c r="S2660" s="86">
        <v>0</v>
      </c>
      <c r="T2660" s="86">
        <v>0</v>
      </c>
      <c r="U2660" s="86">
        <v>0</v>
      </c>
      <c r="V2660" s="86">
        <v>0</v>
      </c>
      <c r="W2660" s="86">
        <v>0</v>
      </c>
      <c r="X2660" s="86">
        <v>1000000</v>
      </c>
      <c r="Y2660" s="86">
        <v>1000000</v>
      </c>
    </row>
    <row r="2661" spans="1:25" hidden="1" outlineLevel="4" x14ac:dyDescent="0.3">
      <c r="A2661" s="85" t="s">
        <v>246</v>
      </c>
      <c r="B2661" s="85" t="s">
        <v>263</v>
      </c>
      <c r="C2661" t="s">
        <v>2701</v>
      </c>
      <c r="D2661" s="86">
        <v>0</v>
      </c>
      <c r="E2661" s="86">
        <v>0</v>
      </c>
      <c r="F2661" s="86">
        <v>0</v>
      </c>
      <c r="G2661" s="86">
        <v>0</v>
      </c>
      <c r="H2661" s="86">
        <v>0</v>
      </c>
      <c r="I2661" s="86">
        <v>0</v>
      </c>
      <c r="J2661" s="86">
        <v>0</v>
      </c>
      <c r="K2661" s="86">
        <v>0</v>
      </c>
      <c r="L2661" s="86">
        <v>0</v>
      </c>
      <c r="M2661" s="86">
        <v>0</v>
      </c>
      <c r="N2661" s="86">
        <v>0</v>
      </c>
      <c r="O2661" s="86">
        <v>0</v>
      </c>
      <c r="P2661" s="86">
        <v>0</v>
      </c>
      <c r="Q2661" s="86">
        <v>0</v>
      </c>
      <c r="R2661" s="86">
        <v>0</v>
      </c>
      <c r="S2661" s="86">
        <v>0</v>
      </c>
      <c r="T2661" s="86">
        <v>0</v>
      </c>
      <c r="U2661" s="86">
        <v>0</v>
      </c>
      <c r="V2661" s="86">
        <v>0</v>
      </c>
      <c r="W2661" s="86">
        <v>400000</v>
      </c>
      <c r="X2661" s="86">
        <v>0</v>
      </c>
      <c r="Y2661" s="86">
        <v>400000</v>
      </c>
    </row>
    <row r="2662" spans="1:25" hidden="1" outlineLevel="4" x14ac:dyDescent="0.3">
      <c r="A2662" s="85" t="s">
        <v>246</v>
      </c>
      <c r="B2662" s="85" t="s">
        <v>263</v>
      </c>
      <c r="C2662" t="s">
        <v>2702</v>
      </c>
      <c r="D2662" s="86">
        <v>0</v>
      </c>
      <c r="E2662" s="86">
        <v>0</v>
      </c>
      <c r="F2662" s="86">
        <v>0</v>
      </c>
      <c r="G2662" s="86">
        <v>0</v>
      </c>
      <c r="H2662" s="86">
        <v>0</v>
      </c>
      <c r="I2662" s="86">
        <v>0</v>
      </c>
      <c r="J2662" s="86">
        <v>0</v>
      </c>
      <c r="K2662" s="86">
        <v>637400</v>
      </c>
      <c r="L2662" s="86">
        <v>0</v>
      </c>
      <c r="M2662" s="86">
        <v>0</v>
      </c>
      <c r="N2662" s="86">
        <v>0</v>
      </c>
      <c r="O2662" s="86">
        <v>0</v>
      </c>
      <c r="P2662" s="86">
        <v>0</v>
      </c>
      <c r="Q2662" s="86">
        <v>0</v>
      </c>
      <c r="R2662" s="86">
        <v>0</v>
      </c>
      <c r="S2662" s="86">
        <v>0</v>
      </c>
      <c r="T2662" s="86">
        <v>0</v>
      </c>
      <c r="U2662" s="86">
        <v>0</v>
      </c>
      <c r="V2662" s="86">
        <v>0</v>
      </c>
      <c r="W2662" s="86">
        <v>0</v>
      </c>
      <c r="X2662" s="86">
        <v>0</v>
      </c>
      <c r="Y2662" s="86">
        <v>637400</v>
      </c>
    </row>
    <row r="2663" spans="1:25" hidden="1" outlineLevel="4" x14ac:dyDescent="0.3">
      <c r="A2663" s="85" t="s">
        <v>246</v>
      </c>
      <c r="B2663" s="85" t="s">
        <v>263</v>
      </c>
      <c r="C2663" t="s">
        <v>2703</v>
      </c>
      <c r="D2663" s="86">
        <v>0</v>
      </c>
      <c r="E2663" s="86">
        <v>0</v>
      </c>
      <c r="F2663" s="86">
        <v>0</v>
      </c>
      <c r="G2663" s="86">
        <v>0</v>
      </c>
      <c r="H2663" s="86">
        <v>0</v>
      </c>
      <c r="I2663" s="86">
        <v>0</v>
      </c>
      <c r="J2663" s="86">
        <v>0</v>
      </c>
      <c r="K2663" s="86">
        <v>0</v>
      </c>
      <c r="L2663" s="86">
        <v>0</v>
      </c>
      <c r="M2663" s="86">
        <v>0</v>
      </c>
      <c r="N2663" s="86">
        <v>0</v>
      </c>
      <c r="O2663" s="86">
        <v>300000</v>
      </c>
      <c r="P2663" s="86">
        <v>0</v>
      </c>
      <c r="Q2663" s="86">
        <v>0</v>
      </c>
      <c r="R2663" s="86">
        <v>0</v>
      </c>
      <c r="S2663" s="86">
        <v>0</v>
      </c>
      <c r="T2663" s="86">
        <v>0</v>
      </c>
      <c r="U2663" s="86">
        <v>0</v>
      </c>
      <c r="V2663" s="86">
        <v>0</v>
      </c>
      <c r="W2663" s="86">
        <v>0</v>
      </c>
      <c r="X2663" s="86">
        <v>0</v>
      </c>
      <c r="Y2663" s="86">
        <v>300000</v>
      </c>
    </row>
    <row r="2664" spans="1:25" hidden="1" outlineLevel="4" x14ac:dyDescent="0.3">
      <c r="A2664" s="85" t="s">
        <v>246</v>
      </c>
      <c r="B2664" s="85" t="s">
        <v>263</v>
      </c>
      <c r="C2664" t="s">
        <v>2704</v>
      </c>
      <c r="D2664" s="86">
        <v>0</v>
      </c>
      <c r="E2664" s="86">
        <v>0</v>
      </c>
      <c r="F2664" s="86">
        <v>0</v>
      </c>
      <c r="G2664" s="86">
        <v>0</v>
      </c>
      <c r="H2664" s="86">
        <v>0</v>
      </c>
      <c r="I2664" s="86">
        <v>0</v>
      </c>
      <c r="J2664" s="86">
        <v>0</v>
      </c>
      <c r="K2664" s="86">
        <v>0</v>
      </c>
      <c r="L2664" s="86">
        <v>0</v>
      </c>
      <c r="M2664" s="86">
        <v>0</v>
      </c>
      <c r="N2664" s="86">
        <v>0</v>
      </c>
      <c r="O2664" s="86">
        <v>0</v>
      </c>
      <c r="P2664" s="86">
        <v>155829119</v>
      </c>
      <c r="Q2664" s="86">
        <v>0</v>
      </c>
      <c r="R2664" s="86">
        <v>0</v>
      </c>
      <c r="S2664" s="86">
        <v>0</v>
      </c>
      <c r="T2664" s="86">
        <v>0</v>
      </c>
      <c r="U2664" s="86">
        <v>0</v>
      </c>
      <c r="V2664" s="86">
        <v>0</v>
      </c>
      <c r="W2664" s="86">
        <v>0</v>
      </c>
      <c r="X2664" s="86">
        <v>0</v>
      </c>
      <c r="Y2664" s="86">
        <v>155829119</v>
      </c>
    </row>
    <row r="2665" spans="1:25" hidden="1" outlineLevel="4" x14ac:dyDescent="0.3">
      <c r="A2665" s="85" t="s">
        <v>246</v>
      </c>
      <c r="B2665" s="85" t="s">
        <v>263</v>
      </c>
      <c r="C2665" t="s">
        <v>2705</v>
      </c>
      <c r="D2665" s="86">
        <v>0</v>
      </c>
      <c r="E2665" s="86">
        <v>0</v>
      </c>
      <c r="F2665" s="86">
        <v>0</v>
      </c>
      <c r="G2665" s="86">
        <v>0</v>
      </c>
      <c r="H2665" s="86">
        <v>0</v>
      </c>
      <c r="I2665" s="86">
        <v>0</v>
      </c>
      <c r="J2665" s="86">
        <v>0</v>
      </c>
      <c r="K2665" s="86">
        <v>0</v>
      </c>
      <c r="L2665" s="86">
        <v>0</v>
      </c>
      <c r="M2665" s="86">
        <v>0</v>
      </c>
      <c r="N2665" s="86">
        <v>0</v>
      </c>
      <c r="O2665" s="86">
        <v>0</v>
      </c>
      <c r="P2665" s="86">
        <v>0</v>
      </c>
      <c r="Q2665" s="86">
        <v>0</v>
      </c>
      <c r="R2665" s="86">
        <v>0</v>
      </c>
      <c r="S2665" s="86">
        <v>0</v>
      </c>
      <c r="T2665" s="86">
        <v>0</v>
      </c>
      <c r="U2665" s="86">
        <v>0</v>
      </c>
      <c r="V2665" s="86">
        <v>0</v>
      </c>
      <c r="W2665" s="86">
        <v>0</v>
      </c>
      <c r="X2665" s="86">
        <v>1500000</v>
      </c>
      <c r="Y2665" s="86">
        <v>1500000</v>
      </c>
    </row>
    <row r="2666" spans="1:25" hidden="1" outlineLevel="4" x14ac:dyDescent="0.3">
      <c r="A2666" s="85" t="s">
        <v>246</v>
      </c>
      <c r="B2666" s="85" t="s">
        <v>263</v>
      </c>
      <c r="C2666" t="s">
        <v>2706</v>
      </c>
      <c r="D2666" s="86">
        <v>0</v>
      </c>
      <c r="E2666" s="86">
        <v>0</v>
      </c>
      <c r="F2666" s="86">
        <v>0</v>
      </c>
      <c r="G2666" s="86">
        <v>0</v>
      </c>
      <c r="H2666" s="86">
        <v>0</v>
      </c>
      <c r="I2666" s="86">
        <v>0</v>
      </c>
      <c r="J2666" s="86">
        <v>0</v>
      </c>
      <c r="K2666" s="86">
        <v>0</v>
      </c>
      <c r="L2666" s="86">
        <v>0</v>
      </c>
      <c r="M2666" s="86">
        <v>0</v>
      </c>
      <c r="N2666" s="86">
        <v>0</v>
      </c>
      <c r="O2666" s="86">
        <v>0</v>
      </c>
      <c r="P2666" s="86">
        <v>0</v>
      </c>
      <c r="Q2666" s="86">
        <v>0</v>
      </c>
      <c r="R2666" s="86">
        <v>0</v>
      </c>
      <c r="S2666" s="86">
        <v>0</v>
      </c>
      <c r="T2666" s="86">
        <v>0</v>
      </c>
      <c r="U2666" s="86">
        <v>0</v>
      </c>
      <c r="V2666" s="86">
        <v>0</v>
      </c>
      <c r="W2666" s="86">
        <v>0</v>
      </c>
      <c r="X2666" s="86">
        <v>2200000</v>
      </c>
      <c r="Y2666" s="86">
        <v>2200000</v>
      </c>
    </row>
    <row r="2667" spans="1:25" hidden="1" outlineLevel="4" x14ac:dyDescent="0.3">
      <c r="A2667" s="85" t="s">
        <v>246</v>
      </c>
      <c r="B2667" s="85" t="s">
        <v>263</v>
      </c>
      <c r="C2667" t="s">
        <v>2707</v>
      </c>
      <c r="D2667" s="86">
        <v>0</v>
      </c>
      <c r="E2667" s="86">
        <v>0</v>
      </c>
      <c r="F2667" s="86">
        <v>0</v>
      </c>
      <c r="G2667" s="86">
        <v>0</v>
      </c>
      <c r="H2667" s="86">
        <v>0</v>
      </c>
      <c r="I2667" s="86">
        <v>0</v>
      </c>
      <c r="J2667" s="86">
        <v>0</v>
      </c>
      <c r="K2667" s="86">
        <v>0</v>
      </c>
      <c r="L2667" s="86">
        <v>0</v>
      </c>
      <c r="M2667" s="86">
        <v>0</v>
      </c>
      <c r="N2667" s="86">
        <v>0</v>
      </c>
      <c r="O2667" s="86">
        <v>0</v>
      </c>
      <c r="P2667" s="86">
        <v>0</v>
      </c>
      <c r="Q2667" s="86">
        <v>0</v>
      </c>
      <c r="R2667" s="86">
        <v>0</v>
      </c>
      <c r="S2667" s="86">
        <v>0</v>
      </c>
      <c r="T2667" s="86">
        <v>0</v>
      </c>
      <c r="U2667" s="86">
        <v>0</v>
      </c>
      <c r="V2667" s="86">
        <v>0</v>
      </c>
      <c r="W2667" s="86">
        <v>0</v>
      </c>
      <c r="X2667" s="86">
        <v>30000000</v>
      </c>
      <c r="Y2667" s="86">
        <v>30000000</v>
      </c>
    </row>
    <row r="2668" spans="1:25" hidden="1" outlineLevel="4" x14ac:dyDescent="0.3">
      <c r="A2668" s="85" t="s">
        <v>246</v>
      </c>
      <c r="B2668" s="85" t="s">
        <v>263</v>
      </c>
      <c r="C2668" t="s">
        <v>2708</v>
      </c>
      <c r="D2668" s="86">
        <v>2000000</v>
      </c>
      <c r="E2668" s="86">
        <v>0</v>
      </c>
      <c r="F2668" s="86">
        <v>0</v>
      </c>
      <c r="G2668" s="86">
        <v>0</v>
      </c>
      <c r="H2668" s="86">
        <v>0</v>
      </c>
      <c r="I2668" s="86">
        <v>0</v>
      </c>
      <c r="J2668" s="86">
        <v>0</v>
      </c>
      <c r="K2668" s="86">
        <v>0</v>
      </c>
      <c r="L2668" s="86">
        <v>0</v>
      </c>
      <c r="M2668" s="86">
        <v>0</v>
      </c>
      <c r="N2668" s="86">
        <v>0</v>
      </c>
      <c r="O2668" s="86">
        <v>0</v>
      </c>
      <c r="P2668" s="86">
        <v>0</v>
      </c>
      <c r="Q2668" s="86">
        <v>0</v>
      </c>
      <c r="R2668" s="86">
        <v>0</v>
      </c>
      <c r="S2668" s="86">
        <v>0</v>
      </c>
      <c r="T2668" s="86">
        <v>0</v>
      </c>
      <c r="U2668" s="86">
        <v>0</v>
      </c>
      <c r="V2668" s="86">
        <v>0</v>
      </c>
      <c r="W2668" s="86">
        <v>0</v>
      </c>
      <c r="X2668" s="86">
        <v>0</v>
      </c>
      <c r="Y2668" s="86">
        <v>2000000</v>
      </c>
    </row>
    <row r="2669" spans="1:25" hidden="1" outlineLevel="4" x14ac:dyDescent="0.3">
      <c r="A2669" s="85" t="s">
        <v>246</v>
      </c>
      <c r="B2669" s="85" t="s">
        <v>263</v>
      </c>
      <c r="C2669" t="s">
        <v>2709</v>
      </c>
      <c r="D2669" s="86">
        <v>0</v>
      </c>
      <c r="E2669" s="86">
        <v>0</v>
      </c>
      <c r="F2669" s="86">
        <v>0</v>
      </c>
      <c r="G2669" s="86">
        <v>0</v>
      </c>
      <c r="H2669" s="86">
        <v>0</v>
      </c>
      <c r="I2669" s="86">
        <v>0</v>
      </c>
      <c r="J2669" s="86">
        <v>200000</v>
      </c>
      <c r="K2669" s="86">
        <v>0</v>
      </c>
      <c r="L2669" s="86">
        <v>0</v>
      </c>
      <c r="M2669" s="86">
        <v>0</v>
      </c>
      <c r="N2669" s="86">
        <v>0</v>
      </c>
      <c r="O2669" s="86">
        <v>0</v>
      </c>
      <c r="P2669" s="86">
        <v>0</v>
      </c>
      <c r="Q2669" s="86">
        <v>0</v>
      </c>
      <c r="R2669" s="86">
        <v>0</v>
      </c>
      <c r="S2669" s="86">
        <v>0</v>
      </c>
      <c r="T2669" s="86">
        <v>0</v>
      </c>
      <c r="U2669" s="86">
        <v>0</v>
      </c>
      <c r="V2669" s="86">
        <v>0</v>
      </c>
      <c r="W2669" s="86">
        <v>0</v>
      </c>
      <c r="X2669" s="86">
        <v>0</v>
      </c>
      <c r="Y2669" s="86">
        <v>200000</v>
      </c>
    </row>
    <row r="2670" spans="1:25" hidden="1" outlineLevel="4" x14ac:dyDescent="0.3">
      <c r="A2670" s="85" t="s">
        <v>246</v>
      </c>
      <c r="B2670" s="85" t="s">
        <v>263</v>
      </c>
      <c r="C2670" t="s">
        <v>2710</v>
      </c>
      <c r="D2670" s="86">
        <v>0</v>
      </c>
      <c r="E2670" s="86">
        <v>0</v>
      </c>
      <c r="F2670" s="86">
        <v>0</v>
      </c>
      <c r="G2670" s="86">
        <v>0</v>
      </c>
      <c r="H2670" s="86">
        <v>0</v>
      </c>
      <c r="I2670" s="86">
        <v>0</v>
      </c>
      <c r="J2670" s="86">
        <v>0</v>
      </c>
      <c r="K2670" s="86">
        <v>0</v>
      </c>
      <c r="L2670" s="86">
        <v>0</v>
      </c>
      <c r="M2670" s="86">
        <v>0</v>
      </c>
      <c r="N2670" s="86">
        <v>0</v>
      </c>
      <c r="O2670" s="86">
        <v>0</v>
      </c>
      <c r="P2670" s="86">
        <v>0</v>
      </c>
      <c r="Q2670" s="86">
        <v>0</v>
      </c>
      <c r="R2670" s="86">
        <v>0</v>
      </c>
      <c r="S2670" s="86">
        <v>0</v>
      </c>
      <c r="T2670" s="86">
        <v>0</v>
      </c>
      <c r="U2670" s="86">
        <v>0</v>
      </c>
      <c r="V2670" s="86">
        <v>850000</v>
      </c>
      <c r="W2670" s="86">
        <v>0</v>
      </c>
      <c r="X2670" s="86">
        <v>0</v>
      </c>
      <c r="Y2670" s="86">
        <v>850000</v>
      </c>
    </row>
    <row r="2671" spans="1:25" hidden="1" outlineLevel="4" x14ac:dyDescent="0.3">
      <c r="A2671" s="85" t="s">
        <v>246</v>
      </c>
      <c r="B2671" s="85" t="s">
        <v>263</v>
      </c>
      <c r="C2671" t="s">
        <v>2711</v>
      </c>
      <c r="D2671" s="86">
        <v>0</v>
      </c>
      <c r="E2671" s="86">
        <v>0</v>
      </c>
      <c r="F2671" s="86">
        <v>0</v>
      </c>
      <c r="G2671" s="86">
        <v>0</v>
      </c>
      <c r="H2671" s="86">
        <v>0</v>
      </c>
      <c r="I2671" s="86">
        <v>0</v>
      </c>
      <c r="J2671" s="86">
        <v>0</v>
      </c>
      <c r="K2671" s="86">
        <v>0</v>
      </c>
      <c r="L2671" s="86">
        <v>0</v>
      </c>
      <c r="M2671" s="86">
        <v>0</v>
      </c>
      <c r="N2671" s="86">
        <v>0</v>
      </c>
      <c r="O2671" s="86">
        <v>0</v>
      </c>
      <c r="P2671" s="86">
        <v>0</v>
      </c>
      <c r="Q2671" s="86">
        <v>0</v>
      </c>
      <c r="R2671" s="86">
        <v>0</v>
      </c>
      <c r="S2671" s="86">
        <v>0</v>
      </c>
      <c r="T2671" s="86">
        <v>0</v>
      </c>
      <c r="U2671" s="86">
        <v>0</v>
      </c>
      <c r="V2671" s="86">
        <v>500000</v>
      </c>
      <c r="W2671" s="86">
        <v>0</v>
      </c>
      <c r="X2671" s="86">
        <v>0</v>
      </c>
      <c r="Y2671" s="86">
        <v>500000</v>
      </c>
    </row>
    <row r="2672" spans="1:25" hidden="1" outlineLevel="4" x14ac:dyDescent="0.3">
      <c r="A2672" s="85" t="s">
        <v>246</v>
      </c>
      <c r="B2672" s="85" t="s">
        <v>263</v>
      </c>
      <c r="C2672" t="s">
        <v>2712</v>
      </c>
      <c r="D2672" s="86">
        <v>0</v>
      </c>
      <c r="E2672" s="86">
        <v>0</v>
      </c>
      <c r="F2672" s="86">
        <v>0</v>
      </c>
      <c r="G2672" s="86">
        <v>0</v>
      </c>
      <c r="H2672" s="86">
        <v>0</v>
      </c>
      <c r="I2672" s="86">
        <v>0</v>
      </c>
      <c r="J2672" s="86">
        <v>300000</v>
      </c>
      <c r="K2672" s="86">
        <v>0</v>
      </c>
      <c r="L2672" s="86">
        <v>0</v>
      </c>
      <c r="M2672" s="86">
        <v>0</v>
      </c>
      <c r="N2672" s="86">
        <v>0</v>
      </c>
      <c r="O2672" s="86">
        <v>0</v>
      </c>
      <c r="P2672" s="86">
        <v>0</v>
      </c>
      <c r="Q2672" s="86">
        <v>0</v>
      </c>
      <c r="R2672" s="86">
        <v>0</v>
      </c>
      <c r="S2672" s="86">
        <v>0</v>
      </c>
      <c r="T2672" s="86">
        <v>0</v>
      </c>
      <c r="U2672" s="86">
        <v>0</v>
      </c>
      <c r="V2672" s="86">
        <v>0</v>
      </c>
      <c r="W2672" s="86">
        <v>0</v>
      </c>
      <c r="X2672" s="86">
        <v>0</v>
      </c>
      <c r="Y2672" s="86">
        <v>300000</v>
      </c>
    </row>
    <row r="2673" spans="1:25" hidden="1" outlineLevel="4" x14ac:dyDescent="0.3">
      <c r="A2673" s="85" t="s">
        <v>246</v>
      </c>
      <c r="B2673" s="85" t="s">
        <v>263</v>
      </c>
      <c r="C2673" t="s">
        <v>2713</v>
      </c>
      <c r="D2673" s="86">
        <v>0</v>
      </c>
      <c r="E2673" s="86">
        <v>0</v>
      </c>
      <c r="F2673" s="86">
        <v>0</v>
      </c>
      <c r="G2673" s="86">
        <v>0</v>
      </c>
      <c r="H2673" s="86">
        <v>0</v>
      </c>
      <c r="I2673" s="86">
        <v>0</v>
      </c>
      <c r="J2673" s="86">
        <v>0</v>
      </c>
      <c r="K2673" s="86">
        <v>0</v>
      </c>
      <c r="L2673" s="86">
        <v>0</v>
      </c>
      <c r="M2673" s="86">
        <v>0</v>
      </c>
      <c r="N2673" s="86">
        <v>0</v>
      </c>
      <c r="O2673" s="86">
        <v>0</v>
      </c>
      <c r="P2673" s="86">
        <v>0</v>
      </c>
      <c r="Q2673" s="86">
        <v>0</v>
      </c>
      <c r="R2673" s="86">
        <v>0</v>
      </c>
      <c r="S2673" s="86">
        <v>0</v>
      </c>
      <c r="T2673" s="86">
        <v>0</v>
      </c>
      <c r="U2673" s="86">
        <v>0</v>
      </c>
      <c r="V2673" s="86">
        <v>0</v>
      </c>
      <c r="W2673" s="86">
        <v>200000</v>
      </c>
      <c r="X2673" s="86">
        <v>0</v>
      </c>
      <c r="Y2673" s="86">
        <v>200000</v>
      </c>
    </row>
    <row r="2674" spans="1:25" hidden="1" outlineLevel="4" x14ac:dyDescent="0.3">
      <c r="A2674" s="85" t="s">
        <v>246</v>
      </c>
      <c r="B2674" s="85" t="s">
        <v>263</v>
      </c>
      <c r="C2674" t="s">
        <v>2714</v>
      </c>
      <c r="D2674" s="86">
        <v>0</v>
      </c>
      <c r="E2674" s="86">
        <v>0</v>
      </c>
      <c r="F2674" s="86">
        <v>0</v>
      </c>
      <c r="G2674" s="86">
        <v>0</v>
      </c>
      <c r="H2674" s="86">
        <v>0</v>
      </c>
      <c r="I2674" s="86">
        <v>0</v>
      </c>
      <c r="J2674" s="86">
        <v>0</v>
      </c>
      <c r="K2674" s="86">
        <v>0</v>
      </c>
      <c r="L2674" s="86">
        <v>0</v>
      </c>
      <c r="M2674" s="86">
        <v>0</v>
      </c>
      <c r="N2674" s="86">
        <v>0</v>
      </c>
      <c r="O2674" s="86">
        <v>0</v>
      </c>
      <c r="P2674" s="86">
        <v>0</v>
      </c>
      <c r="Q2674" s="86">
        <v>0</v>
      </c>
      <c r="R2674" s="86">
        <v>0</v>
      </c>
      <c r="S2674" s="86">
        <v>0</v>
      </c>
      <c r="T2674" s="86">
        <v>0</v>
      </c>
      <c r="U2674" s="86">
        <v>0</v>
      </c>
      <c r="V2674" s="86">
        <v>0</v>
      </c>
      <c r="W2674" s="86">
        <v>0</v>
      </c>
      <c r="X2674" s="86">
        <v>5000000</v>
      </c>
      <c r="Y2674" s="86">
        <v>5000000</v>
      </c>
    </row>
    <row r="2675" spans="1:25" hidden="1" outlineLevel="4" x14ac:dyDescent="0.3">
      <c r="A2675" s="85" t="s">
        <v>246</v>
      </c>
      <c r="B2675" s="85" t="s">
        <v>263</v>
      </c>
      <c r="C2675" t="s">
        <v>2715</v>
      </c>
      <c r="D2675" s="86">
        <v>0</v>
      </c>
      <c r="E2675" s="86">
        <v>0</v>
      </c>
      <c r="F2675" s="86">
        <v>0</v>
      </c>
      <c r="G2675" s="86">
        <v>0</v>
      </c>
      <c r="H2675" s="86">
        <v>0</v>
      </c>
      <c r="I2675" s="86">
        <v>0</v>
      </c>
      <c r="J2675" s="86">
        <v>0</v>
      </c>
      <c r="K2675" s="86">
        <v>0</v>
      </c>
      <c r="L2675" s="86">
        <v>0</v>
      </c>
      <c r="M2675" s="86">
        <v>0</v>
      </c>
      <c r="N2675" s="86">
        <v>0</v>
      </c>
      <c r="O2675" s="86">
        <v>0</v>
      </c>
      <c r="P2675" s="86">
        <v>0</v>
      </c>
      <c r="Q2675" s="86">
        <v>0</v>
      </c>
      <c r="R2675" s="86">
        <v>0</v>
      </c>
      <c r="S2675" s="86">
        <v>0</v>
      </c>
      <c r="T2675" s="86">
        <v>0</v>
      </c>
      <c r="U2675" s="86">
        <v>0</v>
      </c>
      <c r="V2675" s="86">
        <v>500000</v>
      </c>
      <c r="W2675" s="86">
        <v>0</v>
      </c>
      <c r="X2675" s="86">
        <v>0</v>
      </c>
      <c r="Y2675" s="86">
        <v>500000</v>
      </c>
    </row>
    <row r="2676" spans="1:25" hidden="1" outlineLevel="4" x14ac:dyDescent="0.3">
      <c r="A2676" s="85" t="s">
        <v>246</v>
      </c>
      <c r="B2676" s="85" t="s">
        <v>263</v>
      </c>
      <c r="C2676" t="s">
        <v>2716</v>
      </c>
      <c r="D2676" s="86">
        <v>0</v>
      </c>
      <c r="E2676" s="86">
        <v>0</v>
      </c>
      <c r="F2676" s="86">
        <v>0</v>
      </c>
      <c r="G2676" s="86">
        <v>0</v>
      </c>
      <c r="H2676" s="86">
        <v>0</v>
      </c>
      <c r="I2676" s="86">
        <v>0</v>
      </c>
      <c r="J2676" s="86">
        <v>0</v>
      </c>
      <c r="K2676" s="86">
        <v>700000</v>
      </c>
      <c r="L2676" s="86">
        <v>0</v>
      </c>
      <c r="M2676" s="86">
        <v>0</v>
      </c>
      <c r="N2676" s="86">
        <v>0</v>
      </c>
      <c r="O2676" s="86">
        <v>0</v>
      </c>
      <c r="P2676" s="86">
        <v>0</v>
      </c>
      <c r="Q2676" s="86">
        <v>0</v>
      </c>
      <c r="R2676" s="86">
        <v>0</v>
      </c>
      <c r="S2676" s="86">
        <v>0</v>
      </c>
      <c r="T2676" s="86">
        <v>0</v>
      </c>
      <c r="U2676" s="86">
        <v>0</v>
      </c>
      <c r="V2676" s="86">
        <v>0</v>
      </c>
      <c r="W2676" s="86">
        <v>0</v>
      </c>
      <c r="X2676" s="86">
        <v>0</v>
      </c>
      <c r="Y2676" s="86">
        <v>700000</v>
      </c>
    </row>
    <row r="2677" spans="1:25" hidden="1" outlineLevel="4" x14ac:dyDescent="0.3">
      <c r="A2677" s="85" t="s">
        <v>246</v>
      </c>
      <c r="B2677" s="85" t="s">
        <v>263</v>
      </c>
      <c r="C2677" t="s">
        <v>2717</v>
      </c>
      <c r="D2677" s="86">
        <v>0</v>
      </c>
      <c r="E2677" s="86">
        <v>0</v>
      </c>
      <c r="F2677" s="86">
        <v>0</v>
      </c>
      <c r="G2677" s="86">
        <v>0</v>
      </c>
      <c r="H2677" s="86">
        <v>0</v>
      </c>
      <c r="I2677" s="86">
        <v>0</v>
      </c>
      <c r="J2677" s="86">
        <v>0</v>
      </c>
      <c r="K2677" s="86">
        <v>0</v>
      </c>
      <c r="L2677" s="86">
        <v>0</v>
      </c>
      <c r="M2677" s="86">
        <v>0</v>
      </c>
      <c r="N2677" s="86">
        <v>0</v>
      </c>
      <c r="O2677" s="86">
        <v>0</v>
      </c>
      <c r="P2677" s="86">
        <v>0</v>
      </c>
      <c r="Q2677" s="86">
        <v>0</v>
      </c>
      <c r="R2677" s="86">
        <v>0</v>
      </c>
      <c r="S2677" s="86">
        <v>0</v>
      </c>
      <c r="T2677" s="86">
        <v>0</v>
      </c>
      <c r="U2677" s="86">
        <v>0</v>
      </c>
      <c r="V2677" s="86">
        <v>1000000</v>
      </c>
      <c r="W2677" s="86">
        <v>0</v>
      </c>
      <c r="X2677" s="86">
        <v>0</v>
      </c>
      <c r="Y2677" s="86">
        <v>1000000</v>
      </c>
    </row>
    <row r="2678" spans="1:25" hidden="1" outlineLevel="4" x14ac:dyDescent="0.3">
      <c r="A2678" s="85" t="s">
        <v>246</v>
      </c>
      <c r="B2678" s="85" t="s">
        <v>263</v>
      </c>
      <c r="C2678" t="s">
        <v>2718</v>
      </c>
      <c r="D2678" s="86">
        <v>0</v>
      </c>
      <c r="E2678" s="86">
        <v>0</v>
      </c>
      <c r="F2678" s="86">
        <v>0</v>
      </c>
      <c r="G2678" s="86">
        <v>0</v>
      </c>
      <c r="H2678" s="86">
        <v>0</v>
      </c>
      <c r="I2678" s="86">
        <v>0</v>
      </c>
      <c r="J2678" s="86">
        <v>0</v>
      </c>
      <c r="K2678" s="86">
        <v>0</v>
      </c>
      <c r="L2678" s="86">
        <v>0</v>
      </c>
      <c r="M2678" s="86">
        <v>0</v>
      </c>
      <c r="N2678" s="86">
        <v>0</v>
      </c>
      <c r="O2678" s="86">
        <v>0</v>
      </c>
      <c r="P2678" s="86">
        <v>0</v>
      </c>
      <c r="Q2678" s="86">
        <v>0</v>
      </c>
      <c r="R2678" s="86">
        <v>0</v>
      </c>
      <c r="S2678" s="86">
        <v>0</v>
      </c>
      <c r="T2678" s="86">
        <v>0</v>
      </c>
      <c r="U2678" s="86">
        <v>0</v>
      </c>
      <c r="V2678" s="86">
        <v>0</v>
      </c>
      <c r="W2678" s="86">
        <v>50000</v>
      </c>
      <c r="X2678" s="86">
        <v>0</v>
      </c>
      <c r="Y2678" s="86">
        <v>50000</v>
      </c>
    </row>
    <row r="2679" spans="1:25" hidden="1" outlineLevel="4" x14ac:dyDescent="0.3">
      <c r="A2679" s="85" t="s">
        <v>246</v>
      </c>
      <c r="B2679" s="85" t="s">
        <v>263</v>
      </c>
      <c r="C2679" t="s">
        <v>2719</v>
      </c>
      <c r="D2679" s="86">
        <v>0</v>
      </c>
      <c r="E2679" s="86">
        <v>0</v>
      </c>
      <c r="F2679" s="86">
        <v>0</v>
      </c>
      <c r="G2679" s="86">
        <v>0</v>
      </c>
      <c r="H2679" s="86">
        <v>0</v>
      </c>
      <c r="I2679" s="86">
        <v>0</v>
      </c>
      <c r="J2679" s="86">
        <v>0</v>
      </c>
      <c r="K2679" s="86">
        <v>0</v>
      </c>
      <c r="L2679" s="86">
        <v>0</v>
      </c>
      <c r="M2679" s="86">
        <v>0</v>
      </c>
      <c r="N2679" s="86">
        <v>0</v>
      </c>
      <c r="O2679" s="86">
        <v>0</v>
      </c>
      <c r="P2679" s="86">
        <v>0</v>
      </c>
      <c r="Q2679" s="86">
        <v>0</v>
      </c>
      <c r="R2679" s="86">
        <v>0</v>
      </c>
      <c r="S2679" s="86">
        <v>0</v>
      </c>
      <c r="T2679" s="86">
        <v>0</v>
      </c>
      <c r="U2679" s="86">
        <v>0</v>
      </c>
      <c r="V2679" s="86">
        <v>0</v>
      </c>
      <c r="W2679" s="86">
        <v>0</v>
      </c>
      <c r="X2679" s="86">
        <v>200000</v>
      </c>
      <c r="Y2679" s="86">
        <v>200000</v>
      </c>
    </row>
    <row r="2680" spans="1:25" hidden="1" outlineLevel="4" x14ac:dyDescent="0.3">
      <c r="A2680" s="85" t="s">
        <v>246</v>
      </c>
      <c r="B2680" s="85" t="s">
        <v>263</v>
      </c>
      <c r="C2680" t="s">
        <v>2720</v>
      </c>
      <c r="D2680" s="86">
        <v>0</v>
      </c>
      <c r="E2680" s="86">
        <v>0</v>
      </c>
      <c r="F2680" s="86">
        <v>0</v>
      </c>
      <c r="G2680" s="86">
        <v>0</v>
      </c>
      <c r="H2680" s="86">
        <v>0</v>
      </c>
      <c r="I2680" s="86">
        <v>0</v>
      </c>
      <c r="J2680" s="86">
        <v>0</v>
      </c>
      <c r="K2680" s="86">
        <v>0</v>
      </c>
      <c r="L2680" s="86">
        <v>0</v>
      </c>
      <c r="M2680" s="86">
        <v>0</v>
      </c>
      <c r="N2680" s="86">
        <v>800000</v>
      </c>
      <c r="O2680" s="86">
        <v>0</v>
      </c>
      <c r="P2680" s="86">
        <v>0</v>
      </c>
      <c r="Q2680" s="86">
        <v>0</v>
      </c>
      <c r="R2680" s="86">
        <v>0</v>
      </c>
      <c r="S2680" s="86">
        <v>0</v>
      </c>
      <c r="T2680" s="86">
        <v>0</v>
      </c>
      <c r="U2680" s="86">
        <v>0</v>
      </c>
      <c r="V2680" s="86">
        <v>0</v>
      </c>
      <c r="W2680" s="86">
        <v>0</v>
      </c>
      <c r="X2680" s="86">
        <v>0</v>
      </c>
      <c r="Y2680" s="86">
        <v>800000</v>
      </c>
    </row>
    <row r="2681" spans="1:25" hidden="1" outlineLevel="4" x14ac:dyDescent="0.3">
      <c r="A2681" s="85" t="s">
        <v>246</v>
      </c>
      <c r="B2681" s="85" t="s">
        <v>263</v>
      </c>
      <c r="C2681" t="s">
        <v>2721</v>
      </c>
      <c r="D2681" s="86">
        <v>0</v>
      </c>
      <c r="E2681" s="86">
        <v>0</v>
      </c>
      <c r="F2681" s="86">
        <v>0</v>
      </c>
      <c r="G2681" s="86">
        <v>0</v>
      </c>
      <c r="H2681" s="86">
        <v>0</v>
      </c>
      <c r="I2681" s="86">
        <v>0</v>
      </c>
      <c r="J2681" s="86">
        <v>0</v>
      </c>
      <c r="K2681" s="86">
        <v>0</v>
      </c>
      <c r="L2681" s="86">
        <v>0</v>
      </c>
      <c r="M2681" s="86">
        <v>0</v>
      </c>
      <c r="N2681" s="86">
        <v>0</v>
      </c>
      <c r="O2681" s="86">
        <v>0</v>
      </c>
      <c r="P2681" s="86">
        <v>0</v>
      </c>
      <c r="Q2681" s="86">
        <v>0</v>
      </c>
      <c r="R2681" s="86">
        <v>0</v>
      </c>
      <c r="S2681" s="86">
        <v>0</v>
      </c>
      <c r="T2681" s="86">
        <v>0</v>
      </c>
      <c r="U2681" s="86">
        <v>0</v>
      </c>
      <c r="V2681" s="86">
        <v>0</v>
      </c>
      <c r="W2681" s="86">
        <v>0</v>
      </c>
      <c r="X2681" s="86">
        <v>6000000</v>
      </c>
      <c r="Y2681" s="86">
        <v>6000000</v>
      </c>
    </row>
    <row r="2682" spans="1:25" hidden="1" outlineLevel="4" x14ac:dyDescent="0.3">
      <c r="A2682" s="85" t="s">
        <v>246</v>
      </c>
      <c r="B2682" s="85" t="s">
        <v>263</v>
      </c>
      <c r="C2682" t="s">
        <v>2722</v>
      </c>
      <c r="D2682" s="86">
        <v>0</v>
      </c>
      <c r="E2682" s="86">
        <v>0</v>
      </c>
      <c r="F2682" s="86">
        <v>0</v>
      </c>
      <c r="G2682" s="86">
        <v>0</v>
      </c>
      <c r="H2682" s="86">
        <v>0</v>
      </c>
      <c r="I2682" s="86">
        <v>0</v>
      </c>
      <c r="J2682" s="86">
        <v>0</v>
      </c>
      <c r="K2682" s="86">
        <v>0</v>
      </c>
      <c r="L2682" s="86">
        <v>0</v>
      </c>
      <c r="M2682" s="86">
        <v>0</v>
      </c>
      <c r="N2682" s="86">
        <v>0</v>
      </c>
      <c r="O2682" s="86">
        <v>0</v>
      </c>
      <c r="P2682" s="86">
        <v>0</v>
      </c>
      <c r="Q2682" s="86">
        <v>0</v>
      </c>
      <c r="R2682" s="86">
        <v>0</v>
      </c>
      <c r="S2682" s="86">
        <v>0</v>
      </c>
      <c r="T2682" s="86">
        <v>0</v>
      </c>
      <c r="U2682" s="86">
        <v>0</v>
      </c>
      <c r="V2682" s="86">
        <v>8000000</v>
      </c>
      <c r="W2682" s="86">
        <v>0</v>
      </c>
      <c r="X2682" s="86">
        <v>0</v>
      </c>
      <c r="Y2682" s="86">
        <v>8000000</v>
      </c>
    </row>
    <row r="2683" spans="1:25" hidden="1" outlineLevel="4" x14ac:dyDescent="0.3">
      <c r="A2683" s="85" t="s">
        <v>246</v>
      </c>
      <c r="B2683" s="85" t="s">
        <v>263</v>
      </c>
      <c r="C2683" t="s">
        <v>2723</v>
      </c>
      <c r="D2683" s="86">
        <v>0</v>
      </c>
      <c r="E2683" s="86">
        <v>0</v>
      </c>
      <c r="F2683" s="86">
        <v>0</v>
      </c>
      <c r="G2683" s="86">
        <v>0</v>
      </c>
      <c r="H2683" s="86">
        <v>0</v>
      </c>
      <c r="I2683" s="86">
        <v>0</v>
      </c>
      <c r="J2683" s="86">
        <v>1300000</v>
      </c>
      <c r="K2683" s="86">
        <v>1300000</v>
      </c>
      <c r="L2683" s="86">
        <v>0</v>
      </c>
      <c r="M2683" s="86">
        <v>0</v>
      </c>
      <c r="N2683" s="86">
        <v>0</v>
      </c>
      <c r="O2683" s="86">
        <v>0</v>
      </c>
      <c r="P2683" s="86">
        <v>0</v>
      </c>
      <c r="Q2683" s="86">
        <v>0</v>
      </c>
      <c r="R2683" s="86">
        <v>0</v>
      </c>
      <c r="S2683" s="86">
        <v>0</v>
      </c>
      <c r="T2683" s="86">
        <v>0</v>
      </c>
      <c r="U2683" s="86">
        <v>0</v>
      </c>
      <c r="V2683" s="86">
        <v>0</v>
      </c>
      <c r="W2683" s="86">
        <v>0</v>
      </c>
      <c r="X2683" s="86">
        <v>0</v>
      </c>
      <c r="Y2683" s="86">
        <v>2600000</v>
      </c>
    </row>
    <row r="2684" spans="1:25" hidden="1" outlineLevel="4" x14ac:dyDescent="0.3">
      <c r="A2684" s="85" t="s">
        <v>246</v>
      </c>
      <c r="B2684" s="85" t="s">
        <v>263</v>
      </c>
      <c r="C2684" t="s">
        <v>2724</v>
      </c>
      <c r="D2684" s="86">
        <v>0</v>
      </c>
      <c r="E2684" s="86">
        <v>0</v>
      </c>
      <c r="F2684" s="86">
        <v>0</v>
      </c>
      <c r="G2684" s="86">
        <v>0</v>
      </c>
      <c r="H2684" s="86">
        <v>0</v>
      </c>
      <c r="I2684" s="86">
        <v>0</v>
      </c>
      <c r="J2684" s="86">
        <v>0</v>
      </c>
      <c r="K2684" s="86">
        <v>0</v>
      </c>
      <c r="L2684" s="86">
        <v>0</v>
      </c>
      <c r="M2684" s="86">
        <v>0</v>
      </c>
      <c r="N2684" s="86">
        <v>0</v>
      </c>
      <c r="O2684" s="86">
        <v>0</v>
      </c>
      <c r="P2684" s="86">
        <v>0</v>
      </c>
      <c r="Q2684" s="86">
        <v>50000000</v>
      </c>
      <c r="R2684" s="86">
        <v>0</v>
      </c>
      <c r="S2684" s="86">
        <v>0</v>
      </c>
      <c r="T2684" s="86">
        <v>0</v>
      </c>
      <c r="U2684" s="86">
        <v>0</v>
      </c>
      <c r="V2684" s="86">
        <v>0</v>
      </c>
      <c r="W2684" s="86">
        <v>0</v>
      </c>
      <c r="X2684" s="86">
        <v>0</v>
      </c>
      <c r="Y2684" s="86">
        <v>50000000</v>
      </c>
    </row>
    <row r="2685" spans="1:25" hidden="1" outlineLevel="4" x14ac:dyDescent="0.3">
      <c r="A2685" s="85" t="s">
        <v>246</v>
      </c>
      <c r="B2685" s="85" t="s">
        <v>263</v>
      </c>
      <c r="C2685" t="s">
        <v>2725</v>
      </c>
      <c r="D2685" s="86">
        <v>0</v>
      </c>
      <c r="E2685" s="86">
        <v>0</v>
      </c>
      <c r="F2685" s="86">
        <v>0</v>
      </c>
      <c r="G2685" s="86">
        <v>0</v>
      </c>
      <c r="H2685" s="86">
        <v>0</v>
      </c>
      <c r="I2685" s="86">
        <v>0</v>
      </c>
      <c r="J2685" s="86">
        <v>0</v>
      </c>
      <c r="K2685" s="86">
        <v>0</v>
      </c>
      <c r="L2685" s="86">
        <v>0</v>
      </c>
      <c r="M2685" s="86">
        <v>0</v>
      </c>
      <c r="N2685" s="86">
        <v>0</v>
      </c>
      <c r="O2685" s="86">
        <v>0</v>
      </c>
      <c r="P2685" s="86">
        <v>0</v>
      </c>
      <c r="Q2685" s="86">
        <v>0</v>
      </c>
      <c r="R2685" s="86">
        <v>0</v>
      </c>
      <c r="S2685" s="86">
        <v>0</v>
      </c>
      <c r="T2685" s="86">
        <v>0</v>
      </c>
      <c r="U2685" s="86">
        <v>0</v>
      </c>
      <c r="V2685" s="86">
        <v>1600000</v>
      </c>
      <c r="W2685" s="86">
        <v>0</v>
      </c>
      <c r="X2685" s="86">
        <v>0</v>
      </c>
      <c r="Y2685" s="86">
        <v>1600000</v>
      </c>
    </row>
    <row r="2686" spans="1:25" hidden="1" outlineLevel="4" x14ac:dyDescent="0.3">
      <c r="A2686" s="85" t="s">
        <v>246</v>
      </c>
      <c r="B2686" s="85" t="s">
        <v>263</v>
      </c>
      <c r="C2686" t="s">
        <v>2726</v>
      </c>
      <c r="D2686" s="86">
        <v>0</v>
      </c>
      <c r="E2686" s="86">
        <v>0</v>
      </c>
      <c r="F2686" s="86">
        <v>0</v>
      </c>
      <c r="G2686" s="86">
        <v>0</v>
      </c>
      <c r="H2686" s="86">
        <v>0</v>
      </c>
      <c r="I2686" s="86">
        <v>0</v>
      </c>
      <c r="J2686" s="86">
        <v>0</v>
      </c>
      <c r="K2686" s="86">
        <v>0</v>
      </c>
      <c r="L2686" s="86">
        <v>0</v>
      </c>
      <c r="M2686" s="86">
        <v>0</v>
      </c>
      <c r="N2686" s="86">
        <v>0</v>
      </c>
      <c r="O2686" s="86">
        <v>0</v>
      </c>
      <c r="P2686" s="86">
        <v>0</v>
      </c>
      <c r="Q2686" s="86">
        <v>0</v>
      </c>
      <c r="R2686" s="86">
        <v>0</v>
      </c>
      <c r="S2686" s="86">
        <v>0</v>
      </c>
      <c r="T2686" s="86">
        <v>0</v>
      </c>
      <c r="U2686" s="86">
        <v>0</v>
      </c>
      <c r="V2686" s="86">
        <v>0</v>
      </c>
      <c r="W2686" s="86">
        <v>0</v>
      </c>
      <c r="X2686" s="86">
        <v>10000000</v>
      </c>
      <c r="Y2686" s="86">
        <v>10000000</v>
      </c>
    </row>
    <row r="2687" spans="1:25" hidden="1" outlineLevel="4" x14ac:dyDescent="0.3">
      <c r="A2687" s="85" t="s">
        <v>246</v>
      </c>
      <c r="B2687" s="85" t="s">
        <v>263</v>
      </c>
      <c r="C2687" t="s">
        <v>2614</v>
      </c>
      <c r="D2687" s="86">
        <v>0</v>
      </c>
      <c r="E2687" s="86">
        <v>0</v>
      </c>
      <c r="F2687" s="86">
        <v>0</v>
      </c>
      <c r="G2687" s="86">
        <v>0</v>
      </c>
      <c r="H2687" s="86">
        <v>0</v>
      </c>
      <c r="I2687" s="86">
        <v>0</v>
      </c>
      <c r="J2687" s="86">
        <v>5000000</v>
      </c>
      <c r="K2687" s="86">
        <v>0</v>
      </c>
      <c r="L2687" s="86">
        <v>0</v>
      </c>
      <c r="M2687" s="86">
        <v>0</v>
      </c>
      <c r="N2687" s="86">
        <v>0</v>
      </c>
      <c r="O2687" s="86">
        <v>0</v>
      </c>
      <c r="P2687" s="86">
        <v>0</v>
      </c>
      <c r="Q2687" s="86">
        <v>0</v>
      </c>
      <c r="R2687" s="86">
        <v>0</v>
      </c>
      <c r="S2687" s="86">
        <v>0</v>
      </c>
      <c r="T2687" s="86">
        <v>0</v>
      </c>
      <c r="U2687" s="86">
        <v>0</v>
      </c>
      <c r="V2687" s="86">
        <v>0</v>
      </c>
      <c r="W2687" s="86">
        <v>0</v>
      </c>
      <c r="X2687" s="86">
        <v>0</v>
      </c>
      <c r="Y2687" s="86">
        <v>5000000</v>
      </c>
    </row>
    <row r="2688" spans="1:25" hidden="1" outlineLevel="4" x14ac:dyDescent="0.3">
      <c r="A2688" s="85" t="s">
        <v>246</v>
      </c>
      <c r="B2688" s="85" t="s">
        <v>263</v>
      </c>
      <c r="C2688" t="s">
        <v>2727</v>
      </c>
      <c r="D2688" s="86">
        <v>0</v>
      </c>
      <c r="E2688" s="86">
        <v>0</v>
      </c>
      <c r="F2688" s="86">
        <v>0</v>
      </c>
      <c r="G2688" s="86">
        <v>0</v>
      </c>
      <c r="H2688" s="86">
        <v>0</v>
      </c>
      <c r="I2688" s="86">
        <v>0</v>
      </c>
      <c r="J2688" s="86">
        <v>0</v>
      </c>
      <c r="K2688" s="86">
        <v>0</v>
      </c>
      <c r="L2688" s="86">
        <v>0</v>
      </c>
      <c r="M2688" s="86">
        <v>0</v>
      </c>
      <c r="N2688" s="86">
        <v>0</v>
      </c>
      <c r="O2688" s="86">
        <v>0</v>
      </c>
      <c r="P2688" s="86">
        <v>0</v>
      </c>
      <c r="Q2688" s="86">
        <v>0</v>
      </c>
      <c r="R2688" s="86">
        <v>0</v>
      </c>
      <c r="S2688" s="86">
        <v>0</v>
      </c>
      <c r="T2688" s="86">
        <v>4000000</v>
      </c>
      <c r="U2688" s="86">
        <v>0</v>
      </c>
      <c r="V2688" s="86">
        <v>40000000</v>
      </c>
      <c r="W2688" s="86">
        <v>0</v>
      </c>
      <c r="X2688" s="86">
        <v>0</v>
      </c>
      <c r="Y2688" s="86">
        <v>44000000</v>
      </c>
    </row>
    <row r="2689" spans="1:25" hidden="1" outlineLevel="4" x14ac:dyDescent="0.3">
      <c r="A2689" s="85" t="s">
        <v>246</v>
      </c>
      <c r="B2689" s="85" t="s">
        <v>263</v>
      </c>
      <c r="C2689" t="s">
        <v>2728</v>
      </c>
      <c r="D2689" s="86">
        <v>0</v>
      </c>
      <c r="E2689" s="86">
        <v>0</v>
      </c>
      <c r="F2689" s="86">
        <v>0</v>
      </c>
      <c r="G2689" s="86">
        <v>0</v>
      </c>
      <c r="H2689" s="86">
        <v>0</v>
      </c>
      <c r="I2689" s="86">
        <v>0</v>
      </c>
      <c r="J2689" s="86">
        <v>1500000</v>
      </c>
      <c r="K2689" s="86">
        <v>0</v>
      </c>
      <c r="L2689" s="86">
        <v>0</v>
      </c>
      <c r="M2689" s="86">
        <v>0</v>
      </c>
      <c r="N2689" s="86">
        <v>0</v>
      </c>
      <c r="O2689" s="86">
        <v>0</v>
      </c>
      <c r="P2689" s="86">
        <v>0</v>
      </c>
      <c r="Q2689" s="86">
        <v>0</v>
      </c>
      <c r="R2689" s="86">
        <v>0</v>
      </c>
      <c r="S2689" s="86">
        <v>0</v>
      </c>
      <c r="T2689" s="86">
        <v>0</v>
      </c>
      <c r="U2689" s="86">
        <v>0</v>
      </c>
      <c r="V2689" s="86">
        <v>0</v>
      </c>
      <c r="W2689" s="86">
        <v>0</v>
      </c>
      <c r="X2689" s="86">
        <v>0</v>
      </c>
      <c r="Y2689" s="86">
        <v>1500000</v>
      </c>
    </row>
    <row r="2690" spans="1:25" hidden="1" outlineLevel="4" x14ac:dyDescent="0.3">
      <c r="A2690" s="85" t="s">
        <v>246</v>
      </c>
      <c r="B2690" s="85" t="s">
        <v>263</v>
      </c>
      <c r="C2690" t="s">
        <v>2729</v>
      </c>
      <c r="D2690" s="86">
        <v>0</v>
      </c>
      <c r="E2690" s="86">
        <v>0</v>
      </c>
      <c r="F2690" s="86">
        <v>0</v>
      </c>
      <c r="G2690" s="86">
        <v>0</v>
      </c>
      <c r="H2690" s="86">
        <v>0</v>
      </c>
      <c r="I2690" s="86">
        <v>0</v>
      </c>
      <c r="J2690" s="86">
        <v>0</v>
      </c>
      <c r="K2690" s="86">
        <v>0</v>
      </c>
      <c r="L2690" s="86">
        <v>0</v>
      </c>
      <c r="M2690" s="86">
        <v>0</v>
      </c>
      <c r="N2690" s="86">
        <v>0</v>
      </c>
      <c r="O2690" s="86">
        <v>0</v>
      </c>
      <c r="P2690" s="86">
        <v>0</v>
      </c>
      <c r="Q2690" s="86">
        <v>0</v>
      </c>
      <c r="R2690" s="86">
        <v>0</v>
      </c>
      <c r="S2690" s="86">
        <v>0</v>
      </c>
      <c r="T2690" s="86">
        <v>0</v>
      </c>
      <c r="U2690" s="86">
        <v>0</v>
      </c>
      <c r="V2690" s="86">
        <v>0</v>
      </c>
      <c r="W2690" s="86">
        <v>133636230</v>
      </c>
      <c r="X2690" s="86">
        <v>0</v>
      </c>
      <c r="Y2690" s="86">
        <v>133636230</v>
      </c>
    </row>
    <row r="2691" spans="1:25" hidden="1" outlineLevel="4" x14ac:dyDescent="0.3">
      <c r="A2691" s="85" t="s">
        <v>246</v>
      </c>
      <c r="B2691" s="85" t="s">
        <v>263</v>
      </c>
      <c r="C2691" t="s">
        <v>2730</v>
      </c>
      <c r="D2691" s="86">
        <v>0</v>
      </c>
      <c r="E2691" s="86">
        <v>0</v>
      </c>
      <c r="F2691" s="86">
        <v>0</v>
      </c>
      <c r="G2691" s="86">
        <v>0</v>
      </c>
      <c r="H2691" s="86">
        <v>0</v>
      </c>
      <c r="I2691" s="86">
        <v>0</v>
      </c>
      <c r="J2691" s="86">
        <v>0</v>
      </c>
      <c r="K2691" s="86">
        <v>0</v>
      </c>
      <c r="L2691" s="86">
        <v>0</v>
      </c>
      <c r="M2691" s="86">
        <v>0</v>
      </c>
      <c r="N2691" s="86">
        <v>150000</v>
      </c>
      <c r="O2691" s="86">
        <v>0</v>
      </c>
      <c r="P2691" s="86">
        <v>0</v>
      </c>
      <c r="Q2691" s="86">
        <v>0</v>
      </c>
      <c r="R2691" s="86">
        <v>0</v>
      </c>
      <c r="S2691" s="86">
        <v>0</v>
      </c>
      <c r="T2691" s="86">
        <v>0</v>
      </c>
      <c r="U2691" s="86">
        <v>0</v>
      </c>
      <c r="V2691" s="86">
        <v>0</v>
      </c>
      <c r="W2691" s="86">
        <v>0</v>
      </c>
      <c r="X2691" s="86">
        <v>0</v>
      </c>
      <c r="Y2691" s="86">
        <v>150000</v>
      </c>
    </row>
    <row r="2692" spans="1:25" hidden="1" outlineLevel="4" x14ac:dyDescent="0.3">
      <c r="A2692" s="85" t="s">
        <v>246</v>
      </c>
      <c r="B2692" s="85" t="s">
        <v>263</v>
      </c>
      <c r="C2692" t="s">
        <v>2731</v>
      </c>
      <c r="D2692" s="86">
        <v>0</v>
      </c>
      <c r="E2692" s="86">
        <v>0</v>
      </c>
      <c r="F2692" s="86">
        <v>0</v>
      </c>
      <c r="G2692" s="86">
        <v>0</v>
      </c>
      <c r="H2692" s="86">
        <v>0</v>
      </c>
      <c r="I2692" s="86">
        <v>0</v>
      </c>
      <c r="J2692" s="86">
        <v>380000</v>
      </c>
      <c r="K2692" s="86">
        <v>0</v>
      </c>
      <c r="L2692" s="86">
        <v>0</v>
      </c>
      <c r="M2692" s="86">
        <v>0</v>
      </c>
      <c r="N2692" s="86">
        <v>0</v>
      </c>
      <c r="O2692" s="86">
        <v>0</v>
      </c>
      <c r="P2692" s="86">
        <v>0</v>
      </c>
      <c r="Q2692" s="86">
        <v>0</v>
      </c>
      <c r="R2692" s="86">
        <v>0</v>
      </c>
      <c r="S2692" s="86">
        <v>0</v>
      </c>
      <c r="T2692" s="86">
        <v>0</v>
      </c>
      <c r="U2692" s="86">
        <v>0</v>
      </c>
      <c r="V2692" s="86">
        <v>0</v>
      </c>
      <c r="W2692" s="86">
        <v>0</v>
      </c>
      <c r="X2692" s="86">
        <v>0</v>
      </c>
      <c r="Y2692" s="86">
        <v>380000</v>
      </c>
    </row>
    <row r="2693" spans="1:25" hidden="1" outlineLevel="4" x14ac:dyDescent="0.3">
      <c r="A2693" s="85" t="s">
        <v>246</v>
      </c>
      <c r="B2693" s="85" t="s">
        <v>263</v>
      </c>
      <c r="C2693" t="s">
        <v>2732</v>
      </c>
      <c r="D2693" s="86">
        <v>0</v>
      </c>
      <c r="E2693" s="86">
        <v>0</v>
      </c>
      <c r="F2693" s="86">
        <v>0</v>
      </c>
      <c r="G2693" s="86">
        <v>0</v>
      </c>
      <c r="H2693" s="86">
        <v>0</v>
      </c>
      <c r="I2693" s="86">
        <v>0</v>
      </c>
      <c r="J2693" s="86">
        <v>0</v>
      </c>
      <c r="K2693" s="86">
        <v>0</v>
      </c>
      <c r="L2693" s="86">
        <v>0</v>
      </c>
      <c r="M2693" s="86">
        <v>0</v>
      </c>
      <c r="N2693" s="86">
        <v>0</v>
      </c>
      <c r="O2693" s="86">
        <v>0</v>
      </c>
      <c r="P2693" s="86">
        <v>0</v>
      </c>
      <c r="Q2693" s="86">
        <v>0</v>
      </c>
      <c r="R2693" s="86">
        <v>0</v>
      </c>
      <c r="S2693" s="86">
        <v>0</v>
      </c>
      <c r="T2693" s="86">
        <v>0</v>
      </c>
      <c r="U2693" s="86">
        <v>0</v>
      </c>
      <c r="V2693" s="86">
        <v>0</v>
      </c>
      <c r="W2693" s="86">
        <v>0</v>
      </c>
      <c r="X2693" s="86">
        <v>5000000</v>
      </c>
      <c r="Y2693" s="86">
        <v>5000000</v>
      </c>
    </row>
    <row r="2694" spans="1:25" hidden="1" outlineLevel="4" x14ac:dyDescent="0.3">
      <c r="A2694" s="85" t="s">
        <v>246</v>
      </c>
      <c r="B2694" s="85" t="s">
        <v>263</v>
      </c>
      <c r="C2694" t="s">
        <v>2733</v>
      </c>
      <c r="D2694" s="86">
        <v>0</v>
      </c>
      <c r="E2694" s="86">
        <v>0</v>
      </c>
      <c r="F2694" s="86">
        <v>0</v>
      </c>
      <c r="G2694" s="86">
        <v>0</v>
      </c>
      <c r="H2694" s="86">
        <v>0</v>
      </c>
      <c r="I2694" s="86">
        <v>0</v>
      </c>
      <c r="J2694" s="86">
        <v>0</v>
      </c>
      <c r="K2694" s="86">
        <v>0</v>
      </c>
      <c r="L2694" s="86">
        <v>0</v>
      </c>
      <c r="M2694" s="86">
        <v>0</v>
      </c>
      <c r="N2694" s="86">
        <v>0</v>
      </c>
      <c r="O2694" s="86">
        <v>0</v>
      </c>
      <c r="P2694" s="86">
        <v>945300</v>
      </c>
      <c r="Q2694" s="86">
        <v>0</v>
      </c>
      <c r="R2694" s="86">
        <v>0</v>
      </c>
      <c r="S2694" s="86">
        <v>0</v>
      </c>
      <c r="T2694" s="86">
        <v>0</v>
      </c>
      <c r="U2694" s="86">
        <v>0</v>
      </c>
      <c r="V2694" s="86">
        <v>0</v>
      </c>
      <c r="W2694" s="86">
        <v>0</v>
      </c>
      <c r="X2694" s="86">
        <v>0</v>
      </c>
      <c r="Y2694" s="86">
        <v>945300</v>
      </c>
    </row>
    <row r="2695" spans="1:25" hidden="1" outlineLevel="4" x14ac:dyDescent="0.3">
      <c r="A2695" s="85" t="s">
        <v>246</v>
      </c>
      <c r="B2695" s="85" t="s">
        <v>263</v>
      </c>
      <c r="C2695" t="s">
        <v>2734</v>
      </c>
      <c r="D2695" s="86">
        <v>0</v>
      </c>
      <c r="E2695" s="86">
        <v>0</v>
      </c>
      <c r="F2695" s="86">
        <v>0</v>
      </c>
      <c r="G2695" s="86">
        <v>0</v>
      </c>
      <c r="H2695" s="86">
        <v>0</v>
      </c>
      <c r="I2695" s="86">
        <v>0</v>
      </c>
      <c r="J2695" s="86">
        <v>0</v>
      </c>
      <c r="K2695" s="86">
        <v>0</v>
      </c>
      <c r="L2695" s="86">
        <v>0</v>
      </c>
      <c r="M2695" s="86">
        <v>0</v>
      </c>
      <c r="N2695" s="86">
        <v>0</v>
      </c>
      <c r="O2695" s="86">
        <v>0</v>
      </c>
      <c r="P2695" s="86">
        <v>0</v>
      </c>
      <c r="Q2695" s="86">
        <v>0</v>
      </c>
      <c r="R2695" s="86">
        <v>0</v>
      </c>
      <c r="S2695" s="86">
        <v>0</v>
      </c>
      <c r="T2695" s="86">
        <v>0</v>
      </c>
      <c r="U2695" s="86">
        <v>0</v>
      </c>
      <c r="V2695" s="86">
        <v>0</v>
      </c>
      <c r="W2695" s="86">
        <v>0</v>
      </c>
      <c r="X2695" s="86">
        <v>300000</v>
      </c>
      <c r="Y2695" s="86">
        <v>300000</v>
      </c>
    </row>
    <row r="2696" spans="1:25" hidden="1" outlineLevel="4" x14ac:dyDescent="0.3">
      <c r="A2696" s="85" t="s">
        <v>246</v>
      </c>
      <c r="B2696" s="85" t="s">
        <v>263</v>
      </c>
      <c r="C2696" t="s">
        <v>2735</v>
      </c>
      <c r="D2696" s="86">
        <v>0</v>
      </c>
      <c r="E2696" s="86">
        <v>0</v>
      </c>
      <c r="F2696" s="86">
        <v>0</v>
      </c>
      <c r="G2696" s="86">
        <v>0</v>
      </c>
      <c r="H2696" s="86">
        <v>0</v>
      </c>
      <c r="I2696" s="86">
        <v>0</v>
      </c>
      <c r="J2696" s="86">
        <v>0</v>
      </c>
      <c r="K2696" s="86">
        <v>0</v>
      </c>
      <c r="L2696" s="86">
        <v>0</v>
      </c>
      <c r="M2696" s="86">
        <v>0</v>
      </c>
      <c r="N2696" s="86">
        <v>0</v>
      </c>
      <c r="O2696" s="86">
        <v>0</v>
      </c>
      <c r="P2696" s="86">
        <v>0</v>
      </c>
      <c r="Q2696" s="86">
        <v>0</v>
      </c>
      <c r="R2696" s="86">
        <v>0</v>
      </c>
      <c r="S2696" s="86">
        <v>0</v>
      </c>
      <c r="T2696" s="86">
        <v>0</v>
      </c>
      <c r="U2696" s="86">
        <v>0</v>
      </c>
      <c r="V2696" s="86">
        <v>0</v>
      </c>
      <c r="W2696" s="86">
        <v>0</v>
      </c>
      <c r="X2696" s="86">
        <v>400000</v>
      </c>
      <c r="Y2696" s="86">
        <v>400000</v>
      </c>
    </row>
    <row r="2697" spans="1:25" hidden="1" outlineLevel="4" x14ac:dyDescent="0.3">
      <c r="A2697" s="85" t="s">
        <v>246</v>
      </c>
      <c r="B2697" s="85" t="s">
        <v>263</v>
      </c>
      <c r="C2697" t="s">
        <v>2736</v>
      </c>
      <c r="D2697" s="86">
        <v>0</v>
      </c>
      <c r="E2697" s="86">
        <v>0</v>
      </c>
      <c r="F2697" s="86">
        <v>0</v>
      </c>
      <c r="G2697" s="86">
        <v>0</v>
      </c>
      <c r="H2697" s="86">
        <v>0</v>
      </c>
      <c r="I2697" s="86">
        <v>0</v>
      </c>
      <c r="J2697" s="86">
        <v>0</v>
      </c>
      <c r="K2697" s="86">
        <v>0</v>
      </c>
      <c r="L2697" s="86">
        <v>0</v>
      </c>
      <c r="M2697" s="86">
        <v>0</v>
      </c>
      <c r="N2697" s="86">
        <v>875000</v>
      </c>
      <c r="O2697" s="86">
        <v>0</v>
      </c>
      <c r="P2697" s="86">
        <v>0</v>
      </c>
      <c r="Q2697" s="86">
        <v>0</v>
      </c>
      <c r="R2697" s="86">
        <v>0</v>
      </c>
      <c r="S2697" s="86">
        <v>0</v>
      </c>
      <c r="T2697" s="86">
        <v>0</v>
      </c>
      <c r="U2697" s="86">
        <v>0</v>
      </c>
      <c r="V2697" s="86">
        <v>0</v>
      </c>
      <c r="W2697" s="86">
        <v>0</v>
      </c>
      <c r="X2697" s="86">
        <v>0</v>
      </c>
      <c r="Y2697" s="86">
        <v>875000</v>
      </c>
    </row>
    <row r="2698" spans="1:25" hidden="1" outlineLevel="4" x14ac:dyDescent="0.3">
      <c r="A2698" s="85" t="s">
        <v>246</v>
      </c>
      <c r="B2698" s="85" t="s">
        <v>263</v>
      </c>
      <c r="C2698" t="s">
        <v>2737</v>
      </c>
      <c r="D2698" s="86">
        <v>0</v>
      </c>
      <c r="E2698" s="86">
        <v>0</v>
      </c>
      <c r="F2698" s="86">
        <v>0</v>
      </c>
      <c r="G2698" s="86">
        <v>0</v>
      </c>
      <c r="H2698" s="86">
        <v>0</v>
      </c>
      <c r="I2698" s="86">
        <v>0</v>
      </c>
      <c r="J2698" s="86">
        <v>0</v>
      </c>
      <c r="K2698" s="86">
        <v>0</v>
      </c>
      <c r="L2698" s="86">
        <v>0</v>
      </c>
      <c r="M2698" s="86">
        <v>0</v>
      </c>
      <c r="N2698" s="86">
        <v>313500</v>
      </c>
      <c r="O2698" s="86">
        <v>0</v>
      </c>
      <c r="P2698" s="86">
        <v>0</v>
      </c>
      <c r="Q2698" s="86">
        <v>0</v>
      </c>
      <c r="R2698" s="86">
        <v>0</v>
      </c>
      <c r="S2698" s="86">
        <v>0</v>
      </c>
      <c r="T2698" s="86">
        <v>0</v>
      </c>
      <c r="U2698" s="86">
        <v>0</v>
      </c>
      <c r="V2698" s="86">
        <v>0</v>
      </c>
      <c r="W2698" s="86">
        <v>0</v>
      </c>
      <c r="X2698" s="86">
        <v>0</v>
      </c>
      <c r="Y2698" s="86">
        <v>313500</v>
      </c>
    </row>
    <row r="2699" spans="1:25" s="284" customFormat="1" hidden="1" outlineLevel="3" collapsed="1" x14ac:dyDescent="0.3">
      <c r="A2699" s="85"/>
      <c r="B2699" s="290" t="s">
        <v>2879</v>
      </c>
      <c r="C2699" s="291"/>
      <c r="D2699" s="292"/>
      <c r="E2699" s="292">
        <f t="shared" ref="E2699:Y2699" si="115">SUBTOTAL(9,E2649:E2698)</f>
        <v>0</v>
      </c>
      <c r="F2699" s="292">
        <f t="shared" si="115"/>
        <v>0</v>
      </c>
      <c r="G2699" s="292">
        <f t="shared" si="115"/>
        <v>0</v>
      </c>
      <c r="H2699" s="292">
        <f t="shared" si="115"/>
        <v>0</v>
      </c>
      <c r="I2699" s="292">
        <f t="shared" si="115"/>
        <v>0</v>
      </c>
      <c r="J2699" s="292">
        <f t="shared" si="115"/>
        <v>8680000</v>
      </c>
      <c r="K2699" s="292">
        <f t="shared" si="115"/>
        <v>2637400</v>
      </c>
      <c r="L2699" s="292">
        <f t="shared" si="115"/>
        <v>0</v>
      </c>
      <c r="M2699" s="292">
        <f t="shared" si="115"/>
        <v>0</v>
      </c>
      <c r="N2699" s="292">
        <f t="shared" si="115"/>
        <v>52398500</v>
      </c>
      <c r="O2699" s="292">
        <f t="shared" si="115"/>
        <v>300000</v>
      </c>
      <c r="P2699" s="292">
        <f t="shared" si="115"/>
        <v>156774419</v>
      </c>
      <c r="Q2699" s="292">
        <f t="shared" si="115"/>
        <v>87300000</v>
      </c>
      <c r="R2699" s="292">
        <f t="shared" si="115"/>
        <v>0</v>
      </c>
      <c r="S2699" s="292">
        <f t="shared" si="115"/>
        <v>0</v>
      </c>
      <c r="T2699" s="292">
        <f t="shared" si="115"/>
        <v>4000000</v>
      </c>
      <c r="U2699" s="292">
        <f t="shared" si="115"/>
        <v>0</v>
      </c>
      <c r="V2699" s="292">
        <f t="shared" si="115"/>
        <v>52950000</v>
      </c>
      <c r="W2699" s="292">
        <f t="shared" si="115"/>
        <v>134786230</v>
      </c>
      <c r="X2699" s="292">
        <f t="shared" si="115"/>
        <v>83727000</v>
      </c>
      <c r="Y2699" s="292">
        <f t="shared" si="115"/>
        <v>585553549</v>
      </c>
    </row>
    <row r="2700" spans="1:25" hidden="1" outlineLevel="4" x14ac:dyDescent="0.3">
      <c r="A2700" s="85" t="s">
        <v>246</v>
      </c>
      <c r="B2700" s="85" t="s">
        <v>265</v>
      </c>
      <c r="C2700" t="s">
        <v>2738</v>
      </c>
      <c r="D2700" s="86">
        <v>0</v>
      </c>
      <c r="E2700" s="86">
        <v>0</v>
      </c>
      <c r="F2700" s="86">
        <v>0</v>
      </c>
      <c r="G2700" s="86">
        <v>0</v>
      </c>
      <c r="H2700" s="86">
        <v>0</v>
      </c>
      <c r="I2700" s="86">
        <v>0</v>
      </c>
      <c r="J2700" s="86">
        <v>0</v>
      </c>
      <c r="K2700" s="86">
        <v>0</v>
      </c>
      <c r="L2700" s="86">
        <v>0</v>
      </c>
      <c r="M2700" s="86">
        <v>0</v>
      </c>
      <c r="N2700" s="86">
        <v>0</v>
      </c>
      <c r="O2700" s="86">
        <v>0</v>
      </c>
      <c r="P2700" s="86">
        <v>0</v>
      </c>
      <c r="Q2700" s="86">
        <v>0</v>
      </c>
      <c r="R2700" s="86">
        <v>0</v>
      </c>
      <c r="S2700" s="86">
        <v>0</v>
      </c>
      <c r="T2700" s="86">
        <v>0</v>
      </c>
      <c r="U2700" s="86">
        <v>0</v>
      </c>
      <c r="V2700" s="86">
        <v>0</v>
      </c>
      <c r="W2700" s="86">
        <v>0</v>
      </c>
      <c r="X2700" s="86">
        <v>10000000</v>
      </c>
      <c r="Y2700" s="86">
        <v>10000000</v>
      </c>
    </row>
    <row r="2701" spans="1:25" hidden="1" outlineLevel="4" x14ac:dyDescent="0.3">
      <c r="A2701" s="85" t="s">
        <v>246</v>
      </c>
      <c r="B2701" s="85" t="s">
        <v>265</v>
      </c>
      <c r="C2701" t="s">
        <v>2739</v>
      </c>
      <c r="D2701" s="86">
        <v>0</v>
      </c>
      <c r="E2701" s="86">
        <v>0</v>
      </c>
      <c r="F2701" s="86">
        <v>0</v>
      </c>
      <c r="G2701" s="86">
        <v>0</v>
      </c>
      <c r="H2701" s="86">
        <v>0</v>
      </c>
      <c r="I2701" s="86">
        <v>0</v>
      </c>
      <c r="J2701" s="86">
        <v>0</v>
      </c>
      <c r="K2701" s="86">
        <v>0</v>
      </c>
      <c r="L2701" s="86">
        <v>0</v>
      </c>
      <c r="M2701" s="86">
        <v>0</v>
      </c>
      <c r="N2701" s="86">
        <v>0</v>
      </c>
      <c r="O2701" s="86">
        <v>0</v>
      </c>
      <c r="P2701" s="86">
        <v>0</v>
      </c>
      <c r="Q2701" s="86">
        <v>0</v>
      </c>
      <c r="R2701" s="86">
        <v>0</v>
      </c>
      <c r="S2701" s="86">
        <v>0</v>
      </c>
      <c r="T2701" s="86">
        <v>0</v>
      </c>
      <c r="U2701" s="86">
        <v>0</v>
      </c>
      <c r="V2701" s="86">
        <v>0</v>
      </c>
      <c r="W2701" s="86">
        <v>0</v>
      </c>
      <c r="X2701" s="86">
        <v>750000</v>
      </c>
      <c r="Y2701" s="86">
        <v>750000</v>
      </c>
    </row>
    <row r="2702" spans="1:25" hidden="1" outlineLevel="4" x14ac:dyDescent="0.3">
      <c r="A2702" s="85" t="s">
        <v>246</v>
      </c>
      <c r="B2702" s="85" t="s">
        <v>265</v>
      </c>
      <c r="C2702" t="s">
        <v>2740</v>
      </c>
      <c r="D2702" s="86">
        <v>0</v>
      </c>
      <c r="E2702" s="86">
        <v>0</v>
      </c>
      <c r="F2702" s="86">
        <v>0</v>
      </c>
      <c r="G2702" s="86">
        <v>0</v>
      </c>
      <c r="H2702" s="86">
        <v>0</v>
      </c>
      <c r="I2702" s="86">
        <v>0</v>
      </c>
      <c r="J2702" s="86">
        <v>0</v>
      </c>
      <c r="K2702" s="86">
        <v>0</v>
      </c>
      <c r="L2702" s="86">
        <v>0</v>
      </c>
      <c r="M2702" s="86">
        <v>0</v>
      </c>
      <c r="N2702" s="86">
        <v>0</v>
      </c>
      <c r="O2702" s="86">
        <v>0</v>
      </c>
      <c r="P2702" s="86">
        <v>0</v>
      </c>
      <c r="Q2702" s="86">
        <v>0</v>
      </c>
      <c r="R2702" s="86">
        <v>0</v>
      </c>
      <c r="S2702" s="86">
        <v>0</v>
      </c>
      <c r="T2702" s="86">
        <v>0</v>
      </c>
      <c r="U2702" s="86">
        <v>0</v>
      </c>
      <c r="V2702" s="86">
        <v>0</v>
      </c>
      <c r="W2702" s="86">
        <v>0</v>
      </c>
      <c r="X2702" s="86">
        <v>20000000</v>
      </c>
      <c r="Y2702" s="86">
        <v>20000000</v>
      </c>
    </row>
    <row r="2703" spans="1:25" hidden="1" outlineLevel="4" x14ac:dyDescent="0.3">
      <c r="A2703" s="85" t="s">
        <v>246</v>
      </c>
      <c r="B2703" s="85" t="s">
        <v>265</v>
      </c>
      <c r="C2703" t="s">
        <v>2741</v>
      </c>
      <c r="D2703" s="86">
        <v>0</v>
      </c>
      <c r="E2703" s="86">
        <v>0</v>
      </c>
      <c r="F2703" s="86">
        <v>0</v>
      </c>
      <c r="G2703" s="86">
        <v>0</v>
      </c>
      <c r="H2703" s="86">
        <v>0</v>
      </c>
      <c r="I2703" s="86">
        <v>0</v>
      </c>
      <c r="J2703" s="86">
        <v>0</v>
      </c>
      <c r="K2703" s="86">
        <v>0</v>
      </c>
      <c r="L2703" s="86">
        <v>0</v>
      </c>
      <c r="M2703" s="86">
        <v>0</v>
      </c>
      <c r="N2703" s="86">
        <v>0</v>
      </c>
      <c r="O2703" s="86">
        <v>0</v>
      </c>
      <c r="P2703" s="86">
        <v>0</v>
      </c>
      <c r="Q2703" s="86">
        <v>0</v>
      </c>
      <c r="R2703" s="86">
        <v>0</v>
      </c>
      <c r="S2703" s="86">
        <v>0</v>
      </c>
      <c r="T2703" s="86">
        <v>0</v>
      </c>
      <c r="U2703" s="86">
        <v>0</v>
      </c>
      <c r="V2703" s="86">
        <v>400000</v>
      </c>
      <c r="W2703" s="86">
        <v>0</v>
      </c>
      <c r="X2703" s="86">
        <v>0</v>
      </c>
      <c r="Y2703" s="86">
        <v>400000</v>
      </c>
    </row>
    <row r="2704" spans="1:25" hidden="1" outlineLevel="4" x14ac:dyDescent="0.3">
      <c r="A2704" s="85" t="s">
        <v>246</v>
      </c>
      <c r="B2704" s="85" t="s">
        <v>265</v>
      </c>
      <c r="C2704" t="s">
        <v>1447</v>
      </c>
      <c r="D2704" s="86">
        <v>0</v>
      </c>
      <c r="E2704" s="86">
        <v>0</v>
      </c>
      <c r="F2704" s="86">
        <v>0</v>
      </c>
      <c r="G2704" s="86">
        <v>0</v>
      </c>
      <c r="H2704" s="86">
        <v>0</v>
      </c>
      <c r="I2704" s="86">
        <v>0</v>
      </c>
      <c r="J2704" s="86">
        <v>0</v>
      </c>
      <c r="K2704" s="86">
        <v>0</v>
      </c>
      <c r="L2704" s="86">
        <v>0</v>
      </c>
      <c r="M2704" s="86">
        <v>0</v>
      </c>
      <c r="N2704" s="86">
        <v>0</v>
      </c>
      <c r="O2704" s="86">
        <v>0</v>
      </c>
      <c r="P2704" s="86">
        <v>0</v>
      </c>
      <c r="Q2704" s="86">
        <v>0</v>
      </c>
      <c r="R2704" s="86">
        <v>0</v>
      </c>
      <c r="S2704" s="86">
        <v>0</v>
      </c>
      <c r="T2704" s="86">
        <v>0</v>
      </c>
      <c r="U2704" s="86">
        <v>0</v>
      </c>
      <c r="V2704" s="86">
        <v>0</v>
      </c>
      <c r="W2704" s="86">
        <v>0</v>
      </c>
      <c r="X2704" s="86">
        <v>300000</v>
      </c>
      <c r="Y2704" s="86">
        <v>300000</v>
      </c>
    </row>
    <row r="2705" spans="1:25" hidden="1" outlineLevel="4" x14ac:dyDescent="0.3">
      <c r="A2705" s="85" t="s">
        <v>246</v>
      </c>
      <c r="B2705" s="85" t="s">
        <v>265</v>
      </c>
      <c r="C2705" t="s">
        <v>2742</v>
      </c>
      <c r="D2705" s="86">
        <v>0</v>
      </c>
      <c r="E2705" s="86">
        <v>0</v>
      </c>
      <c r="F2705" s="86">
        <v>0</v>
      </c>
      <c r="G2705" s="86">
        <v>0</v>
      </c>
      <c r="H2705" s="86">
        <v>0</v>
      </c>
      <c r="I2705" s="86">
        <v>0</v>
      </c>
      <c r="J2705" s="86">
        <v>0</v>
      </c>
      <c r="K2705" s="86">
        <v>0</v>
      </c>
      <c r="L2705" s="86">
        <v>0</v>
      </c>
      <c r="M2705" s="86">
        <v>0</v>
      </c>
      <c r="N2705" s="86">
        <v>0</v>
      </c>
      <c r="O2705" s="86">
        <v>0</v>
      </c>
      <c r="P2705" s="86">
        <v>0</v>
      </c>
      <c r="Q2705" s="86">
        <v>0</v>
      </c>
      <c r="R2705" s="86">
        <v>0</v>
      </c>
      <c r="S2705" s="86">
        <v>0</v>
      </c>
      <c r="T2705" s="86">
        <v>0</v>
      </c>
      <c r="U2705" s="86">
        <v>0</v>
      </c>
      <c r="V2705" s="86">
        <v>0</v>
      </c>
      <c r="W2705" s="86">
        <v>0</v>
      </c>
      <c r="X2705" s="86">
        <v>750000</v>
      </c>
      <c r="Y2705" s="86">
        <v>750000</v>
      </c>
    </row>
    <row r="2706" spans="1:25" hidden="1" outlineLevel="4" x14ac:dyDescent="0.3">
      <c r="A2706" s="85" t="s">
        <v>246</v>
      </c>
      <c r="B2706" s="85" t="s">
        <v>265</v>
      </c>
      <c r="C2706" t="s">
        <v>2743</v>
      </c>
      <c r="D2706" s="86">
        <v>0</v>
      </c>
      <c r="E2706" s="86">
        <v>0</v>
      </c>
      <c r="F2706" s="86">
        <v>0</v>
      </c>
      <c r="G2706" s="86">
        <v>0</v>
      </c>
      <c r="H2706" s="86">
        <v>0</v>
      </c>
      <c r="I2706" s="86">
        <v>0</v>
      </c>
      <c r="J2706" s="86">
        <v>0</v>
      </c>
      <c r="K2706" s="86">
        <v>0</v>
      </c>
      <c r="L2706" s="86">
        <v>0</v>
      </c>
      <c r="M2706" s="86">
        <v>0</v>
      </c>
      <c r="N2706" s="86">
        <v>0</v>
      </c>
      <c r="O2706" s="86">
        <v>0</v>
      </c>
      <c r="P2706" s="86">
        <v>0</v>
      </c>
      <c r="Q2706" s="86">
        <v>0</v>
      </c>
      <c r="R2706" s="86">
        <v>0</v>
      </c>
      <c r="S2706" s="86">
        <v>0</v>
      </c>
      <c r="T2706" s="86">
        <v>0</v>
      </c>
      <c r="U2706" s="86">
        <v>0</v>
      </c>
      <c r="V2706" s="86">
        <v>0</v>
      </c>
      <c r="W2706" s="86">
        <v>12000000</v>
      </c>
      <c r="X2706" s="86">
        <v>0</v>
      </c>
      <c r="Y2706" s="86">
        <v>12000000</v>
      </c>
    </row>
    <row r="2707" spans="1:25" hidden="1" outlineLevel="4" x14ac:dyDescent="0.3">
      <c r="A2707" s="85" t="s">
        <v>246</v>
      </c>
      <c r="B2707" s="85" t="s">
        <v>265</v>
      </c>
      <c r="C2707" t="s">
        <v>2744</v>
      </c>
      <c r="D2707" s="86">
        <v>0</v>
      </c>
      <c r="E2707" s="86">
        <v>0</v>
      </c>
      <c r="F2707" s="86">
        <v>0</v>
      </c>
      <c r="G2707" s="86">
        <v>0</v>
      </c>
      <c r="H2707" s="86">
        <v>0</v>
      </c>
      <c r="I2707" s="86">
        <v>0</v>
      </c>
      <c r="J2707" s="86">
        <v>0</v>
      </c>
      <c r="K2707" s="86">
        <v>0</v>
      </c>
      <c r="L2707" s="86">
        <v>0</v>
      </c>
      <c r="M2707" s="86">
        <v>0</v>
      </c>
      <c r="N2707" s="86">
        <v>0</v>
      </c>
      <c r="O2707" s="86">
        <v>0</v>
      </c>
      <c r="P2707" s="86">
        <v>0</v>
      </c>
      <c r="Q2707" s="86">
        <v>0</v>
      </c>
      <c r="R2707" s="86">
        <v>0</v>
      </c>
      <c r="S2707" s="86">
        <v>0</v>
      </c>
      <c r="T2707" s="86">
        <v>0</v>
      </c>
      <c r="U2707" s="86">
        <v>0</v>
      </c>
      <c r="V2707" s="86">
        <v>350000</v>
      </c>
      <c r="W2707" s="86">
        <v>0</v>
      </c>
      <c r="X2707" s="86">
        <v>0</v>
      </c>
      <c r="Y2707" s="86">
        <v>350000</v>
      </c>
    </row>
    <row r="2708" spans="1:25" hidden="1" outlineLevel="4" x14ac:dyDescent="0.3">
      <c r="A2708" s="85" t="s">
        <v>246</v>
      </c>
      <c r="B2708" s="85" t="s">
        <v>265</v>
      </c>
      <c r="C2708" t="s">
        <v>2745</v>
      </c>
      <c r="D2708" s="86">
        <v>0</v>
      </c>
      <c r="E2708" s="86">
        <v>0</v>
      </c>
      <c r="F2708" s="86">
        <v>0</v>
      </c>
      <c r="G2708" s="86">
        <v>0</v>
      </c>
      <c r="H2708" s="86">
        <v>0</v>
      </c>
      <c r="I2708" s="86">
        <v>0</v>
      </c>
      <c r="J2708" s="86">
        <v>0</v>
      </c>
      <c r="K2708" s="86">
        <v>0</v>
      </c>
      <c r="L2708" s="86">
        <v>0</v>
      </c>
      <c r="M2708" s="86">
        <v>0</v>
      </c>
      <c r="N2708" s="86">
        <v>0</v>
      </c>
      <c r="O2708" s="86">
        <v>0</v>
      </c>
      <c r="P2708" s="86">
        <v>0</v>
      </c>
      <c r="Q2708" s="86">
        <v>0</v>
      </c>
      <c r="R2708" s="86">
        <v>100000</v>
      </c>
      <c r="S2708" s="86">
        <v>0</v>
      </c>
      <c r="T2708" s="86">
        <v>0</v>
      </c>
      <c r="U2708" s="86">
        <v>0</v>
      </c>
      <c r="V2708" s="86">
        <v>0</v>
      </c>
      <c r="W2708" s="86">
        <v>0</v>
      </c>
      <c r="X2708" s="86">
        <v>0</v>
      </c>
      <c r="Y2708" s="86">
        <v>100000</v>
      </c>
    </row>
    <row r="2709" spans="1:25" hidden="1" outlineLevel="4" x14ac:dyDescent="0.3">
      <c r="A2709" s="85" t="s">
        <v>246</v>
      </c>
      <c r="B2709" s="85" t="s">
        <v>265</v>
      </c>
      <c r="C2709" t="s">
        <v>2746</v>
      </c>
      <c r="D2709" s="86">
        <v>0</v>
      </c>
      <c r="E2709" s="86">
        <v>0</v>
      </c>
      <c r="F2709" s="86">
        <v>0</v>
      </c>
      <c r="G2709" s="86">
        <v>0</v>
      </c>
      <c r="H2709" s="86">
        <v>0</v>
      </c>
      <c r="I2709" s="86">
        <v>0</v>
      </c>
      <c r="J2709" s="86">
        <v>0</v>
      </c>
      <c r="K2709" s="86">
        <v>0</v>
      </c>
      <c r="L2709" s="86">
        <v>0</v>
      </c>
      <c r="M2709" s="86">
        <v>0</v>
      </c>
      <c r="N2709" s="86">
        <v>0</v>
      </c>
      <c r="O2709" s="86">
        <v>0</v>
      </c>
      <c r="P2709" s="86">
        <v>0</v>
      </c>
      <c r="Q2709" s="86">
        <v>0</v>
      </c>
      <c r="R2709" s="86">
        <v>0</v>
      </c>
      <c r="S2709" s="86">
        <v>0</v>
      </c>
      <c r="T2709" s="86">
        <v>1000000</v>
      </c>
      <c r="U2709" s="86">
        <v>0</v>
      </c>
      <c r="V2709" s="86">
        <v>0</v>
      </c>
      <c r="W2709" s="86">
        <v>0</v>
      </c>
      <c r="X2709" s="86">
        <v>0</v>
      </c>
      <c r="Y2709" s="86">
        <v>1000000</v>
      </c>
    </row>
    <row r="2710" spans="1:25" hidden="1" outlineLevel="4" x14ac:dyDescent="0.3">
      <c r="A2710" s="85" t="s">
        <v>246</v>
      </c>
      <c r="B2710" s="85" t="s">
        <v>265</v>
      </c>
      <c r="C2710" t="s">
        <v>2747</v>
      </c>
      <c r="D2710" s="86">
        <v>0</v>
      </c>
      <c r="E2710" s="86">
        <v>0</v>
      </c>
      <c r="F2710" s="86">
        <v>0</v>
      </c>
      <c r="G2710" s="86">
        <v>0</v>
      </c>
      <c r="H2710" s="86">
        <v>0</v>
      </c>
      <c r="I2710" s="86">
        <v>0</v>
      </c>
      <c r="J2710" s="86">
        <v>0</v>
      </c>
      <c r="K2710" s="86">
        <v>0</v>
      </c>
      <c r="L2710" s="86">
        <v>0</v>
      </c>
      <c r="M2710" s="86">
        <v>0</v>
      </c>
      <c r="N2710" s="86">
        <v>0</v>
      </c>
      <c r="O2710" s="86">
        <v>0</v>
      </c>
      <c r="P2710" s="86">
        <v>0</v>
      </c>
      <c r="Q2710" s="86">
        <v>0</v>
      </c>
      <c r="R2710" s="86">
        <v>0</v>
      </c>
      <c r="S2710" s="86">
        <v>0</v>
      </c>
      <c r="T2710" s="86">
        <v>0</v>
      </c>
      <c r="U2710" s="86">
        <v>0</v>
      </c>
      <c r="V2710" s="86">
        <v>0</v>
      </c>
      <c r="W2710" s="86">
        <v>53000000</v>
      </c>
      <c r="X2710" s="86">
        <v>0</v>
      </c>
      <c r="Y2710" s="86">
        <v>53000000</v>
      </c>
    </row>
    <row r="2711" spans="1:25" s="284" customFormat="1" hidden="1" outlineLevel="3" collapsed="1" x14ac:dyDescent="0.3">
      <c r="A2711" s="85"/>
      <c r="B2711" s="290" t="s">
        <v>2880</v>
      </c>
      <c r="C2711" s="291"/>
      <c r="D2711" s="292"/>
      <c r="E2711" s="292">
        <f t="shared" ref="E2711:Y2711" si="116">SUBTOTAL(9,E2700:E2710)</f>
        <v>0</v>
      </c>
      <c r="F2711" s="292">
        <f t="shared" si="116"/>
        <v>0</v>
      </c>
      <c r="G2711" s="292">
        <f t="shared" si="116"/>
        <v>0</v>
      </c>
      <c r="H2711" s="292">
        <f t="shared" si="116"/>
        <v>0</v>
      </c>
      <c r="I2711" s="292">
        <f t="shared" si="116"/>
        <v>0</v>
      </c>
      <c r="J2711" s="292">
        <f t="shared" si="116"/>
        <v>0</v>
      </c>
      <c r="K2711" s="292">
        <f t="shared" si="116"/>
        <v>0</v>
      </c>
      <c r="L2711" s="292">
        <f t="shared" si="116"/>
        <v>0</v>
      </c>
      <c r="M2711" s="292">
        <f t="shared" si="116"/>
        <v>0</v>
      </c>
      <c r="N2711" s="292">
        <f t="shared" si="116"/>
        <v>0</v>
      </c>
      <c r="O2711" s="292">
        <f t="shared" si="116"/>
        <v>0</v>
      </c>
      <c r="P2711" s="292">
        <f t="shared" si="116"/>
        <v>0</v>
      </c>
      <c r="Q2711" s="292">
        <f t="shared" si="116"/>
        <v>0</v>
      </c>
      <c r="R2711" s="292">
        <f t="shared" si="116"/>
        <v>100000</v>
      </c>
      <c r="S2711" s="292">
        <f t="shared" si="116"/>
        <v>0</v>
      </c>
      <c r="T2711" s="292">
        <f t="shared" si="116"/>
        <v>1000000</v>
      </c>
      <c r="U2711" s="292">
        <f t="shared" si="116"/>
        <v>0</v>
      </c>
      <c r="V2711" s="292">
        <f t="shared" si="116"/>
        <v>750000</v>
      </c>
      <c r="W2711" s="292">
        <f t="shared" si="116"/>
        <v>65000000</v>
      </c>
      <c r="X2711" s="292">
        <f t="shared" si="116"/>
        <v>31800000</v>
      </c>
      <c r="Y2711" s="292">
        <f t="shared" si="116"/>
        <v>98650000</v>
      </c>
    </row>
    <row r="2712" spans="1:25" hidden="1" outlineLevel="4" x14ac:dyDescent="0.3">
      <c r="A2712" s="85" t="s">
        <v>246</v>
      </c>
      <c r="B2712" s="85" t="s">
        <v>269</v>
      </c>
      <c r="C2712" t="s">
        <v>2748</v>
      </c>
      <c r="D2712" s="86">
        <v>0</v>
      </c>
      <c r="E2712" s="86">
        <v>0</v>
      </c>
      <c r="F2712" s="86">
        <v>0</v>
      </c>
      <c r="G2712" s="86">
        <v>0</v>
      </c>
      <c r="H2712" s="86">
        <v>0</v>
      </c>
      <c r="I2712" s="86">
        <v>0</v>
      </c>
      <c r="J2712" s="86">
        <v>0</v>
      </c>
      <c r="K2712" s="86">
        <v>0</v>
      </c>
      <c r="L2712" s="86">
        <v>0</v>
      </c>
      <c r="M2712" s="86">
        <v>0</v>
      </c>
      <c r="N2712" s="86">
        <v>0</v>
      </c>
      <c r="O2712" s="86">
        <v>0</v>
      </c>
      <c r="P2712" s="86">
        <v>0</v>
      </c>
      <c r="Q2712" s="86">
        <v>0</v>
      </c>
      <c r="R2712" s="86">
        <v>0</v>
      </c>
      <c r="S2712" s="86">
        <v>0</v>
      </c>
      <c r="T2712" s="86">
        <v>0</v>
      </c>
      <c r="U2712" s="86">
        <v>0</v>
      </c>
      <c r="V2712" s="86">
        <v>10000000</v>
      </c>
      <c r="W2712" s="86">
        <v>0</v>
      </c>
      <c r="X2712" s="86">
        <v>0</v>
      </c>
      <c r="Y2712" s="86">
        <v>10000000</v>
      </c>
    </row>
    <row r="2713" spans="1:25" hidden="1" outlineLevel="4" x14ac:dyDescent="0.3">
      <c r="A2713" s="85" t="s">
        <v>246</v>
      </c>
      <c r="B2713" s="85" t="s">
        <v>269</v>
      </c>
      <c r="C2713" t="s">
        <v>2749</v>
      </c>
      <c r="D2713" s="86">
        <v>0</v>
      </c>
      <c r="E2713" s="86">
        <v>0</v>
      </c>
      <c r="F2713" s="86">
        <v>0</v>
      </c>
      <c r="G2713" s="86">
        <v>0</v>
      </c>
      <c r="H2713" s="86">
        <v>0</v>
      </c>
      <c r="I2713" s="86">
        <v>0</v>
      </c>
      <c r="J2713" s="86">
        <v>0</v>
      </c>
      <c r="K2713" s="86">
        <v>0</v>
      </c>
      <c r="L2713" s="86">
        <v>0</v>
      </c>
      <c r="M2713" s="86">
        <v>0</v>
      </c>
      <c r="N2713" s="86">
        <v>0</v>
      </c>
      <c r="O2713" s="86">
        <v>0</v>
      </c>
      <c r="P2713" s="86">
        <v>0</v>
      </c>
      <c r="Q2713" s="86">
        <v>0</v>
      </c>
      <c r="R2713" s="86">
        <v>0</v>
      </c>
      <c r="S2713" s="86">
        <v>0</v>
      </c>
      <c r="T2713" s="86">
        <v>0</v>
      </c>
      <c r="U2713" s="86">
        <v>0</v>
      </c>
      <c r="V2713" s="86">
        <v>500000</v>
      </c>
      <c r="W2713" s="86">
        <v>0</v>
      </c>
      <c r="X2713" s="86">
        <v>0</v>
      </c>
      <c r="Y2713" s="86">
        <v>500000</v>
      </c>
    </row>
    <row r="2714" spans="1:25" hidden="1" outlineLevel="4" x14ac:dyDescent="0.3">
      <c r="A2714" s="85" t="s">
        <v>246</v>
      </c>
      <c r="B2714" s="85" t="s">
        <v>269</v>
      </c>
      <c r="C2714" t="s">
        <v>2750</v>
      </c>
      <c r="D2714" s="86">
        <v>0</v>
      </c>
      <c r="E2714" s="86">
        <v>0</v>
      </c>
      <c r="F2714" s="86">
        <v>0</v>
      </c>
      <c r="G2714" s="86">
        <v>0</v>
      </c>
      <c r="H2714" s="86">
        <v>0</v>
      </c>
      <c r="I2714" s="86">
        <v>0</v>
      </c>
      <c r="J2714" s="86">
        <v>0</v>
      </c>
      <c r="K2714" s="86">
        <v>0</v>
      </c>
      <c r="L2714" s="86">
        <v>0</v>
      </c>
      <c r="M2714" s="86">
        <v>0</v>
      </c>
      <c r="N2714" s="86">
        <v>0</v>
      </c>
      <c r="O2714" s="86">
        <v>0</v>
      </c>
      <c r="P2714" s="86">
        <v>0</v>
      </c>
      <c r="Q2714" s="86">
        <v>0</v>
      </c>
      <c r="R2714" s="86">
        <v>0</v>
      </c>
      <c r="S2714" s="86">
        <v>0</v>
      </c>
      <c r="T2714" s="86">
        <v>0</v>
      </c>
      <c r="U2714" s="86">
        <v>0</v>
      </c>
      <c r="V2714" s="86">
        <v>0</v>
      </c>
      <c r="W2714" s="86">
        <v>0</v>
      </c>
      <c r="X2714" s="86">
        <v>1500000</v>
      </c>
      <c r="Y2714" s="86">
        <v>1500000</v>
      </c>
    </row>
    <row r="2715" spans="1:25" hidden="1" outlineLevel="4" x14ac:dyDescent="0.3">
      <c r="A2715" s="85" t="s">
        <v>246</v>
      </c>
      <c r="B2715" s="85" t="s">
        <v>269</v>
      </c>
      <c r="C2715" t="s">
        <v>2751</v>
      </c>
      <c r="D2715" s="86">
        <v>0</v>
      </c>
      <c r="E2715" s="86">
        <v>0</v>
      </c>
      <c r="F2715" s="86">
        <v>0</v>
      </c>
      <c r="G2715" s="86">
        <v>0</v>
      </c>
      <c r="H2715" s="86">
        <v>0</v>
      </c>
      <c r="I2715" s="86">
        <v>0</v>
      </c>
      <c r="J2715" s="86">
        <v>0</v>
      </c>
      <c r="K2715" s="86">
        <v>0</v>
      </c>
      <c r="L2715" s="86">
        <v>0</v>
      </c>
      <c r="M2715" s="86">
        <v>0</v>
      </c>
      <c r="N2715" s="86">
        <v>0</v>
      </c>
      <c r="O2715" s="86">
        <v>0</v>
      </c>
      <c r="P2715" s="86">
        <v>0</v>
      </c>
      <c r="Q2715" s="86">
        <v>0</v>
      </c>
      <c r="R2715" s="86">
        <v>0</v>
      </c>
      <c r="S2715" s="86">
        <v>0</v>
      </c>
      <c r="T2715" s="86">
        <v>0</v>
      </c>
      <c r="U2715" s="86">
        <v>0</v>
      </c>
      <c r="V2715" s="86">
        <v>750000</v>
      </c>
      <c r="W2715" s="86">
        <v>0</v>
      </c>
      <c r="X2715" s="86">
        <v>0</v>
      </c>
      <c r="Y2715" s="86">
        <v>750000</v>
      </c>
    </row>
    <row r="2716" spans="1:25" hidden="1" outlineLevel="4" x14ac:dyDescent="0.3">
      <c r="A2716" s="85" t="s">
        <v>246</v>
      </c>
      <c r="B2716" s="85" t="s">
        <v>269</v>
      </c>
      <c r="C2716" t="s">
        <v>2752</v>
      </c>
      <c r="D2716" s="86">
        <v>0</v>
      </c>
      <c r="E2716" s="86">
        <v>0</v>
      </c>
      <c r="F2716" s="86">
        <v>0</v>
      </c>
      <c r="G2716" s="86">
        <v>0</v>
      </c>
      <c r="H2716" s="86">
        <v>0</v>
      </c>
      <c r="I2716" s="86">
        <v>0</v>
      </c>
      <c r="J2716" s="86">
        <v>0</v>
      </c>
      <c r="K2716" s="86">
        <v>0</v>
      </c>
      <c r="L2716" s="86">
        <v>0</v>
      </c>
      <c r="M2716" s="86">
        <v>0</v>
      </c>
      <c r="N2716" s="86">
        <v>0</v>
      </c>
      <c r="O2716" s="86">
        <v>0</v>
      </c>
      <c r="P2716" s="86">
        <v>0</v>
      </c>
      <c r="Q2716" s="86">
        <v>0</v>
      </c>
      <c r="R2716" s="86">
        <v>0</v>
      </c>
      <c r="S2716" s="86">
        <v>0</v>
      </c>
      <c r="T2716" s="86">
        <v>0</v>
      </c>
      <c r="U2716" s="86">
        <v>0</v>
      </c>
      <c r="V2716" s="86">
        <v>11870</v>
      </c>
      <c r="W2716" s="86">
        <v>0</v>
      </c>
      <c r="X2716" s="86">
        <v>0</v>
      </c>
      <c r="Y2716" s="86">
        <v>11870</v>
      </c>
    </row>
    <row r="2717" spans="1:25" s="284" customFormat="1" hidden="1" outlineLevel="3" collapsed="1" x14ac:dyDescent="0.3">
      <c r="A2717" s="85"/>
      <c r="B2717" s="290" t="s">
        <v>2881</v>
      </c>
      <c r="C2717" s="291"/>
      <c r="D2717" s="292"/>
      <c r="E2717" s="292">
        <f t="shared" ref="E2717:Y2717" si="117">SUBTOTAL(9,E2712:E2716)</f>
        <v>0</v>
      </c>
      <c r="F2717" s="292">
        <f t="shared" si="117"/>
        <v>0</v>
      </c>
      <c r="G2717" s="292">
        <f t="shared" si="117"/>
        <v>0</v>
      </c>
      <c r="H2717" s="292">
        <f t="shared" si="117"/>
        <v>0</v>
      </c>
      <c r="I2717" s="292">
        <f t="shared" si="117"/>
        <v>0</v>
      </c>
      <c r="J2717" s="292">
        <f t="shared" si="117"/>
        <v>0</v>
      </c>
      <c r="K2717" s="292">
        <f t="shared" si="117"/>
        <v>0</v>
      </c>
      <c r="L2717" s="292">
        <f t="shared" si="117"/>
        <v>0</v>
      </c>
      <c r="M2717" s="292">
        <f t="shared" si="117"/>
        <v>0</v>
      </c>
      <c r="N2717" s="292">
        <f t="shared" si="117"/>
        <v>0</v>
      </c>
      <c r="O2717" s="292">
        <f t="shared" si="117"/>
        <v>0</v>
      </c>
      <c r="P2717" s="292">
        <f t="shared" si="117"/>
        <v>0</v>
      </c>
      <c r="Q2717" s="292">
        <f t="shared" si="117"/>
        <v>0</v>
      </c>
      <c r="R2717" s="292">
        <f t="shared" si="117"/>
        <v>0</v>
      </c>
      <c r="S2717" s="292">
        <f t="shared" si="117"/>
        <v>0</v>
      </c>
      <c r="T2717" s="292">
        <f t="shared" si="117"/>
        <v>0</v>
      </c>
      <c r="U2717" s="292">
        <f t="shared" si="117"/>
        <v>0</v>
      </c>
      <c r="V2717" s="292">
        <f t="shared" si="117"/>
        <v>11261870</v>
      </c>
      <c r="W2717" s="292">
        <f t="shared" si="117"/>
        <v>0</v>
      </c>
      <c r="X2717" s="292">
        <f t="shared" si="117"/>
        <v>1500000</v>
      </c>
      <c r="Y2717" s="292">
        <f t="shared" si="117"/>
        <v>12761870</v>
      </c>
    </row>
    <row r="2718" spans="1:25" hidden="1" outlineLevel="4" x14ac:dyDescent="0.3">
      <c r="A2718" s="85" t="s">
        <v>246</v>
      </c>
      <c r="B2718" s="85" t="s">
        <v>273</v>
      </c>
      <c r="C2718" t="s">
        <v>2753</v>
      </c>
      <c r="D2718" s="86">
        <v>0</v>
      </c>
      <c r="E2718" s="86">
        <v>0</v>
      </c>
      <c r="F2718" s="86">
        <v>0</v>
      </c>
      <c r="G2718" s="86">
        <v>0</v>
      </c>
      <c r="H2718" s="86">
        <v>0</v>
      </c>
      <c r="I2718" s="86">
        <v>0</v>
      </c>
      <c r="J2718" s="86">
        <v>0</v>
      </c>
      <c r="K2718" s="86">
        <v>0</v>
      </c>
      <c r="L2718" s="86">
        <v>0</v>
      </c>
      <c r="M2718" s="86">
        <v>0</v>
      </c>
      <c r="N2718" s="86">
        <v>0</v>
      </c>
      <c r="O2718" s="86">
        <v>0</v>
      </c>
      <c r="P2718" s="86">
        <v>0</v>
      </c>
      <c r="Q2718" s="86">
        <v>0</v>
      </c>
      <c r="R2718" s="86">
        <v>0</v>
      </c>
      <c r="S2718" s="86">
        <v>0</v>
      </c>
      <c r="T2718" s="86">
        <v>0</v>
      </c>
      <c r="U2718" s="86">
        <v>0</v>
      </c>
      <c r="V2718" s="86">
        <v>0</v>
      </c>
      <c r="W2718" s="86">
        <v>0</v>
      </c>
      <c r="X2718" s="86">
        <v>250000</v>
      </c>
      <c r="Y2718" s="86">
        <v>250000</v>
      </c>
    </row>
    <row r="2719" spans="1:25" s="284" customFormat="1" hidden="1" outlineLevel="3" collapsed="1" x14ac:dyDescent="0.3">
      <c r="A2719" s="85"/>
      <c r="B2719" s="290" t="s">
        <v>2882</v>
      </c>
      <c r="C2719" s="291"/>
      <c r="D2719" s="292"/>
      <c r="E2719" s="292">
        <f t="shared" ref="E2719:Y2719" si="118">SUBTOTAL(9,E2718:E2718)</f>
        <v>0</v>
      </c>
      <c r="F2719" s="292">
        <f t="shared" si="118"/>
        <v>0</v>
      </c>
      <c r="G2719" s="292">
        <f t="shared" si="118"/>
        <v>0</v>
      </c>
      <c r="H2719" s="292">
        <f t="shared" si="118"/>
        <v>0</v>
      </c>
      <c r="I2719" s="292">
        <f t="shared" si="118"/>
        <v>0</v>
      </c>
      <c r="J2719" s="292">
        <f t="shared" si="118"/>
        <v>0</v>
      </c>
      <c r="K2719" s="292">
        <f t="shared" si="118"/>
        <v>0</v>
      </c>
      <c r="L2719" s="292">
        <f t="shared" si="118"/>
        <v>0</v>
      </c>
      <c r="M2719" s="292">
        <f t="shared" si="118"/>
        <v>0</v>
      </c>
      <c r="N2719" s="292">
        <f t="shared" si="118"/>
        <v>0</v>
      </c>
      <c r="O2719" s="292">
        <f t="shared" si="118"/>
        <v>0</v>
      </c>
      <c r="P2719" s="292">
        <f t="shared" si="118"/>
        <v>0</v>
      </c>
      <c r="Q2719" s="292">
        <f t="shared" si="118"/>
        <v>0</v>
      </c>
      <c r="R2719" s="292">
        <f t="shared" si="118"/>
        <v>0</v>
      </c>
      <c r="S2719" s="292">
        <f t="shared" si="118"/>
        <v>0</v>
      </c>
      <c r="T2719" s="292">
        <f t="shared" si="118"/>
        <v>0</v>
      </c>
      <c r="U2719" s="292">
        <f t="shared" si="118"/>
        <v>0</v>
      </c>
      <c r="V2719" s="292">
        <f t="shared" si="118"/>
        <v>0</v>
      </c>
      <c r="W2719" s="292">
        <f t="shared" si="118"/>
        <v>0</v>
      </c>
      <c r="X2719" s="292">
        <f t="shared" si="118"/>
        <v>250000</v>
      </c>
      <c r="Y2719" s="292">
        <f t="shared" si="118"/>
        <v>250000</v>
      </c>
    </row>
    <row r="2720" spans="1:25" hidden="1" outlineLevel="4" x14ac:dyDescent="0.3">
      <c r="A2720" s="85" t="s">
        <v>246</v>
      </c>
      <c r="B2720" s="85" t="s">
        <v>277</v>
      </c>
      <c r="C2720" t="s">
        <v>2754</v>
      </c>
      <c r="D2720" s="86">
        <v>0</v>
      </c>
      <c r="E2720" s="86">
        <v>0</v>
      </c>
      <c r="F2720" s="86">
        <v>0</v>
      </c>
      <c r="G2720" s="86">
        <v>0</v>
      </c>
      <c r="H2720" s="86">
        <v>0</v>
      </c>
      <c r="I2720" s="86">
        <v>0</v>
      </c>
      <c r="J2720" s="86">
        <v>0</v>
      </c>
      <c r="K2720" s="86">
        <v>0</v>
      </c>
      <c r="L2720" s="86">
        <v>0</v>
      </c>
      <c r="M2720" s="86">
        <v>0</v>
      </c>
      <c r="N2720" s="86">
        <v>0</v>
      </c>
      <c r="O2720" s="86">
        <v>0</v>
      </c>
      <c r="P2720" s="86">
        <v>0</v>
      </c>
      <c r="Q2720" s="86">
        <v>0</v>
      </c>
      <c r="R2720" s="86">
        <v>0</v>
      </c>
      <c r="S2720" s="86">
        <v>0</v>
      </c>
      <c r="T2720" s="86">
        <v>0</v>
      </c>
      <c r="U2720" s="86">
        <v>0</v>
      </c>
      <c r="V2720" s="86">
        <v>0</v>
      </c>
      <c r="W2720" s="86">
        <v>0</v>
      </c>
      <c r="X2720" s="86">
        <v>15000</v>
      </c>
      <c r="Y2720" s="86">
        <v>15000</v>
      </c>
    </row>
    <row r="2721" spans="1:25" hidden="1" outlineLevel="4" x14ac:dyDescent="0.3">
      <c r="A2721" s="85" t="s">
        <v>246</v>
      </c>
      <c r="B2721" s="85" t="s">
        <v>277</v>
      </c>
      <c r="C2721" t="s">
        <v>1227</v>
      </c>
      <c r="D2721" s="86">
        <v>0</v>
      </c>
      <c r="E2721" s="86">
        <v>0</v>
      </c>
      <c r="F2721" s="86">
        <v>0</v>
      </c>
      <c r="G2721" s="86">
        <v>0</v>
      </c>
      <c r="H2721" s="86">
        <v>0</v>
      </c>
      <c r="I2721" s="86">
        <v>0</v>
      </c>
      <c r="J2721" s="86">
        <v>0</v>
      </c>
      <c r="K2721" s="86">
        <v>0</v>
      </c>
      <c r="L2721" s="86">
        <v>0</v>
      </c>
      <c r="M2721" s="86">
        <v>25000</v>
      </c>
      <c r="N2721" s="86">
        <v>0</v>
      </c>
      <c r="O2721" s="86">
        <v>0</v>
      </c>
      <c r="P2721" s="86">
        <v>0</v>
      </c>
      <c r="Q2721" s="86">
        <v>0</v>
      </c>
      <c r="R2721" s="86">
        <v>0</v>
      </c>
      <c r="S2721" s="86">
        <v>0</v>
      </c>
      <c r="T2721" s="86">
        <v>0</v>
      </c>
      <c r="U2721" s="86">
        <v>0</v>
      </c>
      <c r="V2721" s="86">
        <v>0</v>
      </c>
      <c r="W2721" s="86">
        <v>0</v>
      </c>
      <c r="X2721" s="86">
        <v>0</v>
      </c>
      <c r="Y2721" s="86">
        <v>25000</v>
      </c>
    </row>
    <row r="2722" spans="1:25" hidden="1" outlineLevel="4" x14ac:dyDescent="0.3">
      <c r="A2722" s="85" t="s">
        <v>246</v>
      </c>
      <c r="B2722" s="85" t="s">
        <v>277</v>
      </c>
      <c r="C2722" t="s">
        <v>2755</v>
      </c>
      <c r="D2722" s="86">
        <v>0</v>
      </c>
      <c r="E2722" s="86">
        <v>0</v>
      </c>
      <c r="F2722" s="86">
        <v>0</v>
      </c>
      <c r="G2722" s="86">
        <v>0</v>
      </c>
      <c r="H2722" s="86">
        <v>0</v>
      </c>
      <c r="I2722" s="86">
        <v>0</v>
      </c>
      <c r="J2722" s="86">
        <v>0</v>
      </c>
      <c r="K2722" s="86">
        <v>0</v>
      </c>
      <c r="L2722" s="86">
        <v>0</v>
      </c>
      <c r="M2722" s="86">
        <v>0</v>
      </c>
      <c r="N2722" s="86">
        <v>0</v>
      </c>
      <c r="O2722" s="86">
        <v>0</v>
      </c>
      <c r="P2722" s="86">
        <v>0</v>
      </c>
      <c r="Q2722" s="86">
        <v>0</v>
      </c>
      <c r="R2722" s="86">
        <v>0</v>
      </c>
      <c r="S2722" s="86">
        <v>0</v>
      </c>
      <c r="T2722" s="86">
        <v>0</v>
      </c>
      <c r="U2722" s="86">
        <v>0</v>
      </c>
      <c r="V2722" s="86">
        <v>0</v>
      </c>
      <c r="W2722" s="86">
        <v>28150</v>
      </c>
      <c r="X2722" s="86">
        <v>0</v>
      </c>
      <c r="Y2722" s="86">
        <v>28150</v>
      </c>
    </row>
    <row r="2723" spans="1:25" hidden="1" outlineLevel="4" x14ac:dyDescent="0.3">
      <c r="A2723" s="85" t="s">
        <v>246</v>
      </c>
      <c r="B2723" s="85" t="s">
        <v>277</v>
      </c>
      <c r="C2723" t="s">
        <v>2756</v>
      </c>
      <c r="D2723" s="86">
        <v>0</v>
      </c>
      <c r="E2723" s="86">
        <v>0</v>
      </c>
      <c r="F2723" s="86">
        <v>0</v>
      </c>
      <c r="G2723" s="86">
        <v>0</v>
      </c>
      <c r="H2723" s="86">
        <v>0</v>
      </c>
      <c r="I2723" s="86">
        <v>0</v>
      </c>
      <c r="J2723" s="86">
        <v>0</v>
      </c>
      <c r="K2723" s="86">
        <v>0</v>
      </c>
      <c r="L2723" s="86">
        <v>0</v>
      </c>
      <c r="M2723" s="86">
        <v>0</v>
      </c>
      <c r="N2723" s="86">
        <v>0</v>
      </c>
      <c r="O2723" s="86">
        <v>0</v>
      </c>
      <c r="P2723" s="86">
        <v>25000</v>
      </c>
      <c r="Q2723" s="86">
        <v>0</v>
      </c>
      <c r="R2723" s="86">
        <v>0</v>
      </c>
      <c r="S2723" s="86">
        <v>0</v>
      </c>
      <c r="T2723" s="86">
        <v>0</v>
      </c>
      <c r="U2723" s="86">
        <v>0</v>
      </c>
      <c r="V2723" s="86">
        <v>0</v>
      </c>
      <c r="W2723" s="86">
        <v>0</v>
      </c>
      <c r="X2723" s="86">
        <v>0</v>
      </c>
      <c r="Y2723" s="86">
        <v>25000</v>
      </c>
    </row>
    <row r="2724" spans="1:25" hidden="1" outlineLevel="4" x14ac:dyDescent="0.3">
      <c r="A2724" s="85" t="s">
        <v>246</v>
      </c>
      <c r="B2724" s="85" t="s">
        <v>277</v>
      </c>
      <c r="C2724" t="s">
        <v>2757</v>
      </c>
      <c r="D2724" s="86">
        <v>0</v>
      </c>
      <c r="E2724" s="86">
        <v>0</v>
      </c>
      <c r="F2724" s="86">
        <v>0</v>
      </c>
      <c r="G2724" s="86">
        <v>0</v>
      </c>
      <c r="H2724" s="86">
        <v>0</v>
      </c>
      <c r="I2724" s="86">
        <v>0</v>
      </c>
      <c r="J2724" s="86">
        <v>0</v>
      </c>
      <c r="K2724" s="86">
        <v>0</v>
      </c>
      <c r="L2724" s="86">
        <v>0</v>
      </c>
      <c r="M2724" s="86">
        <v>0</v>
      </c>
      <c r="N2724" s="86">
        <v>0</v>
      </c>
      <c r="O2724" s="86">
        <v>0</v>
      </c>
      <c r="P2724" s="86">
        <v>0</v>
      </c>
      <c r="Q2724" s="86">
        <v>0</v>
      </c>
      <c r="R2724" s="86">
        <v>0</v>
      </c>
      <c r="S2724" s="86">
        <v>0</v>
      </c>
      <c r="T2724" s="86">
        <v>0</v>
      </c>
      <c r="U2724" s="86">
        <v>0</v>
      </c>
      <c r="V2724" s="86">
        <v>12000</v>
      </c>
      <c r="W2724" s="86">
        <v>0</v>
      </c>
      <c r="X2724" s="86">
        <v>0</v>
      </c>
      <c r="Y2724" s="86">
        <v>12000</v>
      </c>
    </row>
    <row r="2725" spans="1:25" s="284" customFormat="1" hidden="1" outlineLevel="3" collapsed="1" x14ac:dyDescent="0.3">
      <c r="A2725" s="85"/>
      <c r="B2725" s="290" t="s">
        <v>2883</v>
      </c>
      <c r="C2725" s="291"/>
      <c r="D2725" s="292"/>
      <c r="E2725" s="292">
        <f t="shared" ref="E2725:Y2725" si="119">SUBTOTAL(9,E2720:E2724)</f>
        <v>0</v>
      </c>
      <c r="F2725" s="292">
        <f t="shared" si="119"/>
        <v>0</v>
      </c>
      <c r="G2725" s="292">
        <f t="shared" si="119"/>
        <v>0</v>
      </c>
      <c r="H2725" s="292">
        <f t="shared" si="119"/>
        <v>0</v>
      </c>
      <c r="I2725" s="292">
        <f t="shared" si="119"/>
        <v>0</v>
      </c>
      <c r="J2725" s="292">
        <f t="shared" si="119"/>
        <v>0</v>
      </c>
      <c r="K2725" s="292">
        <f t="shared" si="119"/>
        <v>0</v>
      </c>
      <c r="L2725" s="292">
        <f t="shared" si="119"/>
        <v>0</v>
      </c>
      <c r="M2725" s="292">
        <f t="shared" si="119"/>
        <v>25000</v>
      </c>
      <c r="N2725" s="292">
        <f t="shared" si="119"/>
        <v>0</v>
      </c>
      <c r="O2725" s="292">
        <f t="shared" si="119"/>
        <v>0</v>
      </c>
      <c r="P2725" s="292">
        <f t="shared" si="119"/>
        <v>25000</v>
      </c>
      <c r="Q2725" s="292">
        <f t="shared" si="119"/>
        <v>0</v>
      </c>
      <c r="R2725" s="292">
        <f t="shared" si="119"/>
        <v>0</v>
      </c>
      <c r="S2725" s="292">
        <f t="shared" si="119"/>
        <v>0</v>
      </c>
      <c r="T2725" s="292">
        <f t="shared" si="119"/>
        <v>0</v>
      </c>
      <c r="U2725" s="292">
        <f t="shared" si="119"/>
        <v>0</v>
      </c>
      <c r="V2725" s="292">
        <f t="shared" si="119"/>
        <v>12000</v>
      </c>
      <c r="W2725" s="292">
        <f t="shared" si="119"/>
        <v>28150</v>
      </c>
      <c r="X2725" s="292">
        <f t="shared" si="119"/>
        <v>15000</v>
      </c>
      <c r="Y2725" s="292">
        <f t="shared" si="119"/>
        <v>105150</v>
      </c>
    </row>
    <row r="2726" spans="1:25" hidden="1" outlineLevel="4" x14ac:dyDescent="0.3">
      <c r="A2726" s="85" t="s">
        <v>246</v>
      </c>
      <c r="B2726" s="85" t="s">
        <v>279</v>
      </c>
      <c r="C2726" t="s">
        <v>2758</v>
      </c>
      <c r="D2726" s="86">
        <v>0</v>
      </c>
      <c r="E2726" s="86">
        <v>0</v>
      </c>
      <c r="F2726" s="86">
        <v>0</v>
      </c>
      <c r="G2726" s="86">
        <v>0</v>
      </c>
      <c r="H2726" s="86">
        <v>0</v>
      </c>
      <c r="I2726" s="86">
        <v>0</v>
      </c>
      <c r="J2726" s="86">
        <v>0</v>
      </c>
      <c r="K2726" s="86">
        <v>0</v>
      </c>
      <c r="L2726" s="86">
        <v>0</v>
      </c>
      <c r="M2726" s="86">
        <v>0</v>
      </c>
      <c r="N2726" s="86">
        <v>0</v>
      </c>
      <c r="O2726" s="86">
        <v>0</v>
      </c>
      <c r="P2726" s="86">
        <v>0</v>
      </c>
      <c r="Q2726" s="86">
        <v>0</v>
      </c>
      <c r="R2726" s="86">
        <v>0</v>
      </c>
      <c r="S2726" s="86">
        <v>0</v>
      </c>
      <c r="T2726" s="86">
        <v>1800000</v>
      </c>
      <c r="U2726" s="86">
        <v>0</v>
      </c>
      <c r="V2726" s="86">
        <v>0</v>
      </c>
      <c r="W2726" s="86">
        <v>5000000</v>
      </c>
      <c r="X2726" s="86">
        <v>0</v>
      </c>
      <c r="Y2726" s="86">
        <v>6800000</v>
      </c>
    </row>
    <row r="2727" spans="1:25" s="284" customFormat="1" hidden="1" outlineLevel="3" collapsed="1" x14ac:dyDescent="0.3">
      <c r="A2727" s="85"/>
      <c r="B2727" s="290" t="s">
        <v>2884</v>
      </c>
      <c r="C2727" s="291"/>
      <c r="D2727" s="292"/>
      <c r="E2727" s="292">
        <f t="shared" ref="E2727:Y2727" si="120">SUBTOTAL(9,E2726:E2726)</f>
        <v>0</v>
      </c>
      <c r="F2727" s="292">
        <f t="shared" si="120"/>
        <v>0</v>
      </c>
      <c r="G2727" s="292">
        <f t="shared" si="120"/>
        <v>0</v>
      </c>
      <c r="H2727" s="292">
        <f t="shared" si="120"/>
        <v>0</v>
      </c>
      <c r="I2727" s="292">
        <f t="shared" si="120"/>
        <v>0</v>
      </c>
      <c r="J2727" s="292">
        <f t="shared" si="120"/>
        <v>0</v>
      </c>
      <c r="K2727" s="292">
        <f t="shared" si="120"/>
        <v>0</v>
      </c>
      <c r="L2727" s="292">
        <f t="shared" si="120"/>
        <v>0</v>
      </c>
      <c r="M2727" s="292">
        <f t="shared" si="120"/>
        <v>0</v>
      </c>
      <c r="N2727" s="292">
        <f t="shared" si="120"/>
        <v>0</v>
      </c>
      <c r="O2727" s="292">
        <f t="shared" si="120"/>
        <v>0</v>
      </c>
      <c r="P2727" s="292">
        <f t="shared" si="120"/>
        <v>0</v>
      </c>
      <c r="Q2727" s="292">
        <f t="shared" si="120"/>
        <v>0</v>
      </c>
      <c r="R2727" s="292">
        <f t="shared" si="120"/>
        <v>0</v>
      </c>
      <c r="S2727" s="292">
        <f t="shared" si="120"/>
        <v>0</v>
      </c>
      <c r="T2727" s="292">
        <f t="shared" si="120"/>
        <v>1800000</v>
      </c>
      <c r="U2727" s="292">
        <f t="shared" si="120"/>
        <v>0</v>
      </c>
      <c r="V2727" s="292">
        <f t="shared" si="120"/>
        <v>0</v>
      </c>
      <c r="W2727" s="292">
        <f t="shared" si="120"/>
        <v>5000000</v>
      </c>
      <c r="X2727" s="292">
        <f t="shared" si="120"/>
        <v>0</v>
      </c>
      <c r="Y2727" s="292">
        <f t="shared" si="120"/>
        <v>6800000</v>
      </c>
    </row>
    <row r="2728" spans="1:25" s="286" customFormat="1" outlineLevel="2" collapsed="1" x14ac:dyDescent="0.3">
      <c r="A2728" s="285" t="s">
        <v>2773</v>
      </c>
      <c r="B2728" s="285"/>
      <c r="D2728" s="287">
        <f t="shared" ref="D2728:Y2728" si="121">SUBTOTAL(9,D2575:D2726)</f>
        <v>2000000</v>
      </c>
      <c r="E2728" s="287">
        <f t="shared" si="121"/>
        <v>0</v>
      </c>
      <c r="F2728" s="287">
        <f t="shared" si="121"/>
        <v>0</v>
      </c>
      <c r="G2728" s="287">
        <f t="shared" si="121"/>
        <v>0</v>
      </c>
      <c r="H2728" s="287">
        <f t="shared" si="121"/>
        <v>0</v>
      </c>
      <c r="I2728" s="287">
        <f t="shared" si="121"/>
        <v>0</v>
      </c>
      <c r="J2728" s="287">
        <f t="shared" si="121"/>
        <v>8880000</v>
      </c>
      <c r="K2728" s="287">
        <f t="shared" si="121"/>
        <v>6641250</v>
      </c>
      <c r="L2728" s="287">
        <f t="shared" si="121"/>
        <v>146000000</v>
      </c>
      <c r="M2728" s="287">
        <f t="shared" si="121"/>
        <v>3034350</v>
      </c>
      <c r="N2728" s="287">
        <f t="shared" si="121"/>
        <v>53923500</v>
      </c>
      <c r="O2728" s="287">
        <f t="shared" si="121"/>
        <v>14050000</v>
      </c>
      <c r="P2728" s="287">
        <f t="shared" si="121"/>
        <v>157039419</v>
      </c>
      <c r="Q2728" s="287">
        <f t="shared" si="121"/>
        <v>89490202</v>
      </c>
      <c r="R2728" s="287">
        <f t="shared" si="121"/>
        <v>100000</v>
      </c>
      <c r="S2728" s="287">
        <f t="shared" si="121"/>
        <v>0</v>
      </c>
      <c r="T2728" s="287">
        <f t="shared" si="121"/>
        <v>14273093</v>
      </c>
      <c r="U2728" s="287">
        <f t="shared" si="121"/>
        <v>0</v>
      </c>
      <c r="V2728" s="287">
        <f t="shared" si="121"/>
        <v>116923870</v>
      </c>
      <c r="W2728" s="287">
        <f t="shared" si="121"/>
        <v>1499545250</v>
      </c>
      <c r="X2728" s="287">
        <f t="shared" si="121"/>
        <v>171296800</v>
      </c>
      <c r="Y2728" s="287">
        <f t="shared" si="121"/>
        <v>2283197734</v>
      </c>
    </row>
    <row r="2729" spans="1:25" hidden="1" outlineLevel="4" x14ac:dyDescent="0.3">
      <c r="A2729" s="85" t="s">
        <v>2759</v>
      </c>
      <c r="B2729" s="85" t="s">
        <v>2760</v>
      </c>
      <c r="C2729" t="s">
        <v>2761</v>
      </c>
      <c r="D2729" s="86">
        <v>0</v>
      </c>
      <c r="E2729" s="86">
        <v>0</v>
      </c>
      <c r="F2729" s="86">
        <v>0</v>
      </c>
      <c r="G2729" s="86">
        <v>0</v>
      </c>
      <c r="H2729" s="86">
        <v>0</v>
      </c>
      <c r="I2729" s="86">
        <v>0</v>
      </c>
      <c r="J2729" s="86">
        <v>0</v>
      </c>
      <c r="K2729" s="86">
        <v>0</v>
      </c>
      <c r="L2729" s="86">
        <v>0</v>
      </c>
      <c r="M2729" s="86">
        <v>0</v>
      </c>
      <c r="N2729" s="86">
        <v>0</v>
      </c>
      <c r="O2729" s="86">
        <v>26589048</v>
      </c>
      <c r="P2729" s="86">
        <v>0</v>
      </c>
      <c r="Q2729" s="86">
        <v>0</v>
      </c>
      <c r="R2729" s="86">
        <v>0</v>
      </c>
      <c r="S2729" s="86">
        <v>0</v>
      </c>
      <c r="T2729" s="86">
        <v>0</v>
      </c>
      <c r="U2729" s="86">
        <v>0</v>
      </c>
      <c r="V2729" s="86">
        <v>0</v>
      </c>
      <c r="W2729" s="86">
        <v>0</v>
      </c>
      <c r="X2729" s="86">
        <v>0</v>
      </c>
      <c r="Y2729" s="86">
        <v>26589048</v>
      </c>
    </row>
    <row r="2730" spans="1:25" s="284" customFormat="1" hidden="1" outlineLevel="3" collapsed="1" x14ac:dyDescent="0.3">
      <c r="A2730" s="85"/>
      <c r="B2730" s="290" t="s">
        <v>2885</v>
      </c>
      <c r="C2730" s="291"/>
      <c r="D2730" s="292"/>
      <c r="E2730" s="292">
        <f t="shared" ref="E2730:Y2730" si="122">SUBTOTAL(9,E2729:E2729)</f>
        <v>0</v>
      </c>
      <c r="F2730" s="292">
        <f t="shared" si="122"/>
        <v>0</v>
      </c>
      <c r="G2730" s="292">
        <f t="shared" si="122"/>
        <v>0</v>
      </c>
      <c r="H2730" s="292">
        <f t="shared" si="122"/>
        <v>0</v>
      </c>
      <c r="I2730" s="292">
        <f t="shared" si="122"/>
        <v>0</v>
      </c>
      <c r="J2730" s="292">
        <f t="shared" si="122"/>
        <v>0</v>
      </c>
      <c r="K2730" s="292">
        <f t="shared" si="122"/>
        <v>0</v>
      </c>
      <c r="L2730" s="292">
        <f t="shared" si="122"/>
        <v>0</v>
      </c>
      <c r="M2730" s="292">
        <f t="shared" si="122"/>
        <v>0</v>
      </c>
      <c r="N2730" s="292">
        <f t="shared" si="122"/>
        <v>0</v>
      </c>
      <c r="O2730" s="292">
        <f t="shared" si="122"/>
        <v>26589048</v>
      </c>
      <c r="P2730" s="292">
        <f t="shared" si="122"/>
        <v>0</v>
      </c>
      <c r="Q2730" s="292">
        <f t="shared" si="122"/>
        <v>0</v>
      </c>
      <c r="R2730" s="292">
        <f t="shared" si="122"/>
        <v>0</v>
      </c>
      <c r="S2730" s="292">
        <f t="shared" si="122"/>
        <v>0</v>
      </c>
      <c r="T2730" s="292">
        <f t="shared" si="122"/>
        <v>0</v>
      </c>
      <c r="U2730" s="292">
        <f t="shared" si="122"/>
        <v>0</v>
      </c>
      <c r="V2730" s="292">
        <f t="shared" si="122"/>
        <v>0</v>
      </c>
      <c r="W2730" s="292">
        <f t="shared" si="122"/>
        <v>0</v>
      </c>
      <c r="X2730" s="292">
        <f t="shared" si="122"/>
        <v>0</v>
      </c>
      <c r="Y2730" s="292">
        <f t="shared" si="122"/>
        <v>26589048</v>
      </c>
    </row>
    <row r="2731" spans="1:25" hidden="1" outlineLevel="4" x14ac:dyDescent="0.3">
      <c r="A2731" s="85" t="s">
        <v>2759</v>
      </c>
      <c r="B2731" s="85" t="s">
        <v>2762</v>
      </c>
      <c r="C2731" t="s">
        <v>2763</v>
      </c>
      <c r="D2731" s="86">
        <v>0</v>
      </c>
      <c r="E2731" s="86">
        <v>2545350</v>
      </c>
      <c r="F2731" s="86">
        <v>0</v>
      </c>
      <c r="G2731" s="86">
        <v>0</v>
      </c>
      <c r="H2731" s="86">
        <v>0</v>
      </c>
      <c r="I2731" s="86">
        <v>78333866</v>
      </c>
      <c r="J2731" s="86">
        <v>0</v>
      </c>
      <c r="K2731" s="86">
        <v>0</v>
      </c>
      <c r="L2731" s="86">
        <v>0</v>
      </c>
      <c r="M2731" s="86">
        <v>98175036</v>
      </c>
      <c r="N2731" s="86">
        <v>0</v>
      </c>
      <c r="O2731" s="86">
        <v>0</v>
      </c>
      <c r="P2731" s="86">
        <v>8140680</v>
      </c>
      <c r="Q2731" s="86">
        <v>20399981</v>
      </c>
      <c r="R2731" s="86">
        <v>15532616</v>
      </c>
      <c r="S2731" s="86">
        <v>0</v>
      </c>
      <c r="T2731" s="86">
        <v>27089778</v>
      </c>
      <c r="U2731" s="86">
        <v>34024350</v>
      </c>
      <c r="V2731" s="86">
        <v>18723614</v>
      </c>
      <c r="W2731" s="86">
        <v>116323459</v>
      </c>
      <c r="X2731" s="86">
        <v>139956882</v>
      </c>
      <c r="Y2731" s="86">
        <v>559245612</v>
      </c>
    </row>
    <row r="2732" spans="1:25" s="284" customFormat="1" hidden="1" outlineLevel="3" collapsed="1" x14ac:dyDescent="0.3">
      <c r="A2732" s="85"/>
      <c r="B2732" s="290" t="s">
        <v>2886</v>
      </c>
      <c r="C2732" s="291"/>
      <c r="D2732" s="292"/>
      <c r="E2732" s="292">
        <f t="shared" ref="E2732:Y2732" si="123">SUBTOTAL(9,E2731:E2731)</f>
        <v>2545350</v>
      </c>
      <c r="F2732" s="292">
        <f t="shared" si="123"/>
        <v>0</v>
      </c>
      <c r="G2732" s="292">
        <f t="shared" si="123"/>
        <v>0</v>
      </c>
      <c r="H2732" s="292">
        <f t="shared" si="123"/>
        <v>0</v>
      </c>
      <c r="I2732" s="292">
        <f t="shared" si="123"/>
        <v>78333866</v>
      </c>
      <c r="J2732" s="292">
        <f t="shared" si="123"/>
        <v>0</v>
      </c>
      <c r="K2732" s="292">
        <f t="shared" si="123"/>
        <v>0</v>
      </c>
      <c r="L2732" s="292">
        <f t="shared" si="123"/>
        <v>0</v>
      </c>
      <c r="M2732" s="292">
        <f t="shared" si="123"/>
        <v>98175036</v>
      </c>
      <c r="N2732" s="292">
        <f t="shared" si="123"/>
        <v>0</v>
      </c>
      <c r="O2732" s="292">
        <f t="shared" si="123"/>
        <v>0</v>
      </c>
      <c r="P2732" s="292">
        <f t="shared" si="123"/>
        <v>8140680</v>
      </c>
      <c r="Q2732" s="292">
        <f t="shared" si="123"/>
        <v>20399981</v>
      </c>
      <c r="R2732" s="292">
        <f t="shared" si="123"/>
        <v>15532616</v>
      </c>
      <c r="S2732" s="292">
        <f t="shared" si="123"/>
        <v>0</v>
      </c>
      <c r="T2732" s="292">
        <f t="shared" si="123"/>
        <v>27089778</v>
      </c>
      <c r="U2732" s="292">
        <f t="shared" si="123"/>
        <v>34024350</v>
      </c>
      <c r="V2732" s="292">
        <f t="shared" si="123"/>
        <v>18723614</v>
      </c>
      <c r="W2732" s="292">
        <f t="shared" si="123"/>
        <v>116323459</v>
      </c>
      <c r="X2732" s="292">
        <f t="shared" si="123"/>
        <v>139956882</v>
      </c>
      <c r="Y2732" s="292">
        <f t="shared" si="123"/>
        <v>559245612</v>
      </c>
    </row>
    <row r="2733" spans="1:25" s="286" customFormat="1" outlineLevel="2" collapsed="1" x14ac:dyDescent="0.3">
      <c r="A2733" s="285" t="s">
        <v>2774</v>
      </c>
      <c r="B2733" s="285"/>
      <c r="D2733" s="287">
        <f t="shared" ref="D2733:Y2733" si="124">SUBTOTAL(9,D2729:D2731)</f>
        <v>0</v>
      </c>
      <c r="E2733" s="287">
        <f t="shared" si="124"/>
        <v>2545350</v>
      </c>
      <c r="F2733" s="287">
        <f t="shared" si="124"/>
        <v>0</v>
      </c>
      <c r="G2733" s="287">
        <f t="shared" si="124"/>
        <v>0</v>
      </c>
      <c r="H2733" s="287">
        <f t="shared" si="124"/>
        <v>0</v>
      </c>
      <c r="I2733" s="287">
        <f t="shared" si="124"/>
        <v>78333866</v>
      </c>
      <c r="J2733" s="287">
        <f t="shared" si="124"/>
        <v>0</v>
      </c>
      <c r="K2733" s="287">
        <f t="shared" si="124"/>
        <v>0</v>
      </c>
      <c r="L2733" s="287">
        <f t="shared" si="124"/>
        <v>0</v>
      </c>
      <c r="M2733" s="287">
        <f t="shared" si="124"/>
        <v>98175036</v>
      </c>
      <c r="N2733" s="287">
        <f t="shared" si="124"/>
        <v>0</v>
      </c>
      <c r="O2733" s="287">
        <f t="shared" si="124"/>
        <v>26589048</v>
      </c>
      <c r="P2733" s="287">
        <f t="shared" si="124"/>
        <v>8140680</v>
      </c>
      <c r="Q2733" s="287">
        <f t="shared" si="124"/>
        <v>20399981</v>
      </c>
      <c r="R2733" s="287">
        <f t="shared" si="124"/>
        <v>15532616</v>
      </c>
      <c r="S2733" s="287">
        <f t="shared" si="124"/>
        <v>0</v>
      </c>
      <c r="T2733" s="287">
        <f t="shared" si="124"/>
        <v>27089778</v>
      </c>
      <c r="U2733" s="287">
        <f t="shared" si="124"/>
        <v>34024350</v>
      </c>
      <c r="V2733" s="287">
        <f t="shared" si="124"/>
        <v>18723614</v>
      </c>
      <c r="W2733" s="287">
        <f t="shared" si="124"/>
        <v>116323459</v>
      </c>
      <c r="X2733" s="287">
        <f t="shared" si="124"/>
        <v>139956882</v>
      </c>
      <c r="Y2733" s="287">
        <f t="shared" si="124"/>
        <v>585834660</v>
      </c>
    </row>
    <row r="2734" spans="1:25" outlineLevel="1" x14ac:dyDescent="0.3">
      <c r="A2734" s="85" t="s">
        <v>311</v>
      </c>
      <c r="B2734" s="85"/>
      <c r="D2734" s="86">
        <f t="shared" ref="D2734:Y2734" si="125">SUBTOTAL(9,D3:D2731)</f>
        <v>91193951</v>
      </c>
      <c r="E2734" s="86">
        <f t="shared" si="125"/>
        <v>129763024</v>
      </c>
      <c r="F2734" s="86">
        <f t="shared" si="125"/>
        <v>10887401</v>
      </c>
      <c r="G2734" s="86">
        <f t="shared" si="125"/>
        <v>9684792.6184909903</v>
      </c>
      <c r="H2734" s="86">
        <f t="shared" si="125"/>
        <v>40583799</v>
      </c>
      <c r="I2734" s="86">
        <f t="shared" si="125"/>
        <v>299871951</v>
      </c>
      <c r="J2734" s="86">
        <f t="shared" si="125"/>
        <v>450311483</v>
      </c>
      <c r="K2734" s="86">
        <f t="shared" si="125"/>
        <v>741262774</v>
      </c>
      <c r="L2734" s="86">
        <f t="shared" si="125"/>
        <v>257804144</v>
      </c>
      <c r="M2734" s="86">
        <f t="shared" si="125"/>
        <v>547604350</v>
      </c>
      <c r="N2734" s="86">
        <f t="shared" si="125"/>
        <v>178972434</v>
      </c>
      <c r="O2734" s="86">
        <f t="shared" si="125"/>
        <v>233900449</v>
      </c>
      <c r="P2734" s="86">
        <f t="shared" si="125"/>
        <v>260034483</v>
      </c>
      <c r="Q2734" s="86">
        <f t="shared" si="125"/>
        <v>442934603</v>
      </c>
      <c r="R2734" s="86">
        <f t="shared" si="125"/>
        <v>60436076</v>
      </c>
      <c r="S2734" s="86">
        <f t="shared" si="125"/>
        <v>88419942</v>
      </c>
      <c r="T2734" s="86">
        <f t="shared" si="125"/>
        <v>478829031</v>
      </c>
      <c r="U2734" s="86">
        <f t="shared" si="125"/>
        <v>240524350</v>
      </c>
      <c r="V2734" s="86">
        <f t="shared" si="125"/>
        <v>1427087494</v>
      </c>
      <c r="W2734" s="86">
        <f t="shared" si="125"/>
        <v>5467592480</v>
      </c>
      <c r="X2734" s="86">
        <f t="shared" si="125"/>
        <v>2021486881</v>
      </c>
      <c r="Y2734" s="86">
        <f t="shared" si="125"/>
        <v>13479185892.618492</v>
      </c>
    </row>
    <row r="2737" spans="1:2" x14ac:dyDescent="0.3">
      <c r="A2737" t="s">
        <v>3064</v>
      </c>
    </row>
    <row r="2738" spans="1:2" x14ac:dyDescent="0.3">
      <c r="A2738" s="288" t="s">
        <v>161</v>
      </c>
      <c r="B2738" s="289">
        <v>45244</v>
      </c>
    </row>
  </sheetData>
  <autoFilter ref="A2:Y2733" xr:uid="{39FB66DC-1C9E-4A1F-89E6-CA4CCDBF31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2A1F-E4D8-4F5B-8FE7-9DDA0AA6ACE3}">
  <sheetPr>
    <tabColor rgb="FF7030A0"/>
    <pageSetUpPr fitToPage="1"/>
  </sheetPr>
  <dimension ref="A1:D852"/>
  <sheetViews>
    <sheetView showGridLines="0" workbookViewId="0">
      <pane ySplit="5" topLeftCell="A6" activePane="bottomLeft" state="frozen"/>
      <selection pane="bottomLeft" activeCell="A6" sqref="A6"/>
    </sheetView>
  </sheetViews>
  <sheetFormatPr defaultRowHeight="16.5" customHeight="1" x14ac:dyDescent="0.25"/>
  <cols>
    <col min="1" max="1" width="12.109375" style="311" customWidth="1"/>
    <col min="2" max="2" width="40.44140625" style="302" customWidth="1"/>
    <col min="3" max="3" width="55.88671875" style="303" customWidth="1"/>
    <col min="4" max="4" width="15.109375" style="95" bestFit="1" customWidth="1"/>
    <col min="5" max="255" width="8.88671875" style="10"/>
    <col min="256" max="256" width="11.6640625" style="10" customWidth="1"/>
    <col min="257" max="257" width="4.6640625" style="10" customWidth="1"/>
    <col min="258" max="258" width="43" style="10" customWidth="1"/>
    <col min="259" max="259" width="56.88671875" style="10" customWidth="1"/>
    <col min="260" max="260" width="22.33203125" style="10" customWidth="1"/>
    <col min="261" max="511" width="8.88671875" style="10"/>
    <col min="512" max="512" width="11.6640625" style="10" customWidth="1"/>
    <col min="513" max="513" width="4.6640625" style="10" customWidth="1"/>
    <col min="514" max="514" width="43" style="10" customWidth="1"/>
    <col min="515" max="515" width="56.88671875" style="10" customWidth="1"/>
    <col min="516" max="516" width="22.33203125" style="10" customWidth="1"/>
    <col min="517" max="767" width="8.88671875" style="10"/>
    <col min="768" max="768" width="11.6640625" style="10" customWidth="1"/>
    <col min="769" max="769" width="4.6640625" style="10" customWidth="1"/>
    <col min="770" max="770" width="43" style="10" customWidth="1"/>
    <col min="771" max="771" width="56.88671875" style="10" customWidth="1"/>
    <col min="772" max="772" width="22.33203125" style="10" customWidth="1"/>
    <col min="773" max="1023" width="8.88671875" style="10"/>
    <col min="1024" max="1024" width="11.6640625" style="10" customWidth="1"/>
    <col min="1025" max="1025" width="4.6640625" style="10" customWidth="1"/>
    <col min="1026" max="1026" width="43" style="10" customWidth="1"/>
    <col min="1027" max="1027" width="56.88671875" style="10" customWidth="1"/>
    <col min="1028" max="1028" width="22.33203125" style="10" customWidth="1"/>
    <col min="1029" max="1279" width="8.88671875" style="10"/>
    <col min="1280" max="1280" width="11.6640625" style="10" customWidth="1"/>
    <col min="1281" max="1281" width="4.6640625" style="10" customWidth="1"/>
    <col min="1282" max="1282" width="43" style="10" customWidth="1"/>
    <col min="1283" max="1283" width="56.88671875" style="10" customWidth="1"/>
    <col min="1284" max="1284" width="22.33203125" style="10" customWidth="1"/>
    <col min="1285" max="1535" width="8.88671875" style="10"/>
    <col min="1536" max="1536" width="11.6640625" style="10" customWidth="1"/>
    <col min="1537" max="1537" width="4.6640625" style="10" customWidth="1"/>
    <col min="1538" max="1538" width="43" style="10" customWidth="1"/>
    <col min="1539" max="1539" width="56.88671875" style="10" customWidth="1"/>
    <col min="1540" max="1540" width="22.33203125" style="10" customWidth="1"/>
    <col min="1541" max="1791" width="8.88671875" style="10"/>
    <col min="1792" max="1792" width="11.6640625" style="10" customWidth="1"/>
    <col min="1793" max="1793" width="4.6640625" style="10" customWidth="1"/>
    <col min="1794" max="1794" width="43" style="10" customWidth="1"/>
    <col min="1795" max="1795" width="56.88671875" style="10" customWidth="1"/>
    <col min="1796" max="1796" width="22.33203125" style="10" customWidth="1"/>
    <col min="1797" max="2047" width="8.88671875" style="10"/>
    <col min="2048" max="2048" width="11.6640625" style="10" customWidth="1"/>
    <col min="2049" max="2049" width="4.6640625" style="10" customWidth="1"/>
    <col min="2050" max="2050" width="43" style="10" customWidth="1"/>
    <col min="2051" max="2051" width="56.88671875" style="10" customWidth="1"/>
    <col min="2052" max="2052" width="22.33203125" style="10" customWidth="1"/>
    <col min="2053" max="2303" width="8.88671875" style="10"/>
    <col min="2304" max="2304" width="11.6640625" style="10" customWidth="1"/>
    <col min="2305" max="2305" width="4.6640625" style="10" customWidth="1"/>
    <col min="2306" max="2306" width="43" style="10" customWidth="1"/>
    <col min="2307" max="2307" width="56.88671875" style="10" customWidth="1"/>
    <col min="2308" max="2308" width="22.33203125" style="10" customWidth="1"/>
    <col min="2309" max="2559" width="8.88671875" style="10"/>
    <col min="2560" max="2560" width="11.6640625" style="10" customWidth="1"/>
    <col min="2561" max="2561" width="4.6640625" style="10" customWidth="1"/>
    <col min="2562" max="2562" width="43" style="10" customWidth="1"/>
    <col min="2563" max="2563" width="56.88671875" style="10" customWidth="1"/>
    <col min="2564" max="2564" width="22.33203125" style="10" customWidth="1"/>
    <col min="2565" max="2815" width="8.88671875" style="10"/>
    <col min="2816" max="2816" width="11.6640625" style="10" customWidth="1"/>
    <col min="2817" max="2817" width="4.6640625" style="10" customWidth="1"/>
    <col min="2818" max="2818" width="43" style="10" customWidth="1"/>
    <col min="2819" max="2819" width="56.88671875" style="10" customWidth="1"/>
    <col min="2820" max="2820" width="22.33203125" style="10" customWidth="1"/>
    <col min="2821" max="3071" width="8.88671875" style="10"/>
    <col min="3072" max="3072" width="11.6640625" style="10" customWidth="1"/>
    <col min="3073" max="3073" width="4.6640625" style="10" customWidth="1"/>
    <col min="3074" max="3074" width="43" style="10" customWidth="1"/>
    <col min="3075" max="3075" width="56.88671875" style="10" customWidth="1"/>
    <col min="3076" max="3076" width="22.33203125" style="10" customWidth="1"/>
    <col min="3077" max="3327" width="8.88671875" style="10"/>
    <col min="3328" max="3328" width="11.6640625" style="10" customWidth="1"/>
    <col min="3329" max="3329" width="4.6640625" style="10" customWidth="1"/>
    <col min="3330" max="3330" width="43" style="10" customWidth="1"/>
    <col min="3331" max="3331" width="56.88671875" style="10" customWidth="1"/>
    <col min="3332" max="3332" width="22.33203125" style="10" customWidth="1"/>
    <col min="3333" max="3583" width="8.88671875" style="10"/>
    <col min="3584" max="3584" width="11.6640625" style="10" customWidth="1"/>
    <col min="3585" max="3585" width="4.6640625" style="10" customWidth="1"/>
    <col min="3586" max="3586" width="43" style="10" customWidth="1"/>
    <col min="3587" max="3587" width="56.88671875" style="10" customWidth="1"/>
    <col min="3588" max="3588" width="22.33203125" style="10" customWidth="1"/>
    <col min="3589" max="3839" width="8.88671875" style="10"/>
    <col min="3840" max="3840" width="11.6640625" style="10" customWidth="1"/>
    <col min="3841" max="3841" width="4.6640625" style="10" customWidth="1"/>
    <col min="3842" max="3842" width="43" style="10" customWidth="1"/>
    <col min="3843" max="3843" width="56.88671875" style="10" customWidth="1"/>
    <col min="3844" max="3844" width="22.33203125" style="10" customWidth="1"/>
    <col min="3845" max="4095" width="8.88671875" style="10"/>
    <col min="4096" max="4096" width="11.6640625" style="10" customWidth="1"/>
    <col min="4097" max="4097" width="4.6640625" style="10" customWidth="1"/>
    <col min="4098" max="4098" width="43" style="10" customWidth="1"/>
    <col min="4099" max="4099" width="56.88671875" style="10" customWidth="1"/>
    <col min="4100" max="4100" width="22.33203125" style="10" customWidth="1"/>
    <col min="4101" max="4351" width="8.88671875" style="10"/>
    <col min="4352" max="4352" width="11.6640625" style="10" customWidth="1"/>
    <col min="4353" max="4353" width="4.6640625" style="10" customWidth="1"/>
    <col min="4354" max="4354" width="43" style="10" customWidth="1"/>
    <col min="4355" max="4355" width="56.88671875" style="10" customWidth="1"/>
    <col min="4356" max="4356" width="22.33203125" style="10" customWidth="1"/>
    <col min="4357" max="4607" width="8.88671875" style="10"/>
    <col min="4608" max="4608" width="11.6640625" style="10" customWidth="1"/>
    <col min="4609" max="4609" width="4.6640625" style="10" customWidth="1"/>
    <col min="4610" max="4610" width="43" style="10" customWidth="1"/>
    <col min="4611" max="4611" width="56.88671875" style="10" customWidth="1"/>
    <col min="4612" max="4612" width="22.33203125" style="10" customWidth="1"/>
    <col min="4613" max="4863" width="8.88671875" style="10"/>
    <col min="4864" max="4864" width="11.6640625" style="10" customWidth="1"/>
    <col min="4865" max="4865" width="4.6640625" style="10" customWidth="1"/>
    <col min="4866" max="4866" width="43" style="10" customWidth="1"/>
    <col min="4867" max="4867" width="56.88671875" style="10" customWidth="1"/>
    <col min="4868" max="4868" width="22.33203125" style="10" customWidth="1"/>
    <col min="4869" max="5119" width="8.88671875" style="10"/>
    <col min="5120" max="5120" width="11.6640625" style="10" customWidth="1"/>
    <col min="5121" max="5121" width="4.6640625" style="10" customWidth="1"/>
    <col min="5122" max="5122" width="43" style="10" customWidth="1"/>
    <col min="5123" max="5123" width="56.88671875" style="10" customWidth="1"/>
    <col min="5124" max="5124" width="22.33203125" style="10" customWidth="1"/>
    <col min="5125" max="5375" width="8.88671875" style="10"/>
    <col min="5376" max="5376" width="11.6640625" style="10" customWidth="1"/>
    <col min="5377" max="5377" width="4.6640625" style="10" customWidth="1"/>
    <col min="5378" max="5378" width="43" style="10" customWidth="1"/>
    <col min="5379" max="5379" width="56.88671875" style="10" customWidth="1"/>
    <col min="5380" max="5380" width="22.33203125" style="10" customWidth="1"/>
    <col min="5381" max="5631" width="8.88671875" style="10"/>
    <col min="5632" max="5632" width="11.6640625" style="10" customWidth="1"/>
    <col min="5633" max="5633" width="4.6640625" style="10" customWidth="1"/>
    <col min="5634" max="5634" width="43" style="10" customWidth="1"/>
    <col min="5635" max="5635" width="56.88671875" style="10" customWidth="1"/>
    <col min="5636" max="5636" width="22.33203125" style="10" customWidth="1"/>
    <col min="5637" max="5887" width="8.88671875" style="10"/>
    <col min="5888" max="5888" width="11.6640625" style="10" customWidth="1"/>
    <col min="5889" max="5889" width="4.6640625" style="10" customWidth="1"/>
    <col min="5890" max="5890" width="43" style="10" customWidth="1"/>
    <col min="5891" max="5891" width="56.88671875" style="10" customWidth="1"/>
    <col min="5892" max="5892" width="22.33203125" style="10" customWidth="1"/>
    <col min="5893" max="6143" width="8.88671875" style="10"/>
    <col min="6144" max="6144" width="11.6640625" style="10" customWidth="1"/>
    <col min="6145" max="6145" width="4.6640625" style="10" customWidth="1"/>
    <col min="6146" max="6146" width="43" style="10" customWidth="1"/>
    <col min="6147" max="6147" width="56.88671875" style="10" customWidth="1"/>
    <col min="6148" max="6148" width="22.33203125" style="10" customWidth="1"/>
    <col min="6149" max="6399" width="8.88671875" style="10"/>
    <col min="6400" max="6400" width="11.6640625" style="10" customWidth="1"/>
    <col min="6401" max="6401" width="4.6640625" style="10" customWidth="1"/>
    <col min="6402" max="6402" width="43" style="10" customWidth="1"/>
    <col min="6403" max="6403" width="56.88671875" style="10" customWidth="1"/>
    <col min="6404" max="6404" width="22.33203125" style="10" customWidth="1"/>
    <col min="6405" max="6655" width="8.88671875" style="10"/>
    <col min="6656" max="6656" width="11.6640625" style="10" customWidth="1"/>
    <col min="6657" max="6657" width="4.6640625" style="10" customWidth="1"/>
    <col min="6658" max="6658" width="43" style="10" customWidth="1"/>
    <col min="6659" max="6659" width="56.88671875" style="10" customWidth="1"/>
    <col min="6660" max="6660" width="22.33203125" style="10" customWidth="1"/>
    <col min="6661" max="6911" width="8.88671875" style="10"/>
    <col min="6912" max="6912" width="11.6640625" style="10" customWidth="1"/>
    <col min="6913" max="6913" width="4.6640625" style="10" customWidth="1"/>
    <col min="6914" max="6914" width="43" style="10" customWidth="1"/>
    <col min="6915" max="6915" width="56.88671875" style="10" customWidth="1"/>
    <col min="6916" max="6916" width="22.33203125" style="10" customWidth="1"/>
    <col min="6917" max="7167" width="8.88671875" style="10"/>
    <col min="7168" max="7168" width="11.6640625" style="10" customWidth="1"/>
    <col min="7169" max="7169" width="4.6640625" style="10" customWidth="1"/>
    <col min="7170" max="7170" width="43" style="10" customWidth="1"/>
    <col min="7171" max="7171" width="56.88671875" style="10" customWidth="1"/>
    <col min="7172" max="7172" width="22.33203125" style="10" customWidth="1"/>
    <col min="7173" max="7423" width="8.88671875" style="10"/>
    <col min="7424" max="7424" width="11.6640625" style="10" customWidth="1"/>
    <col min="7425" max="7425" width="4.6640625" style="10" customWidth="1"/>
    <col min="7426" max="7426" width="43" style="10" customWidth="1"/>
    <col min="7427" max="7427" width="56.88671875" style="10" customWidth="1"/>
    <col min="7428" max="7428" width="22.33203125" style="10" customWidth="1"/>
    <col min="7429" max="7679" width="8.88671875" style="10"/>
    <col min="7680" max="7680" width="11.6640625" style="10" customWidth="1"/>
    <col min="7681" max="7681" width="4.6640625" style="10" customWidth="1"/>
    <col min="7682" max="7682" width="43" style="10" customWidth="1"/>
    <col min="7683" max="7683" width="56.88671875" style="10" customWidth="1"/>
    <col min="7684" max="7684" width="22.33203125" style="10" customWidth="1"/>
    <col min="7685" max="7935" width="8.88671875" style="10"/>
    <col min="7936" max="7936" width="11.6640625" style="10" customWidth="1"/>
    <col min="7937" max="7937" width="4.6640625" style="10" customWidth="1"/>
    <col min="7938" max="7938" width="43" style="10" customWidth="1"/>
    <col min="7939" max="7939" width="56.88671875" style="10" customWidth="1"/>
    <col min="7940" max="7940" width="22.33203125" style="10" customWidth="1"/>
    <col min="7941" max="8191" width="8.88671875" style="10"/>
    <col min="8192" max="8192" width="11.6640625" style="10" customWidth="1"/>
    <col min="8193" max="8193" width="4.6640625" style="10" customWidth="1"/>
    <col min="8194" max="8194" width="43" style="10" customWidth="1"/>
    <col min="8195" max="8195" width="56.88671875" style="10" customWidth="1"/>
    <col min="8196" max="8196" width="22.33203125" style="10" customWidth="1"/>
    <col min="8197" max="8447" width="8.88671875" style="10"/>
    <col min="8448" max="8448" width="11.6640625" style="10" customWidth="1"/>
    <col min="8449" max="8449" width="4.6640625" style="10" customWidth="1"/>
    <col min="8450" max="8450" width="43" style="10" customWidth="1"/>
    <col min="8451" max="8451" width="56.88671875" style="10" customWidth="1"/>
    <col min="8452" max="8452" width="22.33203125" style="10" customWidth="1"/>
    <col min="8453" max="8703" width="8.88671875" style="10"/>
    <col min="8704" max="8704" width="11.6640625" style="10" customWidth="1"/>
    <col min="8705" max="8705" width="4.6640625" style="10" customWidth="1"/>
    <col min="8706" max="8706" width="43" style="10" customWidth="1"/>
    <col min="8707" max="8707" width="56.88671875" style="10" customWidth="1"/>
    <col min="8708" max="8708" width="22.33203125" style="10" customWidth="1"/>
    <col min="8709" max="8959" width="8.88671875" style="10"/>
    <col min="8960" max="8960" width="11.6640625" style="10" customWidth="1"/>
    <col min="8961" max="8961" width="4.6640625" style="10" customWidth="1"/>
    <col min="8962" max="8962" width="43" style="10" customWidth="1"/>
    <col min="8963" max="8963" width="56.88671875" style="10" customWidth="1"/>
    <col min="8964" max="8964" width="22.33203125" style="10" customWidth="1"/>
    <col min="8965" max="9215" width="8.88671875" style="10"/>
    <col min="9216" max="9216" width="11.6640625" style="10" customWidth="1"/>
    <col min="9217" max="9217" width="4.6640625" style="10" customWidth="1"/>
    <col min="9218" max="9218" width="43" style="10" customWidth="1"/>
    <col min="9219" max="9219" width="56.88671875" style="10" customWidth="1"/>
    <col min="9220" max="9220" width="22.33203125" style="10" customWidth="1"/>
    <col min="9221" max="9471" width="8.88671875" style="10"/>
    <col min="9472" max="9472" width="11.6640625" style="10" customWidth="1"/>
    <col min="9473" max="9473" width="4.6640625" style="10" customWidth="1"/>
    <col min="9474" max="9474" width="43" style="10" customWidth="1"/>
    <col min="9475" max="9475" width="56.88671875" style="10" customWidth="1"/>
    <col min="9476" max="9476" width="22.33203125" style="10" customWidth="1"/>
    <col min="9477" max="9727" width="8.88671875" style="10"/>
    <col min="9728" max="9728" width="11.6640625" style="10" customWidth="1"/>
    <col min="9729" max="9729" width="4.6640625" style="10" customWidth="1"/>
    <col min="9730" max="9730" width="43" style="10" customWidth="1"/>
    <col min="9731" max="9731" width="56.88671875" style="10" customWidth="1"/>
    <col min="9732" max="9732" width="22.33203125" style="10" customWidth="1"/>
    <col min="9733" max="9983" width="8.88671875" style="10"/>
    <col min="9984" max="9984" width="11.6640625" style="10" customWidth="1"/>
    <col min="9985" max="9985" width="4.6640625" style="10" customWidth="1"/>
    <col min="9986" max="9986" width="43" style="10" customWidth="1"/>
    <col min="9987" max="9987" width="56.88671875" style="10" customWidth="1"/>
    <col min="9988" max="9988" width="22.33203125" style="10" customWidth="1"/>
    <col min="9989" max="10239" width="8.88671875" style="10"/>
    <col min="10240" max="10240" width="11.6640625" style="10" customWidth="1"/>
    <col min="10241" max="10241" width="4.6640625" style="10" customWidth="1"/>
    <col min="10242" max="10242" width="43" style="10" customWidth="1"/>
    <col min="10243" max="10243" width="56.88671875" style="10" customWidth="1"/>
    <col min="10244" max="10244" width="22.33203125" style="10" customWidth="1"/>
    <col min="10245" max="10495" width="8.88671875" style="10"/>
    <col min="10496" max="10496" width="11.6640625" style="10" customWidth="1"/>
    <col min="10497" max="10497" width="4.6640625" style="10" customWidth="1"/>
    <col min="10498" max="10498" width="43" style="10" customWidth="1"/>
    <col min="10499" max="10499" width="56.88671875" style="10" customWidth="1"/>
    <col min="10500" max="10500" width="22.33203125" style="10" customWidth="1"/>
    <col min="10501" max="10751" width="8.88671875" style="10"/>
    <col min="10752" max="10752" width="11.6640625" style="10" customWidth="1"/>
    <col min="10753" max="10753" width="4.6640625" style="10" customWidth="1"/>
    <col min="10754" max="10754" width="43" style="10" customWidth="1"/>
    <col min="10755" max="10755" width="56.88671875" style="10" customWidth="1"/>
    <col min="10756" max="10756" width="22.33203125" style="10" customWidth="1"/>
    <col min="10757" max="11007" width="8.88671875" style="10"/>
    <col min="11008" max="11008" width="11.6640625" style="10" customWidth="1"/>
    <col min="11009" max="11009" width="4.6640625" style="10" customWidth="1"/>
    <col min="11010" max="11010" width="43" style="10" customWidth="1"/>
    <col min="11011" max="11011" width="56.88671875" style="10" customWidth="1"/>
    <col min="11012" max="11012" width="22.33203125" style="10" customWidth="1"/>
    <col min="11013" max="11263" width="8.88671875" style="10"/>
    <col min="11264" max="11264" width="11.6640625" style="10" customWidth="1"/>
    <col min="11265" max="11265" width="4.6640625" style="10" customWidth="1"/>
    <col min="11266" max="11266" width="43" style="10" customWidth="1"/>
    <col min="11267" max="11267" width="56.88671875" style="10" customWidth="1"/>
    <col min="11268" max="11268" width="22.33203125" style="10" customWidth="1"/>
    <col min="11269" max="11519" width="8.88671875" style="10"/>
    <col min="11520" max="11520" width="11.6640625" style="10" customWidth="1"/>
    <col min="11521" max="11521" width="4.6640625" style="10" customWidth="1"/>
    <col min="11522" max="11522" width="43" style="10" customWidth="1"/>
    <col min="11523" max="11523" width="56.88671875" style="10" customWidth="1"/>
    <col min="11524" max="11524" width="22.33203125" style="10" customWidth="1"/>
    <col min="11525" max="11775" width="8.88671875" style="10"/>
    <col min="11776" max="11776" width="11.6640625" style="10" customWidth="1"/>
    <col min="11777" max="11777" width="4.6640625" style="10" customWidth="1"/>
    <col min="11778" max="11778" width="43" style="10" customWidth="1"/>
    <col min="11779" max="11779" width="56.88671875" style="10" customWidth="1"/>
    <col min="11780" max="11780" width="22.33203125" style="10" customWidth="1"/>
    <col min="11781" max="12031" width="8.88671875" style="10"/>
    <col min="12032" max="12032" width="11.6640625" style="10" customWidth="1"/>
    <col min="12033" max="12033" width="4.6640625" style="10" customWidth="1"/>
    <col min="12034" max="12034" width="43" style="10" customWidth="1"/>
    <col min="12035" max="12035" width="56.88671875" style="10" customWidth="1"/>
    <col min="12036" max="12036" width="22.33203125" style="10" customWidth="1"/>
    <col min="12037" max="12287" width="8.88671875" style="10"/>
    <col min="12288" max="12288" width="11.6640625" style="10" customWidth="1"/>
    <col min="12289" max="12289" width="4.6640625" style="10" customWidth="1"/>
    <col min="12290" max="12290" width="43" style="10" customWidth="1"/>
    <col min="12291" max="12291" width="56.88671875" style="10" customWidth="1"/>
    <col min="12292" max="12292" width="22.33203125" style="10" customWidth="1"/>
    <col min="12293" max="12543" width="8.88671875" style="10"/>
    <col min="12544" max="12544" width="11.6640625" style="10" customWidth="1"/>
    <col min="12545" max="12545" width="4.6640625" style="10" customWidth="1"/>
    <col min="12546" max="12546" width="43" style="10" customWidth="1"/>
    <col min="12547" max="12547" width="56.88671875" style="10" customWidth="1"/>
    <col min="12548" max="12548" width="22.33203125" style="10" customWidth="1"/>
    <col min="12549" max="12799" width="8.88671875" style="10"/>
    <col min="12800" max="12800" width="11.6640625" style="10" customWidth="1"/>
    <col min="12801" max="12801" width="4.6640625" style="10" customWidth="1"/>
    <col min="12802" max="12802" width="43" style="10" customWidth="1"/>
    <col min="12803" max="12803" width="56.88671875" style="10" customWidth="1"/>
    <col min="12804" max="12804" width="22.33203125" style="10" customWidth="1"/>
    <col min="12805" max="13055" width="8.88671875" style="10"/>
    <col min="13056" max="13056" width="11.6640625" style="10" customWidth="1"/>
    <col min="13057" max="13057" width="4.6640625" style="10" customWidth="1"/>
    <col min="13058" max="13058" width="43" style="10" customWidth="1"/>
    <col min="13059" max="13059" width="56.88671875" style="10" customWidth="1"/>
    <col min="13060" max="13060" width="22.33203125" style="10" customWidth="1"/>
    <col min="13061" max="13311" width="8.88671875" style="10"/>
    <col min="13312" max="13312" width="11.6640625" style="10" customWidth="1"/>
    <col min="13313" max="13313" width="4.6640625" style="10" customWidth="1"/>
    <col min="13314" max="13314" width="43" style="10" customWidth="1"/>
    <col min="13315" max="13315" width="56.88671875" style="10" customWidth="1"/>
    <col min="13316" max="13316" width="22.33203125" style="10" customWidth="1"/>
    <col min="13317" max="13567" width="8.88671875" style="10"/>
    <col min="13568" max="13568" width="11.6640625" style="10" customWidth="1"/>
    <col min="13569" max="13569" width="4.6640625" style="10" customWidth="1"/>
    <col min="13570" max="13570" width="43" style="10" customWidth="1"/>
    <col min="13571" max="13571" width="56.88671875" style="10" customWidth="1"/>
    <col min="13572" max="13572" width="22.33203125" style="10" customWidth="1"/>
    <col min="13573" max="13823" width="8.88671875" style="10"/>
    <col min="13824" max="13824" width="11.6640625" style="10" customWidth="1"/>
    <col min="13825" max="13825" width="4.6640625" style="10" customWidth="1"/>
    <col min="13826" max="13826" width="43" style="10" customWidth="1"/>
    <col min="13827" max="13827" width="56.88671875" style="10" customWidth="1"/>
    <col min="13828" max="13828" width="22.33203125" style="10" customWidth="1"/>
    <col min="13829" max="14079" width="8.88671875" style="10"/>
    <col min="14080" max="14080" width="11.6640625" style="10" customWidth="1"/>
    <col min="14081" max="14081" width="4.6640625" style="10" customWidth="1"/>
    <col min="14082" max="14082" width="43" style="10" customWidth="1"/>
    <col min="14083" max="14083" width="56.88671875" style="10" customWidth="1"/>
    <col min="14084" max="14084" width="22.33203125" style="10" customWidth="1"/>
    <col min="14085" max="14335" width="8.88671875" style="10"/>
    <col min="14336" max="14336" width="11.6640625" style="10" customWidth="1"/>
    <col min="14337" max="14337" width="4.6640625" style="10" customWidth="1"/>
    <col min="14338" max="14338" width="43" style="10" customWidth="1"/>
    <col min="14339" max="14339" width="56.88671875" style="10" customWidth="1"/>
    <col min="14340" max="14340" width="22.33203125" style="10" customWidth="1"/>
    <col min="14341" max="14591" width="8.88671875" style="10"/>
    <col min="14592" max="14592" width="11.6640625" style="10" customWidth="1"/>
    <col min="14593" max="14593" width="4.6640625" style="10" customWidth="1"/>
    <col min="14594" max="14594" width="43" style="10" customWidth="1"/>
    <col min="14595" max="14595" width="56.88671875" style="10" customWidth="1"/>
    <col min="14596" max="14596" width="22.33203125" style="10" customWidth="1"/>
    <col min="14597" max="14847" width="8.88671875" style="10"/>
    <col min="14848" max="14848" width="11.6640625" style="10" customWidth="1"/>
    <col min="14849" max="14849" width="4.6640625" style="10" customWidth="1"/>
    <col min="14850" max="14850" width="43" style="10" customWidth="1"/>
    <col min="14851" max="14851" width="56.88671875" style="10" customWidth="1"/>
    <col min="14852" max="14852" width="22.33203125" style="10" customWidth="1"/>
    <col min="14853" max="15103" width="8.88671875" style="10"/>
    <col min="15104" max="15104" width="11.6640625" style="10" customWidth="1"/>
    <col min="15105" max="15105" width="4.6640625" style="10" customWidth="1"/>
    <col min="15106" max="15106" width="43" style="10" customWidth="1"/>
    <col min="15107" max="15107" width="56.88671875" style="10" customWidth="1"/>
    <col min="15108" max="15108" width="22.33203125" style="10" customWidth="1"/>
    <col min="15109" max="15359" width="8.88671875" style="10"/>
    <col min="15360" max="15360" width="11.6640625" style="10" customWidth="1"/>
    <col min="15361" max="15361" width="4.6640625" style="10" customWidth="1"/>
    <col min="15362" max="15362" width="43" style="10" customWidth="1"/>
    <col min="15363" max="15363" width="56.88671875" style="10" customWidth="1"/>
    <col min="15364" max="15364" width="22.33203125" style="10" customWidth="1"/>
    <col min="15365" max="15615" width="8.88671875" style="10"/>
    <col min="15616" max="15616" width="11.6640625" style="10" customWidth="1"/>
    <col min="15617" max="15617" width="4.6640625" style="10" customWidth="1"/>
    <col min="15618" max="15618" width="43" style="10" customWidth="1"/>
    <col min="15619" max="15619" width="56.88671875" style="10" customWidth="1"/>
    <col min="15620" max="15620" width="22.33203125" style="10" customWidth="1"/>
    <col min="15621" max="15871" width="8.88671875" style="10"/>
    <col min="15872" max="15872" width="11.6640625" style="10" customWidth="1"/>
    <col min="15873" max="15873" width="4.6640625" style="10" customWidth="1"/>
    <col min="15874" max="15874" width="43" style="10" customWidth="1"/>
    <col min="15875" max="15875" width="56.88671875" style="10" customWidth="1"/>
    <col min="15876" max="15876" width="22.33203125" style="10" customWidth="1"/>
    <col min="15877" max="16127" width="8.88671875" style="10"/>
    <col min="16128" max="16128" width="11.6640625" style="10" customWidth="1"/>
    <col min="16129" max="16129" width="4.6640625" style="10" customWidth="1"/>
    <col min="16130" max="16130" width="43" style="10" customWidth="1"/>
    <col min="16131" max="16131" width="56.88671875" style="10" customWidth="1"/>
    <col min="16132" max="16132" width="22.33203125" style="10" customWidth="1"/>
    <col min="16133" max="16383" width="8.88671875" style="10"/>
    <col min="16384" max="16384" width="9.109375" style="10" customWidth="1"/>
  </cols>
  <sheetData>
    <row r="1" spans="1:4" ht="16.5" customHeight="1" x14ac:dyDescent="0.3">
      <c r="A1" s="408" t="s">
        <v>3073</v>
      </c>
      <c r="B1" s="408"/>
      <c r="C1" s="408"/>
      <c r="D1" s="408"/>
    </row>
    <row r="2" spans="1:4" ht="16.5" customHeight="1" x14ac:dyDescent="0.3">
      <c r="A2" s="408" t="s">
        <v>3074</v>
      </c>
      <c r="B2" s="408"/>
      <c r="C2" s="408"/>
      <c r="D2" s="408"/>
    </row>
    <row r="3" spans="1:4" ht="15.6" customHeight="1" x14ac:dyDescent="0.25">
      <c r="A3" s="304"/>
      <c r="B3" s="293"/>
      <c r="C3" s="55"/>
      <c r="D3" s="294"/>
    </row>
    <row r="4" spans="1:4" s="299" customFormat="1" ht="15.75" customHeight="1" x14ac:dyDescent="0.25">
      <c r="A4" s="295" t="s">
        <v>143</v>
      </c>
      <c r="B4" s="296"/>
      <c r="C4" s="297"/>
      <c r="D4" s="298"/>
    </row>
    <row r="5" spans="1:4" s="299" customFormat="1" ht="15.75" customHeight="1" x14ac:dyDescent="0.25">
      <c r="A5" s="295" t="s">
        <v>144</v>
      </c>
      <c r="B5" s="296" t="s">
        <v>3075</v>
      </c>
      <c r="C5" s="297" t="s">
        <v>3076</v>
      </c>
      <c r="D5" s="298" t="s">
        <v>3077</v>
      </c>
    </row>
    <row r="6" spans="1:4" ht="16.5" customHeight="1" x14ac:dyDescent="0.25">
      <c r="A6" s="310" t="s">
        <v>39</v>
      </c>
      <c r="B6" s="301" t="s">
        <v>3078</v>
      </c>
      <c r="C6" s="314" t="s">
        <v>3079</v>
      </c>
      <c r="D6" s="294">
        <v>927995</v>
      </c>
    </row>
    <row r="7" spans="1:4" ht="16.5" customHeight="1" x14ac:dyDescent="0.25">
      <c r="A7" s="310"/>
      <c r="B7" s="301" t="s">
        <v>3080</v>
      </c>
      <c r="C7" s="314" t="s">
        <v>3081</v>
      </c>
      <c r="D7" s="294">
        <v>11000000</v>
      </c>
    </row>
    <row r="8" spans="1:4" ht="16.5" customHeight="1" x14ac:dyDescent="0.25">
      <c r="A8" s="310"/>
      <c r="B8" s="301" t="s">
        <v>3080</v>
      </c>
      <c r="C8" s="314" t="s">
        <v>3082</v>
      </c>
      <c r="D8" s="294">
        <v>2700000</v>
      </c>
    </row>
    <row r="9" spans="1:4" ht="16.5" customHeight="1" x14ac:dyDescent="0.25">
      <c r="A9" s="310"/>
      <c r="B9" s="301" t="s">
        <v>3083</v>
      </c>
      <c r="C9" s="314" t="s">
        <v>3084</v>
      </c>
      <c r="D9" s="294">
        <v>1000000</v>
      </c>
    </row>
    <row r="10" spans="1:4" ht="16.5" customHeight="1" x14ac:dyDescent="0.25">
      <c r="A10" s="310"/>
      <c r="B10" s="301" t="s">
        <v>3085</v>
      </c>
      <c r="C10" s="314" t="s">
        <v>3086</v>
      </c>
      <c r="D10" s="294">
        <v>400000</v>
      </c>
    </row>
    <row r="11" spans="1:4" ht="16.5" customHeight="1" x14ac:dyDescent="0.25">
      <c r="A11" s="310"/>
      <c r="B11" s="301" t="s">
        <v>3087</v>
      </c>
      <c r="C11" s="314" t="s">
        <v>2078</v>
      </c>
      <c r="D11" s="294">
        <v>1900000</v>
      </c>
    </row>
    <row r="12" spans="1:4" ht="16.5" customHeight="1" x14ac:dyDescent="0.25">
      <c r="A12" s="310"/>
      <c r="B12" s="301" t="s">
        <v>3088</v>
      </c>
      <c r="C12" s="314" t="s">
        <v>2078</v>
      </c>
      <c r="D12" s="294">
        <v>1761861</v>
      </c>
    </row>
    <row r="13" spans="1:4" ht="16.5" customHeight="1" x14ac:dyDescent="0.25">
      <c r="A13" s="310"/>
      <c r="B13" s="301" t="s">
        <v>3089</v>
      </c>
      <c r="C13" s="314" t="s">
        <v>3090</v>
      </c>
      <c r="D13" s="294">
        <v>3500000</v>
      </c>
    </row>
    <row r="14" spans="1:4" ht="16.5" customHeight="1" x14ac:dyDescent="0.25">
      <c r="A14" s="310"/>
      <c r="B14" s="301" t="s">
        <v>3091</v>
      </c>
      <c r="C14" s="314" t="s">
        <v>3092</v>
      </c>
      <c r="D14" s="294">
        <v>600000</v>
      </c>
    </row>
    <row r="15" spans="1:4" ht="16.5" customHeight="1" x14ac:dyDescent="0.25">
      <c r="A15" s="310"/>
      <c r="B15" s="301" t="s">
        <v>225</v>
      </c>
      <c r="C15" s="314" t="s">
        <v>3093</v>
      </c>
      <c r="D15" s="294">
        <v>1000000</v>
      </c>
    </row>
    <row r="16" spans="1:4" ht="16.5" customHeight="1" x14ac:dyDescent="0.25">
      <c r="A16" s="310"/>
      <c r="B16" s="301" t="s">
        <v>3094</v>
      </c>
      <c r="C16" s="314" t="s">
        <v>3095</v>
      </c>
      <c r="D16" s="294">
        <v>1200000</v>
      </c>
    </row>
    <row r="17" spans="1:4" ht="16.5" customHeight="1" x14ac:dyDescent="0.25">
      <c r="A17" s="310"/>
      <c r="B17" s="301" t="s">
        <v>3094</v>
      </c>
      <c r="C17" s="314" t="s">
        <v>3096</v>
      </c>
      <c r="D17" s="294">
        <v>310000</v>
      </c>
    </row>
    <row r="18" spans="1:4" ht="16.5" customHeight="1" x14ac:dyDescent="0.25">
      <c r="A18" s="310"/>
      <c r="B18" s="301" t="s">
        <v>3097</v>
      </c>
      <c r="C18" s="314" t="s">
        <v>2078</v>
      </c>
      <c r="D18" s="294">
        <v>803400</v>
      </c>
    </row>
    <row r="19" spans="1:4" ht="16.5" customHeight="1" x14ac:dyDescent="0.25">
      <c r="A19" s="310"/>
      <c r="B19" s="301" t="s">
        <v>3098</v>
      </c>
      <c r="C19" s="314" t="s">
        <v>3099</v>
      </c>
      <c r="D19" s="294">
        <v>400000</v>
      </c>
    </row>
    <row r="20" spans="1:4" ht="16.5" customHeight="1" x14ac:dyDescent="0.25">
      <c r="A20" s="310"/>
      <c r="B20" s="301" t="s">
        <v>3098</v>
      </c>
      <c r="C20" s="314" t="s">
        <v>3100</v>
      </c>
      <c r="D20" s="294">
        <v>400000</v>
      </c>
    </row>
    <row r="21" spans="1:4" ht="16.5" customHeight="1" x14ac:dyDescent="0.25">
      <c r="A21" s="310"/>
      <c r="B21" s="301" t="s">
        <v>3098</v>
      </c>
      <c r="C21" s="314" t="s">
        <v>3101</v>
      </c>
      <c r="D21" s="294">
        <v>400000</v>
      </c>
    </row>
    <row r="22" spans="1:4" ht="16.5" customHeight="1" x14ac:dyDescent="0.25">
      <c r="A22" s="310"/>
      <c r="B22" s="301" t="s">
        <v>3098</v>
      </c>
      <c r="C22" s="314" t="s">
        <v>3102</v>
      </c>
      <c r="D22" s="294">
        <v>254000</v>
      </c>
    </row>
    <row r="23" spans="1:4" ht="16.5" customHeight="1" x14ac:dyDescent="0.25">
      <c r="A23" s="310"/>
      <c r="B23" s="301" t="s">
        <v>3098</v>
      </c>
      <c r="C23" s="314" t="s">
        <v>3103</v>
      </c>
      <c r="D23" s="294">
        <v>246000</v>
      </c>
    </row>
    <row r="24" spans="1:4" ht="16.5" customHeight="1" x14ac:dyDescent="0.25">
      <c r="A24" s="310"/>
      <c r="B24" s="301" t="s">
        <v>276</v>
      </c>
      <c r="C24" s="314" t="s">
        <v>3104</v>
      </c>
      <c r="D24" s="294">
        <v>1000000</v>
      </c>
    </row>
    <row r="25" spans="1:4" ht="16.5" customHeight="1" thickBot="1" x14ac:dyDescent="0.3">
      <c r="A25" s="310"/>
      <c r="B25" s="305" t="s">
        <v>3105</v>
      </c>
      <c r="C25" s="306"/>
      <c r="D25" s="307">
        <v>29803256</v>
      </c>
    </row>
    <row r="26" spans="1:4" ht="16.5" customHeight="1" thickTop="1" x14ac:dyDescent="0.25">
      <c r="A26" s="310"/>
      <c r="B26" s="293"/>
      <c r="C26" s="55"/>
      <c r="D26" s="294"/>
    </row>
    <row r="27" spans="1:4" ht="16.5" customHeight="1" x14ac:dyDescent="0.25">
      <c r="A27" s="310" t="s">
        <v>40</v>
      </c>
      <c r="B27" s="301" t="s">
        <v>3106</v>
      </c>
      <c r="C27" s="314" t="s">
        <v>3107</v>
      </c>
      <c r="D27" s="294">
        <v>8886190</v>
      </c>
    </row>
    <row r="28" spans="1:4" ht="16.5" customHeight="1" x14ac:dyDescent="0.25">
      <c r="A28" s="310"/>
      <c r="B28" s="301" t="s">
        <v>3108</v>
      </c>
      <c r="C28" s="314" t="s">
        <v>3109</v>
      </c>
      <c r="D28" s="294">
        <v>25926983</v>
      </c>
    </row>
    <row r="29" spans="1:4" ht="16.5" customHeight="1" x14ac:dyDescent="0.25">
      <c r="A29" s="310"/>
      <c r="B29" s="301" t="s">
        <v>3080</v>
      </c>
      <c r="C29" s="314" t="s">
        <v>3110</v>
      </c>
      <c r="D29" s="294">
        <v>3026799</v>
      </c>
    </row>
    <row r="30" spans="1:4" ht="16.5" customHeight="1" x14ac:dyDescent="0.25">
      <c r="A30" s="310"/>
      <c r="B30" s="301" t="s">
        <v>3111</v>
      </c>
      <c r="C30" s="314" t="s">
        <v>3112</v>
      </c>
      <c r="D30" s="294">
        <v>1480000</v>
      </c>
    </row>
    <row r="31" spans="1:4" ht="16.5" customHeight="1" x14ac:dyDescent="0.25">
      <c r="A31" s="310"/>
      <c r="B31" s="301" t="s">
        <v>3113</v>
      </c>
      <c r="C31" s="314" t="s">
        <v>3114</v>
      </c>
      <c r="D31" s="294">
        <v>1325000</v>
      </c>
    </row>
    <row r="32" spans="1:4" ht="16.5" customHeight="1" x14ac:dyDescent="0.25">
      <c r="A32" s="310"/>
      <c r="B32" s="301" t="s">
        <v>3088</v>
      </c>
      <c r="C32" s="314" t="s">
        <v>3115</v>
      </c>
      <c r="D32" s="294">
        <v>1116873</v>
      </c>
    </row>
    <row r="33" spans="1:4" ht="16.5" customHeight="1" x14ac:dyDescent="0.25">
      <c r="A33" s="310"/>
      <c r="B33" s="301" t="s">
        <v>3116</v>
      </c>
      <c r="C33" s="314" t="s">
        <v>3117</v>
      </c>
      <c r="D33" s="294">
        <v>230000</v>
      </c>
    </row>
    <row r="34" spans="1:4" ht="16.5" customHeight="1" x14ac:dyDescent="0.25">
      <c r="A34" s="310"/>
      <c r="B34" s="301" t="s">
        <v>3116</v>
      </c>
      <c r="C34" s="314" t="s">
        <v>3118</v>
      </c>
      <c r="D34" s="294">
        <v>156000</v>
      </c>
    </row>
    <row r="35" spans="1:4" ht="16.5" customHeight="1" x14ac:dyDescent="0.25">
      <c r="A35" s="310"/>
      <c r="B35" s="301" t="s">
        <v>3119</v>
      </c>
      <c r="C35" s="314" t="s">
        <v>3120</v>
      </c>
      <c r="D35" s="294">
        <v>500000</v>
      </c>
    </row>
    <row r="36" spans="1:4" ht="16.5" customHeight="1" x14ac:dyDescent="0.25">
      <c r="A36" s="310"/>
      <c r="B36" s="301" t="s">
        <v>3121</v>
      </c>
      <c r="C36" s="314" t="s">
        <v>3122</v>
      </c>
      <c r="D36" s="294">
        <v>4000000</v>
      </c>
    </row>
    <row r="37" spans="1:4" ht="16.5" customHeight="1" x14ac:dyDescent="0.25">
      <c r="A37" s="310"/>
      <c r="B37" s="301" t="s">
        <v>3123</v>
      </c>
      <c r="C37" s="314" t="s">
        <v>3124</v>
      </c>
      <c r="D37" s="294">
        <v>900000</v>
      </c>
    </row>
    <row r="38" spans="1:4" ht="16.5" customHeight="1" x14ac:dyDescent="0.25">
      <c r="A38" s="310"/>
      <c r="B38" s="301" t="s">
        <v>3123</v>
      </c>
      <c r="C38" s="314" t="s">
        <v>3125</v>
      </c>
      <c r="D38" s="294">
        <v>979613</v>
      </c>
    </row>
    <row r="39" spans="1:4" ht="16.5" customHeight="1" x14ac:dyDescent="0.25">
      <c r="A39" s="310"/>
      <c r="B39" s="301" t="s">
        <v>3126</v>
      </c>
      <c r="C39" s="314" t="s">
        <v>3127</v>
      </c>
      <c r="D39" s="294">
        <v>50000</v>
      </c>
    </row>
    <row r="40" spans="1:4" ht="16.5" customHeight="1" x14ac:dyDescent="0.25">
      <c r="A40" s="310"/>
      <c r="B40" s="301" t="s">
        <v>3128</v>
      </c>
      <c r="C40" s="314" t="s">
        <v>3129</v>
      </c>
      <c r="D40" s="294">
        <v>215771</v>
      </c>
    </row>
    <row r="41" spans="1:4" ht="16.5" customHeight="1" x14ac:dyDescent="0.25">
      <c r="A41" s="310"/>
      <c r="B41" s="301" t="s">
        <v>3130</v>
      </c>
      <c r="C41" s="314" t="s">
        <v>3131</v>
      </c>
      <c r="D41" s="294">
        <v>50000</v>
      </c>
    </row>
    <row r="42" spans="1:4" ht="16.5" customHeight="1" x14ac:dyDescent="0.25">
      <c r="A42" s="310"/>
      <c r="B42" s="301" t="s">
        <v>3132</v>
      </c>
      <c r="C42" s="314" t="s">
        <v>3133</v>
      </c>
      <c r="D42" s="294">
        <v>400000</v>
      </c>
    </row>
    <row r="43" spans="1:4" ht="16.5" customHeight="1" x14ac:dyDescent="0.25">
      <c r="A43" s="310"/>
      <c r="B43" s="301" t="s">
        <v>3078</v>
      </c>
      <c r="C43" s="314" t="s">
        <v>3134</v>
      </c>
      <c r="D43" s="294">
        <v>3590820</v>
      </c>
    </row>
    <row r="44" spans="1:4" ht="16.5" customHeight="1" x14ac:dyDescent="0.25">
      <c r="A44" s="310"/>
      <c r="B44" s="301" t="s">
        <v>200</v>
      </c>
      <c r="C44" s="314" t="s">
        <v>3135</v>
      </c>
      <c r="D44" s="294">
        <v>161000</v>
      </c>
    </row>
    <row r="45" spans="1:4" ht="16.5" customHeight="1" x14ac:dyDescent="0.25">
      <c r="A45" s="310"/>
      <c r="B45" s="301" t="s">
        <v>276</v>
      </c>
      <c r="C45" s="314" t="s">
        <v>3136</v>
      </c>
      <c r="D45" s="294">
        <v>533887</v>
      </c>
    </row>
    <row r="46" spans="1:4" ht="16.5" customHeight="1" x14ac:dyDescent="0.25">
      <c r="A46" s="310"/>
      <c r="B46" s="301" t="s">
        <v>3137</v>
      </c>
      <c r="C46" s="314" t="s">
        <v>3138</v>
      </c>
      <c r="D46" s="294">
        <v>25000</v>
      </c>
    </row>
    <row r="47" spans="1:4" ht="16.5" customHeight="1" x14ac:dyDescent="0.25">
      <c r="A47" s="310"/>
      <c r="B47" s="301" t="s">
        <v>3139</v>
      </c>
      <c r="C47" s="314" t="s">
        <v>3140</v>
      </c>
      <c r="D47" s="294">
        <v>120000</v>
      </c>
    </row>
    <row r="48" spans="1:4" ht="16.5" customHeight="1" x14ac:dyDescent="0.25">
      <c r="A48" s="310"/>
      <c r="B48" s="301" t="s">
        <v>3139</v>
      </c>
      <c r="C48" s="314" t="s">
        <v>3141</v>
      </c>
      <c r="D48" s="294">
        <v>80480</v>
      </c>
    </row>
    <row r="49" spans="1:4" ht="16.5" customHeight="1" x14ac:dyDescent="0.25">
      <c r="A49" s="310"/>
      <c r="B49" s="301" t="s">
        <v>3142</v>
      </c>
      <c r="C49" s="314" t="s">
        <v>3143</v>
      </c>
      <c r="D49" s="294">
        <v>100000</v>
      </c>
    </row>
    <row r="50" spans="1:4" ht="16.5" customHeight="1" x14ac:dyDescent="0.25">
      <c r="A50" s="310"/>
      <c r="B50" s="301" t="s">
        <v>3144</v>
      </c>
      <c r="C50" s="314" t="s">
        <v>2078</v>
      </c>
      <c r="D50" s="294">
        <v>500</v>
      </c>
    </row>
    <row r="51" spans="1:4" ht="16.5" customHeight="1" thickBot="1" x14ac:dyDescent="0.3">
      <c r="A51" s="310"/>
      <c r="B51" s="305" t="s">
        <v>3145</v>
      </c>
      <c r="C51" s="306"/>
      <c r="D51" s="307">
        <v>53854916</v>
      </c>
    </row>
    <row r="52" spans="1:4" ht="16.5" customHeight="1" thickTop="1" x14ac:dyDescent="0.25">
      <c r="A52" s="310"/>
      <c r="B52" s="293"/>
      <c r="C52" s="55"/>
      <c r="D52" s="294"/>
    </row>
    <row r="53" spans="1:4" ht="16.5" customHeight="1" x14ac:dyDescent="0.25">
      <c r="A53" s="310" t="s">
        <v>41</v>
      </c>
      <c r="B53" s="301" t="s">
        <v>3080</v>
      </c>
      <c r="C53" s="314" t="s">
        <v>3146</v>
      </c>
      <c r="D53" s="294">
        <v>8641200</v>
      </c>
    </row>
    <row r="54" spans="1:4" ht="16.5" customHeight="1" x14ac:dyDescent="0.25">
      <c r="A54" s="310"/>
      <c r="B54" s="301" t="s">
        <v>3080</v>
      </c>
      <c r="C54" s="314" t="s">
        <v>3110</v>
      </c>
      <c r="D54" s="294">
        <v>500000</v>
      </c>
    </row>
    <row r="55" spans="1:4" ht="16.5" customHeight="1" x14ac:dyDescent="0.25">
      <c r="A55" s="310"/>
      <c r="B55" s="301" t="s">
        <v>3087</v>
      </c>
      <c r="C55" s="314" t="s">
        <v>2078</v>
      </c>
      <c r="D55" s="294">
        <v>885000</v>
      </c>
    </row>
    <row r="56" spans="1:4" ht="16.5" customHeight="1" x14ac:dyDescent="0.25">
      <c r="A56" s="310"/>
      <c r="B56" s="301" t="s">
        <v>3097</v>
      </c>
      <c r="C56" s="314" t="s">
        <v>3147</v>
      </c>
      <c r="D56" s="294">
        <v>780000</v>
      </c>
    </row>
    <row r="57" spans="1:4" ht="16.5" customHeight="1" x14ac:dyDescent="0.25">
      <c r="A57" s="310"/>
      <c r="B57" s="301" t="s">
        <v>3097</v>
      </c>
      <c r="C57" s="314" t="s">
        <v>3148</v>
      </c>
      <c r="D57" s="294">
        <v>250000</v>
      </c>
    </row>
    <row r="58" spans="1:4" ht="16.5" customHeight="1" x14ac:dyDescent="0.25">
      <c r="A58" s="310"/>
      <c r="B58" s="301" t="s">
        <v>3097</v>
      </c>
      <c r="C58" s="314" t="s">
        <v>3149</v>
      </c>
      <c r="D58" s="294">
        <v>778692</v>
      </c>
    </row>
    <row r="59" spans="1:4" ht="16.5" customHeight="1" thickBot="1" x14ac:dyDescent="0.3">
      <c r="A59" s="310"/>
      <c r="B59" s="305" t="s">
        <v>3150</v>
      </c>
      <c r="C59" s="306"/>
      <c r="D59" s="307">
        <v>11834892</v>
      </c>
    </row>
    <row r="60" spans="1:4" ht="16.5" customHeight="1" thickTop="1" x14ac:dyDescent="0.25">
      <c r="A60" s="310"/>
      <c r="B60" s="293"/>
      <c r="C60" s="55"/>
      <c r="D60" s="294"/>
    </row>
    <row r="61" spans="1:4" ht="16.5" customHeight="1" x14ac:dyDescent="0.25">
      <c r="A61" s="310" t="s">
        <v>42</v>
      </c>
      <c r="B61" s="301" t="s">
        <v>3151</v>
      </c>
      <c r="C61" s="55"/>
      <c r="D61" s="294">
        <v>0</v>
      </c>
    </row>
    <row r="62" spans="1:4" ht="16.5" customHeight="1" x14ac:dyDescent="0.25">
      <c r="A62" s="310"/>
      <c r="B62" s="293"/>
      <c r="C62" s="55"/>
      <c r="D62" s="294"/>
    </row>
    <row r="63" spans="1:4" ht="16.5" customHeight="1" x14ac:dyDescent="0.25">
      <c r="A63" s="310" t="s">
        <v>43</v>
      </c>
      <c r="B63" s="301" t="s">
        <v>3151</v>
      </c>
      <c r="C63" s="55"/>
      <c r="D63" s="294">
        <v>0</v>
      </c>
    </row>
    <row r="64" spans="1:4" ht="16.5" customHeight="1" x14ac:dyDescent="0.25">
      <c r="A64" s="310"/>
      <c r="B64" s="293"/>
      <c r="C64" s="55"/>
      <c r="D64" s="294"/>
    </row>
    <row r="65" spans="1:4" ht="16.5" customHeight="1" x14ac:dyDescent="0.25">
      <c r="A65" s="310" t="s">
        <v>44</v>
      </c>
      <c r="B65" s="301" t="s">
        <v>3151</v>
      </c>
      <c r="C65" s="55"/>
      <c r="D65" s="294">
        <v>0</v>
      </c>
    </row>
    <row r="66" spans="1:4" ht="16.5" customHeight="1" x14ac:dyDescent="0.25">
      <c r="A66" s="310"/>
      <c r="B66" s="293"/>
      <c r="C66" s="55"/>
      <c r="D66" s="294"/>
    </row>
    <row r="67" spans="1:4" ht="16.5" customHeight="1" x14ac:dyDescent="0.25">
      <c r="A67" s="310" t="s">
        <v>45</v>
      </c>
      <c r="B67" s="293" t="s">
        <v>3106</v>
      </c>
      <c r="C67" s="55" t="s">
        <v>3152</v>
      </c>
      <c r="D67" s="294">
        <v>48000000</v>
      </c>
    </row>
    <row r="68" spans="1:4" ht="16.5" customHeight="1" x14ac:dyDescent="0.25">
      <c r="A68" s="310"/>
      <c r="B68" s="293" t="s">
        <v>3106</v>
      </c>
      <c r="C68" s="55" t="s">
        <v>3153</v>
      </c>
      <c r="D68" s="294">
        <v>2500000</v>
      </c>
    </row>
    <row r="69" spans="1:4" ht="16.5" customHeight="1" x14ac:dyDescent="0.25">
      <c r="A69" s="310"/>
      <c r="B69" s="293" t="s">
        <v>225</v>
      </c>
      <c r="C69" s="55" t="s">
        <v>3154</v>
      </c>
      <c r="D69" s="294">
        <v>1200000</v>
      </c>
    </row>
    <row r="70" spans="1:4" ht="16.5" customHeight="1" x14ac:dyDescent="0.25">
      <c r="A70" s="310"/>
      <c r="B70" s="293" t="s">
        <v>3078</v>
      </c>
      <c r="C70" s="55" t="s">
        <v>3155</v>
      </c>
      <c r="D70" s="294">
        <v>12000000</v>
      </c>
    </row>
    <row r="71" spans="1:4" ht="16.5" customHeight="1" x14ac:dyDescent="0.25">
      <c r="A71" s="310"/>
      <c r="B71" s="293" t="s">
        <v>3078</v>
      </c>
      <c r="C71" s="55" t="s">
        <v>3156</v>
      </c>
      <c r="D71" s="294">
        <v>3131734</v>
      </c>
    </row>
    <row r="72" spans="1:4" ht="16.5" customHeight="1" thickBot="1" x14ac:dyDescent="0.3">
      <c r="A72" s="310"/>
      <c r="B72" s="308" t="s">
        <v>3157</v>
      </c>
      <c r="C72" s="306"/>
      <c r="D72" s="307">
        <v>66831734</v>
      </c>
    </row>
    <row r="73" spans="1:4" ht="16.5" customHeight="1" thickTop="1" x14ac:dyDescent="0.25">
      <c r="A73" s="310"/>
      <c r="B73" s="293"/>
      <c r="C73" s="55"/>
      <c r="D73" s="294"/>
    </row>
    <row r="74" spans="1:4" ht="16.5" customHeight="1" x14ac:dyDescent="0.25">
      <c r="A74" s="310" t="s">
        <v>46</v>
      </c>
      <c r="B74" s="293" t="s">
        <v>3106</v>
      </c>
      <c r="C74" s="55" t="s">
        <v>3152</v>
      </c>
      <c r="D74" s="294">
        <v>12500000</v>
      </c>
    </row>
    <row r="75" spans="1:4" ht="16.5" customHeight="1" x14ac:dyDescent="0.25">
      <c r="A75" s="310"/>
      <c r="B75" s="293" t="s">
        <v>3106</v>
      </c>
      <c r="C75" s="55" t="s">
        <v>3153</v>
      </c>
      <c r="D75" s="294">
        <v>2500000</v>
      </c>
    </row>
    <row r="76" spans="1:4" ht="16.5" customHeight="1" x14ac:dyDescent="0.25">
      <c r="A76" s="310"/>
      <c r="B76" s="293" t="s">
        <v>225</v>
      </c>
      <c r="C76" s="55" t="s">
        <v>3158</v>
      </c>
      <c r="D76" s="294">
        <v>500000</v>
      </c>
    </row>
    <row r="77" spans="1:4" ht="16.5" customHeight="1" x14ac:dyDescent="0.25">
      <c r="A77" s="310"/>
      <c r="B77" s="293" t="s">
        <v>3080</v>
      </c>
      <c r="C77" s="55" t="s">
        <v>3146</v>
      </c>
      <c r="D77" s="294">
        <v>35071124</v>
      </c>
    </row>
    <row r="78" spans="1:4" ht="16.5" customHeight="1" x14ac:dyDescent="0.25">
      <c r="A78" s="310"/>
      <c r="B78" s="293" t="s">
        <v>174</v>
      </c>
      <c r="C78" s="55" t="s">
        <v>3159</v>
      </c>
      <c r="D78" s="294">
        <v>1000000</v>
      </c>
    </row>
    <row r="79" spans="1:4" ht="16.5" customHeight="1" x14ac:dyDescent="0.25">
      <c r="A79" s="310"/>
      <c r="B79" s="293" t="s">
        <v>3078</v>
      </c>
      <c r="C79" s="55" t="s">
        <v>3160</v>
      </c>
      <c r="D79" s="294">
        <v>1000000</v>
      </c>
    </row>
    <row r="80" spans="1:4" ht="16.5" customHeight="1" x14ac:dyDescent="0.25">
      <c r="A80" s="310"/>
      <c r="B80" s="293" t="s">
        <v>3097</v>
      </c>
      <c r="C80" s="55" t="s">
        <v>3161</v>
      </c>
      <c r="D80" s="294">
        <v>2211360</v>
      </c>
    </row>
    <row r="81" spans="1:4" ht="16.5" customHeight="1" x14ac:dyDescent="0.25">
      <c r="A81" s="310"/>
      <c r="B81" s="293" t="s">
        <v>3162</v>
      </c>
      <c r="C81" s="55" t="s">
        <v>3163</v>
      </c>
      <c r="D81" s="294">
        <v>870000</v>
      </c>
    </row>
    <row r="82" spans="1:4" ht="16.5" customHeight="1" x14ac:dyDescent="0.25">
      <c r="A82" s="310"/>
      <c r="B82" s="293" t="s">
        <v>3164</v>
      </c>
      <c r="C82" s="55" t="s">
        <v>3163</v>
      </c>
      <c r="D82" s="294">
        <v>1660000</v>
      </c>
    </row>
    <row r="83" spans="1:4" ht="16.5" customHeight="1" x14ac:dyDescent="0.25">
      <c r="A83" s="310"/>
      <c r="B83" s="293" t="s">
        <v>3165</v>
      </c>
      <c r="C83" s="55" t="s">
        <v>3148</v>
      </c>
      <c r="D83" s="294">
        <v>1000000</v>
      </c>
    </row>
    <row r="84" spans="1:4" ht="16.5" customHeight="1" x14ac:dyDescent="0.25">
      <c r="A84" s="310"/>
      <c r="B84" s="293" t="s">
        <v>3111</v>
      </c>
      <c r="C84" s="55" t="s">
        <v>3166</v>
      </c>
      <c r="D84" s="294">
        <v>277000</v>
      </c>
    </row>
    <row r="85" spans="1:4" ht="16.5" customHeight="1" x14ac:dyDescent="0.25">
      <c r="A85" s="310"/>
      <c r="B85" s="293" t="s">
        <v>3111</v>
      </c>
      <c r="C85" s="55" t="s">
        <v>3167</v>
      </c>
      <c r="D85" s="294">
        <v>5200000</v>
      </c>
    </row>
    <row r="86" spans="1:4" ht="16.5" customHeight="1" x14ac:dyDescent="0.25">
      <c r="A86" s="310"/>
      <c r="B86" s="293" t="s">
        <v>3168</v>
      </c>
      <c r="C86" s="55" t="s">
        <v>2413</v>
      </c>
      <c r="D86" s="294">
        <v>600000</v>
      </c>
    </row>
    <row r="87" spans="1:4" ht="16.5" customHeight="1" x14ac:dyDescent="0.25">
      <c r="A87" s="310"/>
      <c r="B87" s="293" t="s">
        <v>3169</v>
      </c>
      <c r="C87" s="55" t="s">
        <v>3170</v>
      </c>
      <c r="D87" s="294">
        <v>1000000</v>
      </c>
    </row>
    <row r="88" spans="1:4" ht="16.5" customHeight="1" x14ac:dyDescent="0.25">
      <c r="A88" s="310"/>
      <c r="B88" s="293" t="s">
        <v>225</v>
      </c>
      <c r="C88" s="55" t="s">
        <v>3171</v>
      </c>
      <c r="D88" s="294">
        <v>415000</v>
      </c>
    </row>
    <row r="89" spans="1:4" ht="16.5" customHeight="1" x14ac:dyDescent="0.25">
      <c r="A89" s="310"/>
      <c r="B89" s="293" t="s">
        <v>3172</v>
      </c>
      <c r="C89" s="55" t="s">
        <v>3173</v>
      </c>
      <c r="D89" s="294">
        <v>250000</v>
      </c>
    </row>
    <row r="90" spans="1:4" ht="16.5" customHeight="1" x14ac:dyDescent="0.25">
      <c r="A90" s="310"/>
      <c r="B90" s="293" t="s">
        <v>3174</v>
      </c>
      <c r="C90" s="55" t="s">
        <v>3175</v>
      </c>
      <c r="D90" s="294">
        <v>100000</v>
      </c>
    </row>
    <row r="91" spans="1:4" ht="16.5" customHeight="1" x14ac:dyDescent="0.25">
      <c r="A91" s="310"/>
      <c r="B91" s="293" t="s">
        <v>3013</v>
      </c>
      <c r="C91" s="55" t="s">
        <v>3176</v>
      </c>
      <c r="D91" s="309" t="s">
        <v>3177</v>
      </c>
    </row>
    <row r="92" spans="1:4" ht="16.5" customHeight="1" x14ac:dyDescent="0.25">
      <c r="A92" s="310"/>
      <c r="B92" s="293" t="s">
        <v>3178</v>
      </c>
      <c r="C92" s="55" t="s">
        <v>3179</v>
      </c>
      <c r="D92" s="309" t="s">
        <v>3177</v>
      </c>
    </row>
    <row r="93" spans="1:4" ht="16.5" customHeight="1" x14ac:dyDescent="0.25">
      <c r="A93" s="310"/>
      <c r="B93" s="293" t="s">
        <v>3139</v>
      </c>
      <c r="C93" s="55" t="s">
        <v>3180</v>
      </c>
      <c r="D93" s="294">
        <v>672000</v>
      </c>
    </row>
    <row r="94" spans="1:4" ht="16.5" customHeight="1" x14ac:dyDescent="0.25">
      <c r="A94" s="310"/>
      <c r="B94" s="293" t="s">
        <v>3181</v>
      </c>
      <c r="C94" s="55"/>
      <c r="D94" s="294">
        <v>200000</v>
      </c>
    </row>
    <row r="95" spans="1:4" ht="16.5" customHeight="1" thickBot="1" x14ac:dyDescent="0.3">
      <c r="A95" s="310"/>
      <c r="B95" s="308" t="s">
        <v>3182</v>
      </c>
      <c r="C95" s="306"/>
      <c r="D95" s="307">
        <v>67026484</v>
      </c>
    </row>
    <row r="96" spans="1:4" ht="16.5" customHeight="1" thickTop="1" x14ac:dyDescent="0.25">
      <c r="A96" s="310"/>
      <c r="B96" s="293"/>
      <c r="C96" s="55"/>
      <c r="D96" s="294"/>
    </row>
    <row r="97" spans="1:4" ht="16.5" customHeight="1" x14ac:dyDescent="0.25">
      <c r="A97" s="310" t="s">
        <v>47</v>
      </c>
      <c r="B97" s="293" t="s">
        <v>3106</v>
      </c>
      <c r="C97" s="55" t="s">
        <v>3183</v>
      </c>
      <c r="D97" s="294">
        <v>11500000</v>
      </c>
    </row>
    <row r="98" spans="1:4" ht="16.5" customHeight="1" x14ac:dyDescent="0.25">
      <c r="A98" s="310"/>
      <c r="B98" s="293" t="s">
        <v>3106</v>
      </c>
      <c r="C98" s="55" t="s">
        <v>3153</v>
      </c>
      <c r="D98" s="294">
        <v>2500000</v>
      </c>
    </row>
    <row r="99" spans="1:4" ht="16.5" customHeight="1" x14ac:dyDescent="0.25">
      <c r="A99" s="310"/>
      <c r="B99" s="293" t="s">
        <v>3184</v>
      </c>
      <c r="C99" s="55" t="s">
        <v>3185</v>
      </c>
      <c r="D99" s="294">
        <v>4530422</v>
      </c>
    </row>
    <row r="100" spans="1:4" ht="16.5" customHeight="1" x14ac:dyDescent="0.25">
      <c r="A100" s="310"/>
      <c r="B100" s="293" t="s">
        <v>3186</v>
      </c>
      <c r="C100" s="55" t="s">
        <v>3187</v>
      </c>
      <c r="D100" s="294">
        <v>1435190</v>
      </c>
    </row>
    <row r="101" spans="1:4" ht="16.5" customHeight="1" x14ac:dyDescent="0.25">
      <c r="A101" s="310"/>
      <c r="B101" s="293" t="s">
        <v>3078</v>
      </c>
      <c r="C101" s="55" t="s">
        <v>1316</v>
      </c>
      <c r="D101" s="294">
        <v>13602951</v>
      </c>
    </row>
    <row r="102" spans="1:4" ht="16.5" customHeight="1" x14ac:dyDescent="0.25">
      <c r="A102" s="310"/>
      <c r="B102" s="293" t="s">
        <v>220</v>
      </c>
      <c r="C102" s="55" t="s">
        <v>3188</v>
      </c>
      <c r="D102" s="294">
        <v>350000</v>
      </c>
    </row>
    <row r="103" spans="1:4" ht="16.5" customHeight="1" x14ac:dyDescent="0.25">
      <c r="A103" s="310"/>
      <c r="B103" s="293" t="s">
        <v>3184</v>
      </c>
      <c r="C103" s="55" t="s">
        <v>3189</v>
      </c>
      <c r="D103" s="294">
        <v>10000000</v>
      </c>
    </row>
    <row r="104" spans="1:4" ht="16.5" customHeight="1" x14ac:dyDescent="0.25">
      <c r="A104" s="310"/>
      <c r="B104" s="293" t="s">
        <v>3080</v>
      </c>
      <c r="C104" s="55" t="s">
        <v>3146</v>
      </c>
      <c r="D104" s="294">
        <v>33700000</v>
      </c>
    </row>
    <row r="105" spans="1:4" ht="16.5" customHeight="1" x14ac:dyDescent="0.25">
      <c r="A105" s="310"/>
      <c r="B105" s="293" t="s">
        <v>3190</v>
      </c>
      <c r="C105" s="55" t="s">
        <v>3191</v>
      </c>
      <c r="D105" s="294">
        <v>300000</v>
      </c>
    </row>
    <row r="106" spans="1:4" ht="16.5" customHeight="1" x14ac:dyDescent="0.25">
      <c r="A106" s="310"/>
      <c r="B106" s="293" t="s">
        <v>3172</v>
      </c>
      <c r="C106" s="55" t="s">
        <v>3192</v>
      </c>
      <c r="D106" s="294">
        <v>450000</v>
      </c>
    </row>
    <row r="107" spans="1:4" ht="16.5" customHeight="1" x14ac:dyDescent="0.25">
      <c r="A107" s="310"/>
      <c r="B107" s="293" t="s">
        <v>2927</v>
      </c>
      <c r="C107" s="55" t="s">
        <v>3193</v>
      </c>
      <c r="D107" s="294">
        <v>65000</v>
      </c>
    </row>
    <row r="108" spans="1:4" ht="16.5" customHeight="1" x14ac:dyDescent="0.25">
      <c r="A108" s="310"/>
      <c r="B108" s="293" t="s">
        <v>200</v>
      </c>
      <c r="C108" s="55" t="s">
        <v>3194</v>
      </c>
      <c r="D108" s="294">
        <v>24000</v>
      </c>
    </row>
    <row r="109" spans="1:4" ht="16.5" customHeight="1" x14ac:dyDescent="0.25">
      <c r="A109" s="310"/>
      <c r="B109" s="293" t="s">
        <v>228</v>
      </c>
      <c r="C109" s="55" t="s">
        <v>3195</v>
      </c>
      <c r="D109" s="294">
        <v>165000</v>
      </c>
    </row>
    <row r="110" spans="1:4" ht="16.5" customHeight="1" x14ac:dyDescent="0.25">
      <c r="A110" s="310"/>
      <c r="B110" s="293" t="s">
        <v>228</v>
      </c>
      <c r="C110" s="55" t="s">
        <v>3196</v>
      </c>
      <c r="D110" s="294">
        <v>50000</v>
      </c>
    </row>
    <row r="111" spans="1:4" ht="16.5" customHeight="1" x14ac:dyDescent="0.25">
      <c r="A111" s="310"/>
      <c r="B111" s="293" t="s">
        <v>3137</v>
      </c>
      <c r="C111" s="55" t="s">
        <v>3197</v>
      </c>
      <c r="D111" s="294">
        <v>200000</v>
      </c>
    </row>
    <row r="112" spans="1:4" ht="16.5" customHeight="1" x14ac:dyDescent="0.25">
      <c r="A112" s="310"/>
      <c r="B112" s="293" t="s">
        <v>3165</v>
      </c>
      <c r="C112" s="55" t="s">
        <v>3198</v>
      </c>
      <c r="D112" s="294">
        <v>509775</v>
      </c>
    </row>
    <row r="113" spans="1:4" ht="16.5" customHeight="1" x14ac:dyDescent="0.25">
      <c r="A113" s="310"/>
      <c r="B113" s="293"/>
      <c r="C113" s="55" t="s">
        <v>3199</v>
      </c>
      <c r="D113" s="294">
        <v>300000</v>
      </c>
    </row>
    <row r="114" spans="1:4" ht="16.5" customHeight="1" x14ac:dyDescent="0.25">
      <c r="A114" s="310"/>
      <c r="B114" s="293"/>
      <c r="C114" s="55" t="s">
        <v>3200</v>
      </c>
      <c r="D114" s="294">
        <v>154000</v>
      </c>
    </row>
    <row r="115" spans="1:4" ht="16.5" customHeight="1" x14ac:dyDescent="0.25">
      <c r="A115" s="310"/>
      <c r="B115" s="293"/>
      <c r="C115" s="55" t="s">
        <v>3201</v>
      </c>
      <c r="D115" s="294">
        <v>53520</v>
      </c>
    </row>
    <row r="116" spans="1:4" ht="16.5" customHeight="1" x14ac:dyDescent="0.25">
      <c r="A116" s="310"/>
      <c r="B116" s="293" t="s">
        <v>3139</v>
      </c>
      <c r="C116" s="55" t="s">
        <v>3202</v>
      </c>
      <c r="D116" s="294">
        <v>600000</v>
      </c>
    </row>
    <row r="117" spans="1:4" ht="16.5" customHeight="1" thickBot="1" x14ac:dyDescent="0.3">
      <c r="A117" s="310"/>
      <c r="B117" s="308" t="s">
        <v>3203</v>
      </c>
      <c r="C117" s="306"/>
      <c r="D117" s="307">
        <v>80489858</v>
      </c>
    </row>
    <row r="118" spans="1:4" ht="16.5" customHeight="1" thickTop="1" x14ac:dyDescent="0.25">
      <c r="A118" s="310"/>
      <c r="B118" s="293"/>
      <c r="C118" s="55"/>
      <c r="D118" s="294"/>
    </row>
    <row r="119" spans="1:4" ht="16.5" customHeight="1" x14ac:dyDescent="0.25">
      <c r="A119" s="310" t="s">
        <v>48</v>
      </c>
      <c r="B119" s="293" t="s">
        <v>3106</v>
      </c>
      <c r="C119" s="55" t="s">
        <v>3153</v>
      </c>
      <c r="D119" s="294">
        <v>2500000</v>
      </c>
    </row>
    <row r="120" spans="1:4" ht="16.5" customHeight="1" x14ac:dyDescent="0.25">
      <c r="A120" s="310"/>
      <c r="B120" s="293" t="s">
        <v>3106</v>
      </c>
      <c r="C120" s="55" t="s">
        <v>133</v>
      </c>
      <c r="D120" s="294">
        <v>13102304</v>
      </c>
    </row>
    <row r="121" spans="1:4" ht="16.5" customHeight="1" x14ac:dyDescent="0.25">
      <c r="A121" s="310"/>
      <c r="B121" s="293" t="s">
        <v>3186</v>
      </c>
      <c r="C121" s="55" t="s">
        <v>3204</v>
      </c>
      <c r="D121" s="294">
        <v>250000</v>
      </c>
    </row>
    <row r="122" spans="1:4" ht="16.5" customHeight="1" x14ac:dyDescent="0.25">
      <c r="A122" s="310"/>
      <c r="B122" s="293"/>
      <c r="C122" s="55" t="s">
        <v>3205</v>
      </c>
      <c r="D122" s="294">
        <v>1800000</v>
      </c>
    </row>
    <row r="123" spans="1:4" ht="16.5" customHeight="1" x14ac:dyDescent="0.25">
      <c r="A123" s="310"/>
      <c r="B123" s="293" t="s">
        <v>3078</v>
      </c>
      <c r="C123" s="55" t="s">
        <v>3206</v>
      </c>
      <c r="D123" s="294">
        <v>1771868</v>
      </c>
    </row>
    <row r="124" spans="1:4" ht="16.5" customHeight="1" x14ac:dyDescent="0.25">
      <c r="A124" s="310"/>
      <c r="B124" s="293"/>
      <c r="C124" s="55" t="s">
        <v>3207</v>
      </c>
      <c r="D124" s="294">
        <v>5810819</v>
      </c>
    </row>
    <row r="125" spans="1:4" ht="16.5" customHeight="1" x14ac:dyDescent="0.25">
      <c r="A125" s="310"/>
      <c r="B125" s="293" t="s">
        <v>3184</v>
      </c>
      <c r="C125" s="55" t="s">
        <v>3208</v>
      </c>
      <c r="D125" s="294">
        <v>10649400</v>
      </c>
    </row>
    <row r="126" spans="1:4" ht="16.5" customHeight="1" x14ac:dyDescent="0.25">
      <c r="A126" s="310"/>
      <c r="B126" s="293"/>
      <c r="C126" s="55" t="s">
        <v>3209</v>
      </c>
      <c r="D126" s="294">
        <v>625000</v>
      </c>
    </row>
    <row r="127" spans="1:4" ht="16.5" customHeight="1" x14ac:dyDescent="0.25">
      <c r="A127" s="310"/>
      <c r="B127" s="313" t="s">
        <v>3210</v>
      </c>
      <c r="C127" s="55" t="s">
        <v>2078</v>
      </c>
      <c r="D127" s="294">
        <v>510000</v>
      </c>
    </row>
    <row r="128" spans="1:4" ht="16.5" customHeight="1" x14ac:dyDescent="0.25">
      <c r="A128" s="310"/>
      <c r="B128" s="293" t="s">
        <v>3211</v>
      </c>
      <c r="C128" s="55" t="s">
        <v>3212</v>
      </c>
      <c r="D128" s="294">
        <v>5600000</v>
      </c>
    </row>
    <row r="129" spans="1:4" ht="16.5" customHeight="1" x14ac:dyDescent="0.25">
      <c r="A129" s="310"/>
      <c r="B129" s="293"/>
      <c r="C129" s="55" t="s">
        <v>3213</v>
      </c>
      <c r="D129" s="294">
        <v>30000</v>
      </c>
    </row>
    <row r="130" spans="1:4" ht="16.5" customHeight="1" x14ac:dyDescent="0.25">
      <c r="A130" s="310"/>
      <c r="B130" s="293"/>
      <c r="C130" s="55" t="s">
        <v>3214</v>
      </c>
      <c r="D130" s="294">
        <v>3000</v>
      </c>
    </row>
    <row r="131" spans="1:4" ht="16.5" customHeight="1" x14ac:dyDescent="0.25">
      <c r="A131" s="310"/>
      <c r="B131" s="293" t="s">
        <v>3080</v>
      </c>
      <c r="C131" s="55" t="s">
        <v>3146</v>
      </c>
      <c r="D131" s="294">
        <v>23490806</v>
      </c>
    </row>
    <row r="132" spans="1:4" ht="16.5" customHeight="1" x14ac:dyDescent="0.25">
      <c r="A132" s="310"/>
      <c r="B132" s="293" t="s">
        <v>3078</v>
      </c>
      <c r="C132" s="55" t="s">
        <v>3215</v>
      </c>
      <c r="D132" s="294">
        <v>400000</v>
      </c>
    </row>
    <row r="133" spans="1:4" ht="16.5" customHeight="1" x14ac:dyDescent="0.25">
      <c r="A133" s="310"/>
      <c r="B133" s="293" t="s">
        <v>3080</v>
      </c>
      <c r="C133" s="55" t="s">
        <v>3216</v>
      </c>
      <c r="D133" s="294">
        <v>300000</v>
      </c>
    </row>
    <row r="134" spans="1:4" ht="16.5" customHeight="1" x14ac:dyDescent="0.25">
      <c r="A134" s="310"/>
      <c r="B134" s="293" t="s">
        <v>3217</v>
      </c>
      <c r="C134" s="55" t="s">
        <v>3218</v>
      </c>
      <c r="D134" s="294">
        <v>1200000</v>
      </c>
    </row>
    <row r="135" spans="1:4" ht="16.5" customHeight="1" x14ac:dyDescent="0.25">
      <c r="A135" s="310"/>
      <c r="B135" s="293" t="s">
        <v>3083</v>
      </c>
      <c r="C135" s="55" t="s">
        <v>3219</v>
      </c>
      <c r="D135" s="294">
        <v>2500000</v>
      </c>
    </row>
    <row r="136" spans="1:4" ht="16.5" customHeight="1" x14ac:dyDescent="0.25">
      <c r="A136" s="310"/>
      <c r="B136" s="293"/>
      <c r="C136" s="55" t="s">
        <v>3220</v>
      </c>
      <c r="D136" s="294">
        <v>400000</v>
      </c>
    </row>
    <row r="137" spans="1:4" ht="16.5" customHeight="1" x14ac:dyDescent="0.25">
      <c r="A137" s="310"/>
      <c r="B137" s="293" t="s">
        <v>3221</v>
      </c>
      <c r="C137" s="55" t="s">
        <v>3222</v>
      </c>
      <c r="D137" s="294">
        <v>1000000</v>
      </c>
    </row>
    <row r="138" spans="1:4" ht="16.5" customHeight="1" x14ac:dyDescent="0.25">
      <c r="A138" s="310"/>
      <c r="B138" s="301" t="s">
        <v>3087</v>
      </c>
      <c r="C138" s="55" t="s">
        <v>3223</v>
      </c>
      <c r="D138" s="294">
        <v>2000000</v>
      </c>
    </row>
    <row r="139" spans="1:4" ht="16.5" customHeight="1" x14ac:dyDescent="0.25">
      <c r="A139" s="310"/>
      <c r="B139" s="293"/>
      <c r="C139" s="55" t="s">
        <v>3224</v>
      </c>
      <c r="D139" s="294">
        <v>300000</v>
      </c>
    </row>
    <row r="140" spans="1:4" ht="16.5" customHeight="1" x14ac:dyDescent="0.25">
      <c r="A140" s="310"/>
      <c r="B140" s="293" t="s">
        <v>3111</v>
      </c>
      <c r="C140" s="55" t="s">
        <v>3225</v>
      </c>
      <c r="D140" s="294">
        <v>300000</v>
      </c>
    </row>
    <row r="141" spans="1:4" ht="16.5" customHeight="1" x14ac:dyDescent="0.25">
      <c r="A141" s="310"/>
      <c r="B141" s="293"/>
      <c r="C141" s="55" t="s">
        <v>3226</v>
      </c>
      <c r="D141" s="294">
        <v>1300000</v>
      </c>
    </row>
    <row r="142" spans="1:4" ht="16.5" customHeight="1" x14ac:dyDescent="0.25">
      <c r="A142" s="310"/>
      <c r="B142" s="293"/>
      <c r="C142" s="55" t="s">
        <v>3227</v>
      </c>
      <c r="D142" s="294">
        <v>70000</v>
      </c>
    </row>
    <row r="143" spans="1:4" ht="16.5" customHeight="1" x14ac:dyDescent="0.25">
      <c r="A143" s="310"/>
      <c r="B143" s="293" t="s">
        <v>3123</v>
      </c>
      <c r="C143" s="55" t="s">
        <v>3228</v>
      </c>
      <c r="D143" s="294">
        <v>1000000</v>
      </c>
    </row>
    <row r="144" spans="1:4" ht="16.5" customHeight="1" x14ac:dyDescent="0.25">
      <c r="A144" s="310"/>
      <c r="B144" s="293" t="s">
        <v>224</v>
      </c>
      <c r="C144" s="55" t="s">
        <v>3229</v>
      </c>
      <c r="D144" s="294">
        <v>200000</v>
      </c>
    </row>
    <row r="145" spans="1:4" ht="16.5" customHeight="1" x14ac:dyDescent="0.25">
      <c r="A145" s="310"/>
      <c r="B145" s="293"/>
      <c r="C145" s="55" t="s">
        <v>3230</v>
      </c>
      <c r="D145" s="294">
        <v>300000</v>
      </c>
    </row>
    <row r="146" spans="1:4" ht="16.5" customHeight="1" x14ac:dyDescent="0.25">
      <c r="A146" s="310"/>
      <c r="B146" s="293" t="s">
        <v>220</v>
      </c>
      <c r="C146" s="55" t="s">
        <v>3231</v>
      </c>
      <c r="D146" s="294">
        <v>687000</v>
      </c>
    </row>
    <row r="147" spans="1:4" ht="16.5" customHeight="1" x14ac:dyDescent="0.25">
      <c r="A147" s="310"/>
      <c r="B147" s="293"/>
      <c r="C147" s="55" t="s">
        <v>3232</v>
      </c>
      <c r="D147" s="294">
        <v>498200</v>
      </c>
    </row>
    <row r="148" spans="1:4" ht="16.5" customHeight="1" x14ac:dyDescent="0.25">
      <c r="A148" s="310"/>
      <c r="B148" s="293" t="s">
        <v>3233</v>
      </c>
      <c r="C148" s="55" t="s">
        <v>3234</v>
      </c>
      <c r="D148" s="294">
        <v>3000000</v>
      </c>
    </row>
    <row r="149" spans="1:4" ht="16.5" customHeight="1" x14ac:dyDescent="0.25">
      <c r="A149" s="310"/>
      <c r="B149" s="293" t="s">
        <v>3165</v>
      </c>
      <c r="C149" s="55" t="s">
        <v>3235</v>
      </c>
      <c r="D149" s="294">
        <v>100000</v>
      </c>
    </row>
    <row r="150" spans="1:4" ht="16.5" customHeight="1" x14ac:dyDescent="0.25">
      <c r="A150" s="310"/>
      <c r="B150" s="293" t="s">
        <v>3172</v>
      </c>
      <c r="C150" s="55" t="s">
        <v>3236</v>
      </c>
      <c r="D150" s="294">
        <v>50000</v>
      </c>
    </row>
    <row r="151" spans="1:4" ht="16.5" customHeight="1" x14ac:dyDescent="0.25">
      <c r="A151" s="310"/>
      <c r="B151" s="293" t="s">
        <v>3237</v>
      </c>
      <c r="C151" s="55" t="s">
        <v>1062</v>
      </c>
      <c r="D151" s="294">
        <v>100000</v>
      </c>
    </row>
    <row r="152" spans="1:4" ht="16.5" customHeight="1" x14ac:dyDescent="0.25">
      <c r="A152" s="310"/>
      <c r="B152" s="293" t="s">
        <v>3238</v>
      </c>
      <c r="C152" s="55" t="s">
        <v>3239</v>
      </c>
      <c r="D152" s="294">
        <v>150000</v>
      </c>
    </row>
    <row r="153" spans="1:4" ht="16.5" customHeight="1" x14ac:dyDescent="0.25">
      <c r="A153" s="310"/>
      <c r="B153" s="293"/>
      <c r="C153" s="55" t="s">
        <v>3240</v>
      </c>
      <c r="D153" s="294">
        <v>551590</v>
      </c>
    </row>
    <row r="154" spans="1:4" ht="16.5" customHeight="1" x14ac:dyDescent="0.25">
      <c r="A154" s="310"/>
      <c r="B154" s="293" t="s">
        <v>3162</v>
      </c>
      <c r="C154" s="55" t="s">
        <v>3241</v>
      </c>
      <c r="D154" s="294">
        <v>150000</v>
      </c>
    </row>
    <row r="155" spans="1:4" ht="16.5" customHeight="1" x14ac:dyDescent="0.25">
      <c r="A155" s="310"/>
      <c r="B155" s="293"/>
      <c r="C155" s="55" t="s">
        <v>3242</v>
      </c>
      <c r="D155" s="294">
        <v>400000</v>
      </c>
    </row>
    <row r="156" spans="1:4" ht="16.5" customHeight="1" x14ac:dyDescent="0.25">
      <c r="A156" s="310"/>
      <c r="B156" s="293" t="s">
        <v>207</v>
      </c>
      <c r="C156" s="55" t="s">
        <v>3243</v>
      </c>
      <c r="D156" s="294">
        <v>267316</v>
      </c>
    </row>
    <row r="157" spans="1:4" ht="16.5" customHeight="1" x14ac:dyDescent="0.25">
      <c r="A157" s="310"/>
      <c r="B157" s="293"/>
      <c r="C157" s="55" t="s">
        <v>3244</v>
      </c>
      <c r="D157" s="294">
        <v>5494</v>
      </c>
    </row>
    <row r="158" spans="1:4" ht="16.5" customHeight="1" x14ac:dyDescent="0.25">
      <c r="A158" s="310"/>
      <c r="B158" s="293" t="s">
        <v>228</v>
      </c>
      <c r="C158" s="55" t="s">
        <v>3245</v>
      </c>
      <c r="D158" s="294">
        <v>32000</v>
      </c>
    </row>
    <row r="159" spans="1:4" ht="16.5" customHeight="1" x14ac:dyDescent="0.25">
      <c r="A159" s="310"/>
      <c r="B159" s="293"/>
      <c r="C159" s="55" t="s">
        <v>3246</v>
      </c>
      <c r="D159" s="294">
        <v>32000</v>
      </c>
    </row>
    <row r="160" spans="1:4" ht="16.5" customHeight="1" x14ac:dyDescent="0.25">
      <c r="A160" s="310"/>
      <c r="B160" s="293" t="s">
        <v>277</v>
      </c>
      <c r="C160" s="55" t="s">
        <v>3247</v>
      </c>
      <c r="D160" s="294">
        <v>5000</v>
      </c>
    </row>
    <row r="161" spans="1:4" ht="16.5" customHeight="1" x14ac:dyDescent="0.25">
      <c r="A161" s="310"/>
      <c r="B161" s="293" t="s">
        <v>276</v>
      </c>
      <c r="C161" s="55" t="s">
        <v>3248</v>
      </c>
      <c r="D161" s="294">
        <v>50000</v>
      </c>
    </row>
    <row r="162" spans="1:4" ht="16.5" customHeight="1" x14ac:dyDescent="0.25">
      <c r="A162" s="310"/>
      <c r="B162" s="293" t="s">
        <v>3137</v>
      </c>
      <c r="C162" s="55" t="s">
        <v>3249</v>
      </c>
      <c r="D162" s="294">
        <v>75000</v>
      </c>
    </row>
    <row r="163" spans="1:4" ht="16.5" customHeight="1" thickBot="1" x14ac:dyDescent="0.3">
      <c r="A163" s="310"/>
      <c r="B163" s="308" t="s">
        <v>3250</v>
      </c>
      <c r="C163" s="306"/>
      <c r="D163" s="307">
        <v>83566797</v>
      </c>
    </row>
    <row r="164" spans="1:4" ht="16.5" customHeight="1" thickTop="1" x14ac:dyDescent="0.25">
      <c r="A164" s="310"/>
      <c r="B164" s="293"/>
      <c r="C164" s="55"/>
      <c r="D164" s="294"/>
    </row>
    <row r="165" spans="1:4" ht="16.5" customHeight="1" x14ac:dyDescent="0.25">
      <c r="A165" s="310" t="s">
        <v>49</v>
      </c>
      <c r="B165" s="293" t="s">
        <v>225</v>
      </c>
      <c r="C165" s="55" t="s">
        <v>3251</v>
      </c>
      <c r="D165" s="294">
        <v>2088000</v>
      </c>
    </row>
    <row r="166" spans="1:4" ht="16.5" customHeight="1" x14ac:dyDescent="0.25">
      <c r="A166" s="310"/>
      <c r="B166" s="293" t="s">
        <v>3078</v>
      </c>
      <c r="C166" s="55" t="s">
        <v>3252</v>
      </c>
      <c r="D166" s="294">
        <v>5000000</v>
      </c>
    </row>
    <row r="167" spans="1:4" ht="16.5" customHeight="1" x14ac:dyDescent="0.25">
      <c r="A167" s="310"/>
      <c r="B167" s="293"/>
      <c r="C167" s="55" t="s">
        <v>3253</v>
      </c>
      <c r="D167" s="294">
        <v>577000</v>
      </c>
    </row>
    <row r="168" spans="1:4" ht="16.5" customHeight="1" x14ac:dyDescent="0.25">
      <c r="A168" s="310"/>
      <c r="B168" s="293"/>
      <c r="C168" s="55" t="s">
        <v>3254</v>
      </c>
      <c r="D168" s="294">
        <v>8500000</v>
      </c>
    </row>
    <row r="169" spans="1:4" ht="16.5" customHeight="1" x14ac:dyDescent="0.25">
      <c r="A169" s="310"/>
      <c r="B169" s="293"/>
      <c r="C169" s="55" t="s">
        <v>3255</v>
      </c>
      <c r="D169" s="294">
        <v>1450000</v>
      </c>
    </row>
    <row r="170" spans="1:4" ht="16.5" customHeight="1" x14ac:dyDescent="0.25">
      <c r="A170" s="310"/>
      <c r="B170" s="293" t="s">
        <v>3184</v>
      </c>
      <c r="C170" s="55" t="s">
        <v>3256</v>
      </c>
      <c r="D170" s="294">
        <v>5150000</v>
      </c>
    </row>
    <row r="171" spans="1:4" ht="16.5" customHeight="1" x14ac:dyDescent="0.25">
      <c r="A171" s="310"/>
      <c r="B171" s="293" t="s">
        <v>228</v>
      </c>
      <c r="C171" s="55" t="s">
        <v>3257</v>
      </c>
      <c r="D171" s="294">
        <v>75000</v>
      </c>
    </row>
    <row r="172" spans="1:4" ht="16.5" customHeight="1" x14ac:dyDescent="0.25">
      <c r="A172" s="310"/>
      <c r="B172" s="293"/>
      <c r="C172" s="55" t="s">
        <v>3258</v>
      </c>
      <c r="D172" s="294">
        <v>30000</v>
      </c>
    </row>
    <row r="173" spans="1:4" ht="16.5" customHeight="1" x14ac:dyDescent="0.25">
      <c r="A173" s="310"/>
      <c r="B173" s="293"/>
      <c r="C173" s="55" t="s">
        <v>3259</v>
      </c>
      <c r="D173" s="294">
        <v>40000</v>
      </c>
    </row>
    <row r="174" spans="1:4" ht="16.5" customHeight="1" x14ac:dyDescent="0.25">
      <c r="A174" s="310"/>
      <c r="B174" s="293" t="s">
        <v>3080</v>
      </c>
      <c r="C174" s="55" t="s">
        <v>3260</v>
      </c>
      <c r="D174" s="294">
        <v>38783000</v>
      </c>
    </row>
    <row r="175" spans="1:4" ht="16.5" customHeight="1" x14ac:dyDescent="0.25">
      <c r="A175" s="310"/>
      <c r="B175" s="293" t="s">
        <v>3080</v>
      </c>
      <c r="C175" s="55" t="s">
        <v>864</v>
      </c>
      <c r="D175" s="294">
        <v>2500000</v>
      </c>
    </row>
    <row r="176" spans="1:4" ht="16.5" customHeight="1" x14ac:dyDescent="0.25">
      <c r="A176" s="310"/>
      <c r="B176" s="293" t="s">
        <v>3078</v>
      </c>
      <c r="C176" s="55" t="s">
        <v>3215</v>
      </c>
      <c r="D176" s="294">
        <v>3000000</v>
      </c>
    </row>
    <row r="177" spans="1:4" ht="16.5" customHeight="1" x14ac:dyDescent="0.25">
      <c r="A177" s="310"/>
      <c r="B177" s="293" t="s">
        <v>220</v>
      </c>
      <c r="C177" s="55" t="s">
        <v>3261</v>
      </c>
      <c r="D177" s="294">
        <v>245000</v>
      </c>
    </row>
    <row r="178" spans="1:4" ht="16.5" customHeight="1" x14ac:dyDescent="0.25">
      <c r="A178" s="310"/>
      <c r="B178" s="293" t="s">
        <v>174</v>
      </c>
      <c r="C178" s="55" t="s">
        <v>895</v>
      </c>
      <c r="D178" s="294">
        <v>500000</v>
      </c>
    </row>
    <row r="179" spans="1:4" ht="16.5" customHeight="1" x14ac:dyDescent="0.25">
      <c r="A179" s="310"/>
      <c r="B179" s="293" t="s">
        <v>3174</v>
      </c>
      <c r="C179" s="55" t="s">
        <v>3262</v>
      </c>
      <c r="D179" s="294">
        <v>500000</v>
      </c>
    </row>
    <row r="180" spans="1:4" ht="16.5" customHeight="1" x14ac:dyDescent="0.25">
      <c r="A180" s="310"/>
      <c r="B180" s="293"/>
      <c r="C180" s="55" t="s">
        <v>3263</v>
      </c>
      <c r="D180" s="294">
        <v>300000</v>
      </c>
    </row>
    <row r="181" spans="1:4" ht="16.5" customHeight="1" x14ac:dyDescent="0.25">
      <c r="A181" s="310"/>
      <c r="B181" s="293" t="s">
        <v>183</v>
      </c>
      <c r="C181" s="55" t="s">
        <v>3264</v>
      </c>
      <c r="D181" s="294">
        <v>750000</v>
      </c>
    </row>
    <row r="182" spans="1:4" ht="16.5" customHeight="1" x14ac:dyDescent="0.25">
      <c r="A182" s="310"/>
      <c r="B182" s="293" t="s">
        <v>3265</v>
      </c>
      <c r="C182" s="55" t="s">
        <v>918</v>
      </c>
      <c r="D182" s="294">
        <v>500000</v>
      </c>
    </row>
    <row r="183" spans="1:4" ht="16.5" customHeight="1" x14ac:dyDescent="0.25">
      <c r="A183" s="310"/>
      <c r="B183" s="293" t="s">
        <v>3083</v>
      </c>
      <c r="C183" s="55" t="s">
        <v>1069</v>
      </c>
      <c r="D183" s="294">
        <v>400000</v>
      </c>
    </row>
    <row r="184" spans="1:4" ht="16.5" customHeight="1" x14ac:dyDescent="0.25">
      <c r="A184" s="310"/>
      <c r="B184" s="293" t="s">
        <v>3221</v>
      </c>
      <c r="C184" s="55" t="s">
        <v>3266</v>
      </c>
      <c r="D184" s="294">
        <v>775000</v>
      </c>
    </row>
    <row r="185" spans="1:4" ht="16.5" customHeight="1" x14ac:dyDescent="0.25">
      <c r="A185" s="310"/>
      <c r="B185" s="293" t="s">
        <v>3267</v>
      </c>
      <c r="C185" s="55" t="s">
        <v>1008</v>
      </c>
      <c r="D185" s="294">
        <v>2000000</v>
      </c>
    </row>
    <row r="186" spans="1:4" ht="16.5" customHeight="1" x14ac:dyDescent="0.25">
      <c r="A186" s="310"/>
      <c r="B186" s="293" t="s">
        <v>3267</v>
      </c>
      <c r="C186" s="55" t="s">
        <v>3268</v>
      </c>
      <c r="D186" s="294">
        <v>250000</v>
      </c>
    </row>
    <row r="187" spans="1:4" ht="16.5" customHeight="1" x14ac:dyDescent="0.25">
      <c r="A187" s="310"/>
      <c r="B187" s="293" t="s">
        <v>3269</v>
      </c>
      <c r="C187" s="55" t="s">
        <v>3270</v>
      </c>
      <c r="D187" s="294">
        <v>100000</v>
      </c>
    </row>
    <row r="188" spans="1:4" ht="16.5" customHeight="1" x14ac:dyDescent="0.25">
      <c r="A188" s="310"/>
      <c r="B188" s="293" t="s">
        <v>3111</v>
      </c>
      <c r="C188" s="55" t="s">
        <v>3271</v>
      </c>
      <c r="D188" s="294">
        <v>1000000</v>
      </c>
    </row>
    <row r="189" spans="1:4" ht="16.5" customHeight="1" x14ac:dyDescent="0.25">
      <c r="A189" s="310"/>
      <c r="B189" s="293"/>
      <c r="C189" s="55" t="s">
        <v>3272</v>
      </c>
      <c r="D189" s="294">
        <v>99649</v>
      </c>
    </row>
    <row r="190" spans="1:4" ht="16.5" customHeight="1" x14ac:dyDescent="0.25">
      <c r="A190" s="310"/>
      <c r="B190" s="293"/>
      <c r="C190" s="55" t="s">
        <v>3273</v>
      </c>
      <c r="D190" s="294">
        <v>895627</v>
      </c>
    </row>
    <row r="191" spans="1:4" ht="16.5" customHeight="1" x14ac:dyDescent="0.25">
      <c r="A191" s="310"/>
      <c r="B191" s="293"/>
      <c r="C191" s="55" t="s">
        <v>3274</v>
      </c>
      <c r="D191" s="294">
        <v>1000000</v>
      </c>
    </row>
    <row r="192" spans="1:4" ht="16.5" customHeight="1" x14ac:dyDescent="0.25">
      <c r="A192" s="310"/>
      <c r="B192" s="293" t="s">
        <v>206</v>
      </c>
      <c r="C192" s="55" t="s">
        <v>1062</v>
      </c>
      <c r="D192" s="294">
        <v>109093</v>
      </c>
    </row>
    <row r="193" spans="1:4" ht="16.5" customHeight="1" x14ac:dyDescent="0.25">
      <c r="A193" s="310"/>
      <c r="B193" s="293" t="s">
        <v>2940</v>
      </c>
      <c r="C193" s="55" t="s">
        <v>3275</v>
      </c>
      <c r="D193" s="294">
        <v>100000</v>
      </c>
    </row>
    <row r="194" spans="1:4" ht="16.5" customHeight="1" x14ac:dyDescent="0.25">
      <c r="A194" s="310"/>
      <c r="B194" s="293" t="s">
        <v>3139</v>
      </c>
      <c r="C194" s="55" t="s">
        <v>3276</v>
      </c>
      <c r="D194" s="294">
        <v>200000</v>
      </c>
    </row>
    <row r="195" spans="1:4" ht="16.5" customHeight="1" x14ac:dyDescent="0.25">
      <c r="A195" s="310"/>
      <c r="B195" s="293"/>
      <c r="C195" s="55" t="s">
        <v>3277</v>
      </c>
      <c r="D195" s="294">
        <v>150000</v>
      </c>
    </row>
    <row r="196" spans="1:4" ht="16.5" customHeight="1" x14ac:dyDescent="0.25">
      <c r="A196" s="310"/>
      <c r="B196" s="293" t="s">
        <v>3165</v>
      </c>
      <c r="C196" s="55" t="s">
        <v>3278</v>
      </c>
      <c r="D196" s="294">
        <v>236000</v>
      </c>
    </row>
    <row r="197" spans="1:4" ht="16.5" customHeight="1" x14ac:dyDescent="0.25">
      <c r="A197" s="310"/>
      <c r="B197" s="293" t="s">
        <v>283</v>
      </c>
      <c r="C197" s="55" t="s">
        <v>1392</v>
      </c>
      <c r="D197" s="294">
        <v>50000</v>
      </c>
    </row>
    <row r="198" spans="1:4" ht="16.5" customHeight="1" x14ac:dyDescent="0.25">
      <c r="A198" s="310"/>
      <c r="B198" s="293" t="s">
        <v>3168</v>
      </c>
      <c r="C198" s="55" t="s">
        <v>3279</v>
      </c>
      <c r="D198" s="294">
        <v>85000</v>
      </c>
    </row>
    <row r="199" spans="1:4" ht="16.5" customHeight="1" x14ac:dyDescent="0.25">
      <c r="A199" s="310"/>
      <c r="B199" s="293"/>
      <c r="C199" s="55" t="s">
        <v>3280</v>
      </c>
      <c r="D199" s="294">
        <v>1000000</v>
      </c>
    </row>
    <row r="200" spans="1:4" ht="16.5" customHeight="1" x14ac:dyDescent="0.25">
      <c r="A200" s="310"/>
      <c r="B200" s="315"/>
      <c r="C200" s="55" t="s">
        <v>3281</v>
      </c>
      <c r="D200" s="294">
        <v>40000</v>
      </c>
    </row>
    <row r="201" spans="1:4" ht="16.5" customHeight="1" x14ac:dyDescent="0.25">
      <c r="A201" s="310"/>
      <c r="B201" s="293"/>
      <c r="C201" s="55" t="s">
        <v>3282</v>
      </c>
      <c r="D201" s="294">
        <v>400000</v>
      </c>
    </row>
    <row r="202" spans="1:4" ht="16.5" customHeight="1" x14ac:dyDescent="0.25">
      <c r="A202" s="310"/>
      <c r="B202" s="293" t="s">
        <v>3283</v>
      </c>
      <c r="C202" s="55" t="s">
        <v>1392</v>
      </c>
      <c r="D202" s="294">
        <v>151000</v>
      </c>
    </row>
    <row r="203" spans="1:4" ht="16.5" customHeight="1" x14ac:dyDescent="0.25">
      <c r="A203" s="310"/>
      <c r="B203" s="293" t="s">
        <v>3009</v>
      </c>
      <c r="C203" s="55" t="s">
        <v>3284</v>
      </c>
      <c r="D203" s="294">
        <v>208966</v>
      </c>
    </row>
    <row r="204" spans="1:4" ht="16.5" customHeight="1" x14ac:dyDescent="0.25">
      <c r="A204" s="310"/>
      <c r="B204" s="293" t="s">
        <v>3233</v>
      </c>
      <c r="C204" s="55" t="s">
        <v>3285</v>
      </c>
      <c r="D204" s="294">
        <v>1000000</v>
      </c>
    </row>
    <row r="205" spans="1:4" ht="16.5" customHeight="1" x14ac:dyDescent="0.25">
      <c r="A205" s="310"/>
      <c r="B205" s="293"/>
      <c r="C205" s="55" t="s">
        <v>3286</v>
      </c>
      <c r="D205" s="294">
        <v>1114940</v>
      </c>
    </row>
    <row r="206" spans="1:4" ht="16.5" customHeight="1" x14ac:dyDescent="0.25">
      <c r="A206" s="310"/>
      <c r="B206" s="293" t="s">
        <v>3097</v>
      </c>
      <c r="C206" s="55" t="s">
        <v>3287</v>
      </c>
      <c r="D206" s="294">
        <v>650375</v>
      </c>
    </row>
    <row r="207" spans="1:4" ht="16.5" customHeight="1" x14ac:dyDescent="0.25">
      <c r="A207" s="310"/>
      <c r="B207" s="293" t="s">
        <v>232</v>
      </c>
      <c r="C207" s="55" t="s">
        <v>3288</v>
      </c>
      <c r="D207" s="294">
        <v>180000</v>
      </c>
    </row>
    <row r="208" spans="1:4" ht="16.5" customHeight="1" x14ac:dyDescent="0.25">
      <c r="A208" s="310"/>
      <c r="B208" s="293" t="s">
        <v>217</v>
      </c>
      <c r="C208" s="55" t="s">
        <v>3289</v>
      </c>
      <c r="D208" s="294">
        <v>35000</v>
      </c>
    </row>
    <row r="209" spans="1:4" ht="16.5" customHeight="1" x14ac:dyDescent="0.25">
      <c r="A209" s="310"/>
      <c r="B209" s="293" t="s">
        <v>207</v>
      </c>
      <c r="C209" s="55" t="s">
        <v>3290</v>
      </c>
      <c r="D209" s="294">
        <v>530622</v>
      </c>
    </row>
    <row r="210" spans="1:4" ht="16.5" customHeight="1" x14ac:dyDescent="0.25">
      <c r="A210" s="310"/>
      <c r="B210" s="293" t="s">
        <v>3184</v>
      </c>
      <c r="C210" s="55" t="s">
        <v>3291</v>
      </c>
      <c r="D210" s="294">
        <v>1000000</v>
      </c>
    </row>
    <row r="211" spans="1:4" ht="16.5" customHeight="1" x14ac:dyDescent="0.25">
      <c r="A211" s="310"/>
      <c r="B211" s="293"/>
      <c r="C211" s="55" t="s">
        <v>3292</v>
      </c>
      <c r="D211" s="294">
        <v>1000000</v>
      </c>
    </row>
    <row r="212" spans="1:4" ht="16.5" customHeight="1" x14ac:dyDescent="0.25">
      <c r="A212" s="310"/>
      <c r="B212" s="293"/>
      <c r="C212" s="55" t="s">
        <v>3293</v>
      </c>
      <c r="D212" s="294">
        <v>2100000</v>
      </c>
    </row>
    <row r="213" spans="1:4" ht="16.5" customHeight="1" x14ac:dyDescent="0.25">
      <c r="A213" s="310"/>
      <c r="B213" s="293" t="s">
        <v>3184</v>
      </c>
      <c r="C213" s="55" t="s">
        <v>3294</v>
      </c>
      <c r="D213" s="294">
        <v>50000</v>
      </c>
    </row>
    <row r="214" spans="1:4" ht="16.5" customHeight="1" x14ac:dyDescent="0.25">
      <c r="A214" s="310"/>
      <c r="B214" s="293"/>
      <c r="C214" s="55" t="s">
        <v>3295</v>
      </c>
      <c r="D214" s="294">
        <v>18500</v>
      </c>
    </row>
    <row r="215" spans="1:4" ht="16.5" customHeight="1" x14ac:dyDescent="0.25">
      <c r="A215" s="310"/>
      <c r="B215" s="293" t="s">
        <v>277</v>
      </c>
      <c r="C215" s="55" t="s">
        <v>2078</v>
      </c>
      <c r="D215" s="294">
        <v>2050</v>
      </c>
    </row>
    <row r="216" spans="1:4" ht="16.5" customHeight="1" thickBot="1" x14ac:dyDescent="0.3">
      <c r="A216" s="310"/>
      <c r="B216" s="308" t="s">
        <v>3296</v>
      </c>
      <c r="C216" s="306"/>
      <c r="D216" s="307">
        <v>86919822</v>
      </c>
    </row>
    <row r="217" spans="1:4" ht="16.5" customHeight="1" thickTop="1" x14ac:dyDescent="0.25">
      <c r="A217" s="310"/>
      <c r="B217" s="293"/>
      <c r="C217" s="55"/>
      <c r="D217" s="294"/>
    </row>
    <row r="218" spans="1:4" ht="16.5" customHeight="1" x14ac:dyDescent="0.25">
      <c r="A218" s="310" t="s">
        <v>50</v>
      </c>
      <c r="B218" s="293" t="s">
        <v>3297</v>
      </c>
      <c r="C218" s="55" t="s">
        <v>344</v>
      </c>
      <c r="D218" s="294">
        <v>6500000</v>
      </c>
    </row>
    <row r="219" spans="1:4" ht="16.5" customHeight="1" x14ac:dyDescent="0.25">
      <c r="A219" s="310"/>
      <c r="B219" s="293" t="s">
        <v>3078</v>
      </c>
      <c r="C219" s="55" t="s">
        <v>3298</v>
      </c>
      <c r="D219" s="294">
        <v>4968915</v>
      </c>
    </row>
    <row r="220" spans="1:4" ht="16.5" customHeight="1" x14ac:dyDescent="0.25">
      <c r="A220" s="310"/>
      <c r="B220" s="293" t="s">
        <v>3080</v>
      </c>
      <c r="C220" s="55" t="s">
        <v>3299</v>
      </c>
      <c r="D220" s="294">
        <v>55901106</v>
      </c>
    </row>
    <row r="221" spans="1:4" ht="16.5" customHeight="1" x14ac:dyDescent="0.25">
      <c r="A221" s="310"/>
      <c r="B221" s="293" t="s">
        <v>3269</v>
      </c>
      <c r="C221" s="55" t="s">
        <v>3300</v>
      </c>
      <c r="D221" s="294"/>
    </row>
    <row r="222" spans="1:4" ht="16.5" customHeight="1" x14ac:dyDescent="0.25">
      <c r="A222" s="310"/>
      <c r="B222" s="293"/>
      <c r="C222" s="55" t="s">
        <v>3301</v>
      </c>
      <c r="D222" s="294">
        <v>200000</v>
      </c>
    </row>
    <row r="223" spans="1:4" ht="16.5" customHeight="1" x14ac:dyDescent="0.25">
      <c r="A223" s="310"/>
      <c r="B223" s="293" t="s">
        <v>3302</v>
      </c>
      <c r="C223" s="55" t="s">
        <v>3303</v>
      </c>
      <c r="D223" s="294">
        <v>38358</v>
      </c>
    </row>
    <row r="224" spans="1:4" ht="16.5" customHeight="1" x14ac:dyDescent="0.25">
      <c r="A224" s="310"/>
      <c r="B224" s="293"/>
      <c r="C224" s="55" t="s">
        <v>3304</v>
      </c>
      <c r="D224" s="294">
        <v>230000</v>
      </c>
    </row>
    <row r="225" spans="1:4" ht="16.5" customHeight="1" x14ac:dyDescent="0.25">
      <c r="A225" s="310"/>
      <c r="B225" s="293" t="s">
        <v>3137</v>
      </c>
      <c r="C225" s="55" t="s">
        <v>3305</v>
      </c>
      <c r="D225" s="294"/>
    </row>
    <row r="226" spans="1:4" ht="16.5" customHeight="1" x14ac:dyDescent="0.25">
      <c r="A226" s="310"/>
      <c r="B226" s="293"/>
      <c r="C226" s="55" t="s">
        <v>3306</v>
      </c>
      <c r="D226" s="294">
        <v>350000</v>
      </c>
    </row>
    <row r="227" spans="1:4" ht="16.5" customHeight="1" x14ac:dyDescent="0.25">
      <c r="A227" s="310"/>
      <c r="B227" s="293"/>
      <c r="C227" s="55" t="s">
        <v>3307</v>
      </c>
      <c r="D227" s="294">
        <v>250000</v>
      </c>
    </row>
    <row r="228" spans="1:4" ht="16.5" customHeight="1" x14ac:dyDescent="0.25">
      <c r="A228" s="310"/>
      <c r="B228" s="293" t="s">
        <v>3165</v>
      </c>
      <c r="C228" s="55" t="s">
        <v>3308</v>
      </c>
      <c r="D228" s="294">
        <v>95000</v>
      </c>
    </row>
    <row r="229" spans="1:4" ht="16.5" customHeight="1" x14ac:dyDescent="0.25">
      <c r="A229" s="310"/>
      <c r="B229" s="293"/>
      <c r="C229" s="55" t="s">
        <v>3309</v>
      </c>
      <c r="D229" s="294">
        <v>530000</v>
      </c>
    </row>
    <row r="230" spans="1:4" ht="16.5" customHeight="1" x14ac:dyDescent="0.25">
      <c r="A230" s="310"/>
      <c r="B230" s="293"/>
      <c r="C230" s="55" t="s">
        <v>3310</v>
      </c>
      <c r="D230" s="294">
        <v>100000</v>
      </c>
    </row>
    <row r="231" spans="1:4" ht="16.5" customHeight="1" x14ac:dyDescent="0.25">
      <c r="A231" s="310"/>
      <c r="B231" s="293" t="s">
        <v>3283</v>
      </c>
      <c r="C231" s="55" t="s">
        <v>3311</v>
      </c>
      <c r="D231" s="294">
        <v>1000000</v>
      </c>
    </row>
    <row r="232" spans="1:4" ht="16.5" customHeight="1" x14ac:dyDescent="0.25">
      <c r="A232" s="310"/>
      <c r="B232" s="293"/>
      <c r="C232" s="55" t="s">
        <v>3312</v>
      </c>
      <c r="D232" s="294">
        <v>500000</v>
      </c>
    </row>
    <row r="233" spans="1:4" ht="16.5" customHeight="1" x14ac:dyDescent="0.25">
      <c r="A233" s="310"/>
      <c r="B233" s="293" t="s">
        <v>3313</v>
      </c>
      <c r="C233" s="55" t="s">
        <v>3314</v>
      </c>
      <c r="D233" s="294">
        <v>250000</v>
      </c>
    </row>
    <row r="234" spans="1:4" ht="16.5" customHeight="1" x14ac:dyDescent="0.25">
      <c r="A234" s="310"/>
      <c r="B234" s="293" t="s">
        <v>3097</v>
      </c>
      <c r="C234" s="55" t="s">
        <v>3315</v>
      </c>
      <c r="D234" s="294">
        <v>1558050</v>
      </c>
    </row>
    <row r="235" spans="1:4" ht="16.5" customHeight="1" x14ac:dyDescent="0.25">
      <c r="A235" s="310"/>
      <c r="B235" s="293" t="s">
        <v>3316</v>
      </c>
      <c r="C235" s="55" t="s">
        <v>3317</v>
      </c>
      <c r="D235" s="294">
        <v>247907</v>
      </c>
    </row>
    <row r="236" spans="1:4" ht="16.5" customHeight="1" x14ac:dyDescent="0.25">
      <c r="A236" s="310"/>
      <c r="B236" s="293" t="s">
        <v>3233</v>
      </c>
      <c r="C236" s="55" t="s">
        <v>3318</v>
      </c>
      <c r="D236" s="294">
        <v>5011716</v>
      </c>
    </row>
    <row r="237" spans="1:4" ht="16.5" customHeight="1" x14ac:dyDescent="0.25">
      <c r="A237" s="310"/>
      <c r="B237" s="293"/>
      <c r="C237" s="55" t="s">
        <v>3319</v>
      </c>
      <c r="D237" s="294">
        <v>9000000</v>
      </c>
    </row>
    <row r="238" spans="1:4" ht="16.5" customHeight="1" x14ac:dyDescent="0.25">
      <c r="A238" s="310"/>
      <c r="B238" s="293" t="s">
        <v>200</v>
      </c>
      <c r="C238" s="55" t="s">
        <v>3320</v>
      </c>
      <c r="D238" s="294">
        <v>95697</v>
      </c>
    </row>
    <row r="239" spans="1:4" ht="16.5" customHeight="1" x14ac:dyDescent="0.25">
      <c r="A239" s="310"/>
      <c r="B239" s="293" t="s">
        <v>2923</v>
      </c>
      <c r="C239" s="55" t="s">
        <v>3321</v>
      </c>
      <c r="D239" s="294">
        <v>24788</v>
      </c>
    </row>
    <row r="240" spans="1:4" ht="16.5" customHeight="1" x14ac:dyDescent="0.25">
      <c r="A240" s="310"/>
      <c r="B240" s="293"/>
      <c r="C240" s="55" t="s">
        <v>3322</v>
      </c>
      <c r="D240" s="294">
        <v>13891</v>
      </c>
    </row>
    <row r="241" spans="1:4" ht="16.5" customHeight="1" x14ac:dyDescent="0.25">
      <c r="A241" s="310"/>
      <c r="B241" s="293" t="s">
        <v>3323</v>
      </c>
      <c r="C241" s="55" t="s">
        <v>3324</v>
      </c>
      <c r="D241" s="294">
        <v>119350</v>
      </c>
    </row>
    <row r="242" spans="1:4" ht="16.5" customHeight="1" x14ac:dyDescent="0.25">
      <c r="A242" s="310"/>
      <c r="B242" s="293" t="s">
        <v>225</v>
      </c>
      <c r="C242" s="55" t="s">
        <v>3325</v>
      </c>
      <c r="D242" s="294">
        <v>1673440</v>
      </c>
    </row>
    <row r="243" spans="1:4" ht="16.5" customHeight="1" x14ac:dyDescent="0.25">
      <c r="A243" s="310"/>
      <c r="B243" s="293" t="s">
        <v>3184</v>
      </c>
      <c r="C243" s="55" t="s">
        <v>3326</v>
      </c>
      <c r="D243" s="294">
        <v>2604224</v>
      </c>
    </row>
    <row r="244" spans="1:4" ht="16.5" customHeight="1" x14ac:dyDescent="0.25">
      <c r="A244" s="310"/>
      <c r="B244" s="293"/>
      <c r="C244" s="55" t="s">
        <v>3327</v>
      </c>
      <c r="D244" s="294"/>
    </row>
    <row r="245" spans="1:4" ht="16.5" customHeight="1" x14ac:dyDescent="0.25">
      <c r="A245" s="310"/>
      <c r="B245" s="293"/>
      <c r="C245" s="55" t="s">
        <v>3328</v>
      </c>
      <c r="D245" s="294">
        <v>451880</v>
      </c>
    </row>
    <row r="246" spans="1:4" ht="16.5" customHeight="1" x14ac:dyDescent="0.25">
      <c r="A246" s="310"/>
      <c r="B246" s="293" t="s">
        <v>277</v>
      </c>
      <c r="C246" s="55" t="s">
        <v>3120</v>
      </c>
      <c r="D246" s="294">
        <v>52000</v>
      </c>
    </row>
    <row r="247" spans="1:4" ht="16.5" customHeight="1" thickBot="1" x14ac:dyDescent="0.3">
      <c r="A247" s="310"/>
      <c r="B247" s="308" t="s">
        <v>3329</v>
      </c>
      <c r="C247" s="306"/>
      <c r="D247" s="307">
        <v>91766322</v>
      </c>
    </row>
    <row r="248" spans="1:4" ht="16.5" customHeight="1" thickTop="1" x14ac:dyDescent="0.25">
      <c r="A248" s="310"/>
      <c r="B248" s="293"/>
      <c r="C248" s="55"/>
      <c r="D248" s="294"/>
    </row>
    <row r="249" spans="1:4" ht="16.5" customHeight="1" x14ac:dyDescent="0.25">
      <c r="A249" s="310" t="s">
        <v>51</v>
      </c>
      <c r="B249" s="293" t="s">
        <v>3078</v>
      </c>
      <c r="C249" s="55" t="s">
        <v>3330</v>
      </c>
      <c r="D249" s="294">
        <v>10000000</v>
      </c>
    </row>
    <row r="250" spans="1:4" ht="16.5" customHeight="1" x14ac:dyDescent="0.25">
      <c r="A250" s="310"/>
      <c r="B250" s="293"/>
      <c r="C250" s="55" t="s">
        <v>3331</v>
      </c>
      <c r="D250" s="294">
        <v>4972335</v>
      </c>
    </row>
    <row r="251" spans="1:4" ht="16.5" customHeight="1" x14ac:dyDescent="0.25">
      <c r="A251" s="310"/>
      <c r="B251" s="293"/>
      <c r="C251" s="55" t="s">
        <v>3332</v>
      </c>
      <c r="D251" s="294">
        <v>5000000</v>
      </c>
    </row>
    <row r="252" spans="1:4" ht="16.5" customHeight="1" x14ac:dyDescent="0.25">
      <c r="A252" s="310"/>
      <c r="B252" s="293"/>
      <c r="C252" s="55" t="s">
        <v>3333</v>
      </c>
      <c r="D252" s="294">
        <v>1354000</v>
      </c>
    </row>
    <row r="253" spans="1:4" ht="16.5" customHeight="1" x14ac:dyDescent="0.25">
      <c r="A253" s="310"/>
      <c r="B253" s="293" t="s">
        <v>3121</v>
      </c>
      <c r="C253" s="55" t="s">
        <v>3334</v>
      </c>
      <c r="D253" s="294">
        <v>250000</v>
      </c>
    </row>
    <row r="254" spans="1:4" ht="16.5" customHeight="1" x14ac:dyDescent="0.25">
      <c r="A254" s="310"/>
      <c r="B254" s="293"/>
      <c r="C254" s="55" t="s">
        <v>3335</v>
      </c>
      <c r="D254" s="294">
        <v>37500</v>
      </c>
    </row>
    <row r="255" spans="1:4" ht="16.5" customHeight="1" x14ac:dyDescent="0.25">
      <c r="A255" s="310"/>
      <c r="B255" s="293" t="s">
        <v>228</v>
      </c>
      <c r="C255" s="55" t="s">
        <v>3336</v>
      </c>
      <c r="D255" s="294">
        <v>35000</v>
      </c>
    </row>
    <row r="256" spans="1:4" ht="16.5" customHeight="1" x14ac:dyDescent="0.25">
      <c r="A256" s="310"/>
      <c r="B256" s="293"/>
      <c r="C256" s="55" t="s">
        <v>3337</v>
      </c>
      <c r="D256" s="294">
        <v>90000</v>
      </c>
    </row>
    <row r="257" spans="1:4" ht="16.5" customHeight="1" x14ac:dyDescent="0.25">
      <c r="A257" s="310"/>
      <c r="B257" s="293"/>
      <c r="C257" s="55" t="s">
        <v>3338</v>
      </c>
      <c r="D257" s="294">
        <v>23000</v>
      </c>
    </row>
    <row r="258" spans="1:4" ht="16.5" customHeight="1" x14ac:dyDescent="0.25">
      <c r="A258" s="310"/>
      <c r="B258" s="293" t="s">
        <v>3080</v>
      </c>
      <c r="C258" s="55" t="s">
        <v>3339</v>
      </c>
      <c r="D258" s="294">
        <v>35361337</v>
      </c>
    </row>
    <row r="259" spans="1:4" ht="16.5" customHeight="1" x14ac:dyDescent="0.25">
      <c r="A259" s="310"/>
      <c r="B259" s="293"/>
      <c r="C259" s="55" t="s">
        <v>3340</v>
      </c>
      <c r="D259" s="294">
        <v>22000000</v>
      </c>
    </row>
    <row r="260" spans="1:4" ht="16.5" customHeight="1" x14ac:dyDescent="0.25">
      <c r="A260" s="310"/>
      <c r="B260" s="293"/>
      <c r="C260" s="55" t="s">
        <v>3341</v>
      </c>
      <c r="D260" s="294">
        <v>1000000</v>
      </c>
    </row>
    <row r="261" spans="1:4" ht="16.5" customHeight="1" x14ac:dyDescent="0.25">
      <c r="A261" s="310"/>
      <c r="B261" s="293"/>
      <c r="C261" s="55" t="s">
        <v>3342</v>
      </c>
      <c r="D261" s="294"/>
    </row>
    <row r="262" spans="1:4" ht="16.5" customHeight="1" x14ac:dyDescent="0.25">
      <c r="A262" s="310"/>
      <c r="B262" s="301" t="s">
        <v>3087</v>
      </c>
      <c r="C262" s="55" t="s">
        <v>3343</v>
      </c>
      <c r="D262" s="294">
        <v>2100000</v>
      </c>
    </row>
    <row r="263" spans="1:4" ht="16.5" customHeight="1" x14ac:dyDescent="0.25">
      <c r="A263" s="310"/>
      <c r="B263" s="293" t="s">
        <v>2940</v>
      </c>
      <c r="C263" s="55" t="s">
        <v>3344</v>
      </c>
      <c r="D263" s="294">
        <v>100000</v>
      </c>
    </row>
    <row r="264" spans="1:4" ht="16.5" customHeight="1" x14ac:dyDescent="0.25">
      <c r="A264" s="310"/>
      <c r="B264" s="293"/>
      <c r="C264" s="55" t="s">
        <v>3345</v>
      </c>
      <c r="D264" s="294">
        <v>25000</v>
      </c>
    </row>
    <row r="265" spans="1:4" ht="16.5" customHeight="1" x14ac:dyDescent="0.25">
      <c r="A265" s="310"/>
      <c r="B265" s="301" t="s">
        <v>3111</v>
      </c>
      <c r="C265" s="55" t="s">
        <v>3346</v>
      </c>
      <c r="D265" s="294">
        <v>2000000</v>
      </c>
    </row>
    <row r="266" spans="1:4" ht="16.5" customHeight="1" x14ac:dyDescent="0.25">
      <c r="A266" s="310"/>
      <c r="B266" s="293"/>
      <c r="C266" s="55" t="s">
        <v>3347</v>
      </c>
      <c r="D266" s="294">
        <v>1000000</v>
      </c>
    </row>
    <row r="267" spans="1:4" ht="16.5" customHeight="1" x14ac:dyDescent="0.25">
      <c r="A267" s="310"/>
      <c r="B267" s="293" t="s">
        <v>3165</v>
      </c>
      <c r="C267" s="55" t="s">
        <v>3348</v>
      </c>
      <c r="D267" s="294">
        <v>250000</v>
      </c>
    </row>
    <row r="268" spans="1:4" ht="16.5" customHeight="1" x14ac:dyDescent="0.25">
      <c r="A268" s="310"/>
      <c r="B268" s="293" t="s">
        <v>3283</v>
      </c>
      <c r="C268" s="55" t="s">
        <v>3349</v>
      </c>
      <c r="D268" s="294">
        <v>360000</v>
      </c>
    </row>
    <row r="269" spans="1:4" ht="16.5" customHeight="1" x14ac:dyDescent="0.25">
      <c r="A269" s="310"/>
      <c r="B269" s="293"/>
      <c r="C269" s="55" t="s">
        <v>3350</v>
      </c>
      <c r="D269" s="294">
        <v>25000</v>
      </c>
    </row>
    <row r="270" spans="1:4" ht="16.5" customHeight="1" x14ac:dyDescent="0.25">
      <c r="A270" s="310"/>
      <c r="B270" s="293"/>
      <c r="C270" s="55" t="s">
        <v>3351</v>
      </c>
      <c r="D270" s="294">
        <v>375000</v>
      </c>
    </row>
    <row r="271" spans="1:4" ht="16.5" customHeight="1" x14ac:dyDescent="0.25">
      <c r="A271" s="310"/>
      <c r="B271" s="293" t="s">
        <v>3352</v>
      </c>
      <c r="C271" s="55" t="s">
        <v>3353</v>
      </c>
      <c r="D271" s="294">
        <v>200000</v>
      </c>
    </row>
    <row r="272" spans="1:4" ht="16.5" customHeight="1" x14ac:dyDescent="0.25">
      <c r="A272" s="310"/>
      <c r="B272" s="293" t="s">
        <v>251</v>
      </c>
      <c r="C272" s="55" t="s">
        <v>1392</v>
      </c>
      <c r="D272" s="294">
        <v>250000</v>
      </c>
    </row>
    <row r="273" spans="1:4" ht="16.5" customHeight="1" x14ac:dyDescent="0.25">
      <c r="A273" s="310"/>
      <c r="B273" s="293" t="s">
        <v>217</v>
      </c>
      <c r="C273" s="55" t="s">
        <v>3354</v>
      </c>
      <c r="D273" s="294">
        <v>1000000</v>
      </c>
    </row>
    <row r="274" spans="1:4" ht="16.5" customHeight="1" x14ac:dyDescent="0.25">
      <c r="A274" s="310"/>
      <c r="B274" s="293" t="s">
        <v>207</v>
      </c>
      <c r="C274" s="55" t="s">
        <v>3355</v>
      </c>
      <c r="D274" s="294">
        <v>250000</v>
      </c>
    </row>
    <row r="275" spans="1:4" ht="16.5" customHeight="1" x14ac:dyDescent="0.25">
      <c r="A275" s="310"/>
      <c r="B275" s="293" t="s">
        <v>3184</v>
      </c>
      <c r="C275" s="55"/>
      <c r="D275" s="294"/>
    </row>
    <row r="276" spans="1:4" ht="16.5" customHeight="1" x14ac:dyDescent="0.25">
      <c r="A276" s="310"/>
      <c r="B276" s="313" t="s">
        <v>3356</v>
      </c>
      <c r="C276" s="55" t="s">
        <v>3357</v>
      </c>
      <c r="D276" s="294">
        <v>1905128</v>
      </c>
    </row>
    <row r="277" spans="1:4" ht="16.5" customHeight="1" x14ac:dyDescent="0.25">
      <c r="A277" s="310"/>
      <c r="B277" s="300" t="s">
        <v>3358</v>
      </c>
      <c r="C277" s="55" t="s">
        <v>3359</v>
      </c>
      <c r="D277" s="294">
        <v>6575731</v>
      </c>
    </row>
    <row r="278" spans="1:4" ht="16.5" customHeight="1" x14ac:dyDescent="0.25">
      <c r="A278" s="310"/>
      <c r="B278" s="300" t="s">
        <v>3358</v>
      </c>
      <c r="C278" s="55" t="s">
        <v>3360</v>
      </c>
      <c r="D278" s="294">
        <v>300000</v>
      </c>
    </row>
    <row r="279" spans="1:4" ht="16.5" customHeight="1" x14ac:dyDescent="0.25">
      <c r="A279" s="310"/>
      <c r="B279" s="300" t="s">
        <v>3358</v>
      </c>
      <c r="C279" s="55" t="s">
        <v>3361</v>
      </c>
      <c r="D279" s="294">
        <v>75000</v>
      </c>
    </row>
    <row r="280" spans="1:4" ht="16.5" customHeight="1" thickBot="1" x14ac:dyDescent="0.3">
      <c r="A280" s="310"/>
      <c r="B280" s="308" t="s">
        <v>3362</v>
      </c>
      <c r="C280" s="306"/>
      <c r="D280" s="307">
        <v>96914031</v>
      </c>
    </row>
    <row r="281" spans="1:4" ht="16.5" customHeight="1" thickTop="1" x14ac:dyDescent="0.25">
      <c r="A281" s="310"/>
      <c r="B281" s="293"/>
      <c r="C281" s="55"/>
      <c r="D281" s="294"/>
    </row>
    <row r="282" spans="1:4" ht="16.5" customHeight="1" x14ac:dyDescent="0.25">
      <c r="A282" s="310" t="s">
        <v>52</v>
      </c>
      <c r="B282" s="301" t="s">
        <v>3151</v>
      </c>
      <c r="C282" s="55"/>
      <c r="D282" s="294">
        <v>0</v>
      </c>
    </row>
    <row r="283" spans="1:4" ht="16.5" customHeight="1" x14ac:dyDescent="0.25">
      <c r="A283" s="310"/>
      <c r="B283" s="293"/>
      <c r="C283" s="55"/>
      <c r="D283" s="294"/>
    </row>
    <row r="284" spans="1:4" ht="16.5" customHeight="1" x14ac:dyDescent="0.25">
      <c r="A284" s="310" t="s">
        <v>53</v>
      </c>
      <c r="B284" s="301" t="s">
        <v>3151</v>
      </c>
      <c r="C284" s="55"/>
      <c r="D284" s="294">
        <v>0</v>
      </c>
    </row>
    <row r="285" spans="1:4" ht="16.5" customHeight="1" x14ac:dyDescent="0.25">
      <c r="A285" s="310"/>
      <c r="B285" s="293"/>
      <c r="C285" s="55"/>
      <c r="D285" s="294"/>
    </row>
    <row r="286" spans="1:4" ht="16.5" customHeight="1" x14ac:dyDescent="0.25">
      <c r="A286" s="310" t="s">
        <v>54</v>
      </c>
      <c r="B286" s="301" t="s">
        <v>3151</v>
      </c>
      <c r="C286" s="55"/>
      <c r="D286" s="294">
        <v>0</v>
      </c>
    </row>
    <row r="287" spans="1:4" ht="16.5" customHeight="1" x14ac:dyDescent="0.25">
      <c r="A287" s="310"/>
      <c r="B287" s="293"/>
      <c r="C287" s="55"/>
      <c r="D287" s="294"/>
    </row>
    <row r="288" spans="1:4" ht="16.5" customHeight="1" x14ac:dyDescent="0.25">
      <c r="A288" s="310" t="s">
        <v>55</v>
      </c>
      <c r="B288" s="301" t="s">
        <v>3151</v>
      </c>
      <c r="C288" s="55"/>
      <c r="D288" s="294">
        <v>0</v>
      </c>
    </row>
    <row r="289" spans="1:4" ht="16.5" customHeight="1" x14ac:dyDescent="0.25">
      <c r="A289" s="310"/>
      <c r="B289" s="293"/>
      <c r="C289" s="55"/>
      <c r="D289" s="294"/>
    </row>
    <row r="290" spans="1:4" ht="15.6" x14ac:dyDescent="0.25">
      <c r="A290" s="310" t="s">
        <v>56</v>
      </c>
      <c r="B290" s="293" t="s">
        <v>133</v>
      </c>
      <c r="C290" s="55" t="s">
        <v>3363</v>
      </c>
      <c r="D290" s="294">
        <v>12000000</v>
      </c>
    </row>
    <row r="291" spans="1:4" ht="15.6" x14ac:dyDescent="0.25">
      <c r="A291" s="310"/>
      <c r="B291" s="293" t="s">
        <v>3364</v>
      </c>
      <c r="C291" s="55" t="s">
        <v>3365</v>
      </c>
      <c r="D291" s="294">
        <v>4527866</v>
      </c>
    </row>
    <row r="292" spans="1:4" ht="15.6" x14ac:dyDescent="0.25">
      <c r="A292" s="310"/>
      <c r="B292" s="293" t="s">
        <v>3283</v>
      </c>
      <c r="C292" s="55" t="s">
        <v>3366</v>
      </c>
      <c r="D292" s="294">
        <v>3500000</v>
      </c>
    </row>
    <row r="293" spans="1:4" ht="15.6" x14ac:dyDescent="0.25">
      <c r="A293" s="310"/>
      <c r="B293" s="293" t="s">
        <v>3078</v>
      </c>
      <c r="C293" s="55" t="s">
        <v>1337</v>
      </c>
      <c r="D293" s="294">
        <v>7584957</v>
      </c>
    </row>
    <row r="294" spans="1:4" ht="15.6" x14ac:dyDescent="0.25">
      <c r="A294" s="310"/>
      <c r="B294" s="293"/>
      <c r="C294" s="55" t="s">
        <v>3367</v>
      </c>
      <c r="D294" s="294">
        <v>775000</v>
      </c>
    </row>
    <row r="295" spans="1:4" ht="15.6" x14ac:dyDescent="0.25">
      <c r="A295" s="310"/>
      <c r="B295" s="293"/>
      <c r="C295" s="55" t="s">
        <v>3368</v>
      </c>
      <c r="D295" s="294">
        <v>775000</v>
      </c>
    </row>
    <row r="296" spans="1:4" ht="15.6" x14ac:dyDescent="0.25">
      <c r="A296" s="310"/>
      <c r="B296" s="301" t="s">
        <v>3369</v>
      </c>
      <c r="C296" s="55" t="s">
        <v>751</v>
      </c>
      <c r="D296" s="294">
        <v>11500000</v>
      </c>
    </row>
    <row r="297" spans="1:4" ht="15.6" x14ac:dyDescent="0.25">
      <c r="A297" s="310"/>
      <c r="B297" s="293"/>
      <c r="C297" s="55" t="s">
        <v>3370</v>
      </c>
      <c r="D297" s="294">
        <v>86000</v>
      </c>
    </row>
    <row r="298" spans="1:4" ht="15.6" x14ac:dyDescent="0.25">
      <c r="A298" s="310"/>
      <c r="B298" s="301" t="s">
        <v>212</v>
      </c>
      <c r="C298" s="55" t="s">
        <v>3371</v>
      </c>
      <c r="D298" s="294">
        <v>1400000</v>
      </c>
    </row>
    <row r="299" spans="1:4" ht="15.6" x14ac:dyDescent="0.25">
      <c r="A299" s="310"/>
      <c r="B299" s="293" t="s">
        <v>228</v>
      </c>
      <c r="C299" s="55" t="s">
        <v>3372</v>
      </c>
      <c r="D299" s="294">
        <v>2000000</v>
      </c>
    </row>
    <row r="300" spans="1:4" ht="15.6" x14ac:dyDescent="0.25">
      <c r="A300" s="310"/>
      <c r="B300" s="293" t="s">
        <v>3373</v>
      </c>
      <c r="C300" s="55" t="s">
        <v>3374</v>
      </c>
      <c r="D300" s="294">
        <v>1500000</v>
      </c>
    </row>
    <row r="301" spans="1:4" ht="15.6" x14ac:dyDescent="0.25">
      <c r="A301" s="310"/>
      <c r="B301" s="293" t="s">
        <v>3375</v>
      </c>
      <c r="C301" s="55" t="s">
        <v>3132</v>
      </c>
      <c r="D301" s="294">
        <v>2000000</v>
      </c>
    </row>
    <row r="302" spans="1:4" ht="15.6" x14ac:dyDescent="0.25">
      <c r="A302" s="310"/>
      <c r="B302" s="293"/>
      <c r="C302" s="55" t="s">
        <v>3376</v>
      </c>
      <c r="D302" s="294">
        <v>522000</v>
      </c>
    </row>
    <row r="303" spans="1:4" ht="15.6" x14ac:dyDescent="0.25">
      <c r="A303" s="310"/>
      <c r="B303" s="293" t="s">
        <v>3233</v>
      </c>
      <c r="C303" s="55" t="s">
        <v>3377</v>
      </c>
      <c r="D303" s="294">
        <v>3724080</v>
      </c>
    </row>
    <row r="304" spans="1:4" ht="15.6" x14ac:dyDescent="0.25">
      <c r="A304" s="310"/>
      <c r="B304" s="293"/>
      <c r="C304" s="55" t="s">
        <v>3378</v>
      </c>
      <c r="D304" s="294">
        <v>3000000</v>
      </c>
    </row>
    <row r="305" spans="1:4" ht="15.6" x14ac:dyDescent="0.25">
      <c r="A305" s="310"/>
      <c r="B305" s="293"/>
      <c r="C305" s="55" t="s">
        <v>3379</v>
      </c>
      <c r="D305" s="294">
        <v>1500000</v>
      </c>
    </row>
    <row r="306" spans="1:4" ht="15.6" x14ac:dyDescent="0.25">
      <c r="A306" s="310"/>
      <c r="B306" s="293"/>
      <c r="C306" s="55" t="s">
        <v>3380</v>
      </c>
      <c r="D306" s="294">
        <v>200000</v>
      </c>
    </row>
    <row r="307" spans="1:4" ht="15.6" x14ac:dyDescent="0.25">
      <c r="A307" s="310"/>
      <c r="B307" s="293" t="s">
        <v>3097</v>
      </c>
      <c r="C307" s="55" t="s">
        <v>3381</v>
      </c>
      <c r="D307" s="294">
        <v>1247953</v>
      </c>
    </row>
    <row r="308" spans="1:4" ht="15.6" x14ac:dyDescent="0.25">
      <c r="A308" s="310"/>
      <c r="B308" s="293"/>
      <c r="C308" s="55" t="s">
        <v>3382</v>
      </c>
      <c r="D308" s="294">
        <v>50000</v>
      </c>
    </row>
    <row r="309" spans="1:4" ht="15.6" x14ac:dyDescent="0.25">
      <c r="A309" s="310"/>
      <c r="B309" s="293" t="s">
        <v>3162</v>
      </c>
      <c r="C309" s="55" t="s">
        <v>3383</v>
      </c>
      <c r="D309" s="294">
        <v>2300000</v>
      </c>
    </row>
    <row r="310" spans="1:4" ht="15.6" x14ac:dyDescent="0.25">
      <c r="A310" s="310"/>
      <c r="B310" s="313"/>
      <c r="C310" s="55" t="s">
        <v>1442</v>
      </c>
      <c r="D310" s="294">
        <v>500000</v>
      </c>
    </row>
    <row r="311" spans="1:4" ht="15.6" x14ac:dyDescent="0.25">
      <c r="A311" s="310"/>
      <c r="B311" s="293" t="s">
        <v>226</v>
      </c>
      <c r="C311" s="55" t="s">
        <v>3384</v>
      </c>
      <c r="D311" s="294">
        <v>1200000</v>
      </c>
    </row>
    <row r="312" spans="1:4" ht="15.6" x14ac:dyDescent="0.25">
      <c r="A312" s="310"/>
      <c r="B312" s="293" t="s">
        <v>3168</v>
      </c>
      <c r="C312" s="55" t="s">
        <v>3385</v>
      </c>
      <c r="D312" s="294">
        <v>7000000</v>
      </c>
    </row>
    <row r="313" spans="1:4" ht="15.6" x14ac:dyDescent="0.25">
      <c r="A313" s="310"/>
      <c r="B313" s="300"/>
      <c r="C313" s="55" t="s">
        <v>3386</v>
      </c>
      <c r="D313" s="294">
        <v>500000</v>
      </c>
    </row>
    <row r="314" spans="1:4" ht="15.6" x14ac:dyDescent="0.25">
      <c r="A314" s="310"/>
      <c r="B314" s="313" t="s">
        <v>3387</v>
      </c>
      <c r="C314" s="55" t="s">
        <v>3388</v>
      </c>
      <c r="D314" s="294">
        <v>850000</v>
      </c>
    </row>
    <row r="315" spans="1:4" ht="15.6" x14ac:dyDescent="0.25">
      <c r="A315" s="310"/>
      <c r="B315" s="313" t="s">
        <v>3123</v>
      </c>
      <c r="C315" s="55" t="s">
        <v>3389</v>
      </c>
      <c r="D315" s="294">
        <v>3000000</v>
      </c>
    </row>
    <row r="316" spans="1:4" ht="15.6" x14ac:dyDescent="0.25">
      <c r="A316" s="310"/>
      <c r="B316" s="313" t="s">
        <v>202</v>
      </c>
      <c r="C316" s="55" t="s">
        <v>3390</v>
      </c>
      <c r="D316" s="294">
        <v>600000</v>
      </c>
    </row>
    <row r="317" spans="1:4" ht="15.6" x14ac:dyDescent="0.25">
      <c r="A317" s="310"/>
      <c r="B317" s="313" t="s">
        <v>178</v>
      </c>
      <c r="C317" s="55" t="s">
        <v>3391</v>
      </c>
      <c r="D317" s="294">
        <v>900000</v>
      </c>
    </row>
    <row r="318" spans="1:4" ht="15.6" x14ac:dyDescent="0.25">
      <c r="A318" s="310"/>
      <c r="B318" s="293" t="s">
        <v>2914</v>
      </c>
      <c r="C318" s="55" t="s">
        <v>3392</v>
      </c>
      <c r="D318" s="294">
        <v>5000000</v>
      </c>
    </row>
    <row r="319" spans="1:4" ht="15.6" x14ac:dyDescent="0.25">
      <c r="A319" s="310"/>
      <c r="B319" s="293" t="s">
        <v>3393</v>
      </c>
      <c r="C319" s="55" t="s">
        <v>3394</v>
      </c>
      <c r="D319" s="294">
        <v>1988590</v>
      </c>
    </row>
    <row r="320" spans="1:4" ht="15.6" x14ac:dyDescent="0.25">
      <c r="A320" s="310"/>
      <c r="B320" s="313" t="s">
        <v>3395</v>
      </c>
      <c r="C320" s="55" t="s">
        <v>2606</v>
      </c>
      <c r="D320" s="294">
        <v>2400000</v>
      </c>
    </row>
    <row r="321" spans="1:4" ht="15.6" x14ac:dyDescent="0.25">
      <c r="A321" s="310"/>
      <c r="B321" s="313" t="s">
        <v>3174</v>
      </c>
      <c r="C321" s="55" t="s">
        <v>1715</v>
      </c>
      <c r="D321" s="294">
        <v>3785000</v>
      </c>
    </row>
    <row r="322" spans="1:4" ht="15.6" x14ac:dyDescent="0.25">
      <c r="A322" s="310"/>
      <c r="B322" s="293" t="s">
        <v>3164</v>
      </c>
      <c r="C322" s="55" t="s">
        <v>3103</v>
      </c>
      <c r="D322" s="294">
        <v>1500000</v>
      </c>
    </row>
    <row r="323" spans="1:4" ht="15.6" x14ac:dyDescent="0.25">
      <c r="A323" s="310"/>
      <c r="B323" s="313"/>
      <c r="C323" s="55" t="s">
        <v>3396</v>
      </c>
      <c r="D323" s="294">
        <v>4000</v>
      </c>
    </row>
    <row r="324" spans="1:4" ht="15.6" x14ac:dyDescent="0.25">
      <c r="A324" s="310"/>
      <c r="B324" s="313"/>
      <c r="C324" s="55" t="s">
        <v>3397</v>
      </c>
      <c r="D324" s="294">
        <v>1000000</v>
      </c>
    </row>
    <row r="325" spans="1:4" ht="15.6" x14ac:dyDescent="0.25">
      <c r="A325" s="310"/>
      <c r="B325" s="313" t="s">
        <v>2998</v>
      </c>
      <c r="C325" s="55" t="s">
        <v>1227</v>
      </c>
      <c r="D325" s="294">
        <v>45000</v>
      </c>
    </row>
    <row r="326" spans="1:4" ht="15.6" x14ac:dyDescent="0.25">
      <c r="A326" s="310"/>
      <c r="B326" s="293" t="s">
        <v>3398</v>
      </c>
      <c r="C326" s="55" t="s">
        <v>3399</v>
      </c>
      <c r="D326" s="294">
        <v>886180</v>
      </c>
    </row>
    <row r="327" spans="1:4" ht="15.6" x14ac:dyDescent="0.25">
      <c r="A327" s="310"/>
      <c r="B327" s="313" t="s">
        <v>3400</v>
      </c>
      <c r="C327" s="55" t="s">
        <v>3401</v>
      </c>
      <c r="D327" s="294">
        <v>300000</v>
      </c>
    </row>
    <row r="328" spans="1:4" ht="15.6" x14ac:dyDescent="0.25">
      <c r="A328" s="310"/>
      <c r="B328" s="313" t="s">
        <v>238</v>
      </c>
      <c r="C328" s="55" t="s">
        <v>2078</v>
      </c>
      <c r="D328" s="294">
        <v>4400</v>
      </c>
    </row>
    <row r="329" spans="1:4" ht="15.6" x14ac:dyDescent="0.25">
      <c r="A329" s="310"/>
      <c r="B329" s="313" t="s">
        <v>3402</v>
      </c>
      <c r="C329" s="55" t="s">
        <v>1749</v>
      </c>
      <c r="D329" s="294">
        <v>5500000</v>
      </c>
    </row>
    <row r="330" spans="1:4" ht="15.6" x14ac:dyDescent="0.25">
      <c r="A330" s="310"/>
      <c r="B330" s="313"/>
      <c r="C330" s="55" t="s">
        <v>3403</v>
      </c>
      <c r="D330" s="294">
        <v>50000</v>
      </c>
    </row>
    <row r="331" spans="1:4" ht="15.6" x14ac:dyDescent="0.25">
      <c r="A331" s="310"/>
      <c r="B331" s="313" t="s">
        <v>3404</v>
      </c>
      <c r="C331" s="55" t="s">
        <v>3405</v>
      </c>
      <c r="D331" s="294">
        <v>500000</v>
      </c>
    </row>
    <row r="332" spans="1:4" ht="15.6" x14ac:dyDescent="0.25">
      <c r="A332" s="310"/>
      <c r="B332" s="313"/>
      <c r="C332" s="55" t="s">
        <v>3406</v>
      </c>
      <c r="D332" s="294">
        <v>400000</v>
      </c>
    </row>
    <row r="333" spans="1:4" ht="15.6" x14ac:dyDescent="0.25">
      <c r="A333" s="310"/>
      <c r="B333" s="313"/>
      <c r="C333" s="55" t="s">
        <v>3407</v>
      </c>
      <c r="D333" s="294">
        <v>500000</v>
      </c>
    </row>
    <row r="334" spans="1:4" ht="15.6" x14ac:dyDescent="0.25">
      <c r="A334" s="310"/>
      <c r="B334" s="313" t="s">
        <v>3128</v>
      </c>
      <c r="C334" s="55" t="s">
        <v>3408</v>
      </c>
      <c r="D334" s="294">
        <v>250000</v>
      </c>
    </row>
    <row r="335" spans="1:4" ht="15.6" x14ac:dyDescent="0.25">
      <c r="A335" s="310"/>
      <c r="B335" s="313"/>
      <c r="C335" s="55" t="s">
        <v>3409</v>
      </c>
      <c r="D335" s="294">
        <v>500000</v>
      </c>
    </row>
    <row r="336" spans="1:4" ht="16.2" thickBot="1" x14ac:dyDescent="0.3">
      <c r="A336" s="310"/>
      <c r="B336" s="308" t="s">
        <v>3410</v>
      </c>
      <c r="C336" s="306"/>
      <c r="D336" s="307">
        <v>99356026</v>
      </c>
    </row>
    <row r="337" spans="1:4" ht="16.2" thickTop="1" x14ac:dyDescent="0.25">
      <c r="A337" s="310"/>
      <c r="B337" s="293"/>
      <c r="C337" s="55"/>
      <c r="D337" s="294"/>
    </row>
    <row r="338" spans="1:4" ht="15.6" x14ac:dyDescent="0.25">
      <c r="A338" s="310" t="s">
        <v>57</v>
      </c>
      <c r="B338" s="293" t="s">
        <v>225</v>
      </c>
      <c r="C338" s="55" t="s">
        <v>3411</v>
      </c>
      <c r="D338" s="294">
        <v>3125000</v>
      </c>
    </row>
    <row r="339" spans="1:4" ht="15.6" x14ac:dyDescent="0.25">
      <c r="A339" s="310"/>
      <c r="B339" s="293" t="s">
        <v>3078</v>
      </c>
      <c r="C339" s="55" t="s">
        <v>3412</v>
      </c>
      <c r="D339" s="294">
        <v>26123069</v>
      </c>
    </row>
    <row r="340" spans="1:4" ht="15.6" x14ac:dyDescent="0.25">
      <c r="A340" s="310"/>
      <c r="B340" s="293"/>
      <c r="C340" s="55" t="s">
        <v>3413</v>
      </c>
      <c r="D340" s="294">
        <v>1855727</v>
      </c>
    </row>
    <row r="341" spans="1:4" ht="15.6" x14ac:dyDescent="0.25">
      <c r="A341" s="310"/>
      <c r="B341" s="293"/>
      <c r="C341" s="55" t="s">
        <v>3368</v>
      </c>
      <c r="D341" s="294">
        <v>2000000</v>
      </c>
    </row>
    <row r="342" spans="1:4" ht="15.6" x14ac:dyDescent="0.25">
      <c r="A342" s="310"/>
      <c r="B342" s="293"/>
      <c r="C342" s="55" t="s">
        <v>3367</v>
      </c>
      <c r="D342" s="294">
        <v>2000000</v>
      </c>
    </row>
    <row r="343" spans="1:4" ht="15.6" x14ac:dyDescent="0.25">
      <c r="A343" s="316"/>
      <c r="B343" s="293" t="s">
        <v>3369</v>
      </c>
      <c r="C343" s="55" t="s">
        <v>3414</v>
      </c>
      <c r="D343" s="294">
        <v>16500000</v>
      </c>
    </row>
    <row r="344" spans="1:4" ht="15.6" x14ac:dyDescent="0.25">
      <c r="A344" s="310"/>
      <c r="B344" s="301" t="s">
        <v>212</v>
      </c>
      <c r="C344" s="55" t="s">
        <v>3371</v>
      </c>
      <c r="D344" s="294">
        <v>1400000</v>
      </c>
    </row>
    <row r="345" spans="1:4" ht="15.6" x14ac:dyDescent="0.25">
      <c r="A345" s="310"/>
      <c r="B345" s="293" t="s">
        <v>228</v>
      </c>
      <c r="C345" s="55" t="s">
        <v>1430</v>
      </c>
      <c r="D345" s="294">
        <v>500000</v>
      </c>
    </row>
    <row r="346" spans="1:4" ht="15.6" x14ac:dyDescent="0.25">
      <c r="A346" s="310"/>
      <c r="B346" s="293" t="s">
        <v>183</v>
      </c>
      <c r="C346" s="55" t="s">
        <v>3415</v>
      </c>
      <c r="D346" s="294">
        <v>1500000</v>
      </c>
    </row>
    <row r="347" spans="1:4" ht="15.6" x14ac:dyDescent="0.25">
      <c r="A347" s="310"/>
      <c r="B347" s="293" t="s">
        <v>3416</v>
      </c>
      <c r="C347" s="55" t="s">
        <v>3417</v>
      </c>
      <c r="D347" s="294">
        <v>250000</v>
      </c>
    </row>
    <row r="348" spans="1:4" ht="15.6" x14ac:dyDescent="0.25">
      <c r="A348" s="310"/>
      <c r="B348" s="293" t="s">
        <v>3265</v>
      </c>
      <c r="C348" s="55" t="s">
        <v>3418</v>
      </c>
      <c r="D348" s="294">
        <v>2500000</v>
      </c>
    </row>
    <row r="349" spans="1:4" ht="15.6" x14ac:dyDescent="0.25">
      <c r="A349" s="310"/>
      <c r="B349" s="293" t="s">
        <v>3375</v>
      </c>
      <c r="C349" s="55" t="s">
        <v>3419</v>
      </c>
      <c r="D349" s="294">
        <v>3000000</v>
      </c>
    </row>
    <row r="350" spans="1:4" ht="15.6" x14ac:dyDescent="0.25">
      <c r="A350" s="310"/>
      <c r="B350" s="293" t="s">
        <v>202</v>
      </c>
      <c r="C350" s="55" t="s">
        <v>3420</v>
      </c>
      <c r="D350" s="294">
        <v>575000</v>
      </c>
    </row>
    <row r="351" spans="1:4" ht="15.6" x14ac:dyDescent="0.25">
      <c r="A351" s="310"/>
      <c r="B351" s="293"/>
      <c r="C351" s="55" t="s">
        <v>3421</v>
      </c>
      <c r="D351" s="294">
        <v>165000</v>
      </c>
    </row>
    <row r="352" spans="1:4" ht="15.6" x14ac:dyDescent="0.25">
      <c r="A352" s="310"/>
      <c r="B352" s="293" t="s">
        <v>284</v>
      </c>
      <c r="C352" s="55" t="s">
        <v>2606</v>
      </c>
      <c r="D352" s="294">
        <v>2400000</v>
      </c>
    </row>
    <row r="353" spans="1:4" ht="15.6" x14ac:dyDescent="0.25">
      <c r="A353" s="310"/>
      <c r="B353" s="293" t="s">
        <v>3174</v>
      </c>
      <c r="C353" s="55" t="s">
        <v>3422</v>
      </c>
      <c r="D353" s="294">
        <v>1248750</v>
      </c>
    </row>
    <row r="354" spans="1:4" ht="15.6" x14ac:dyDescent="0.25">
      <c r="A354" s="310"/>
      <c r="B354" s="293" t="s">
        <v>3164</v>
      </c>
      <c r="C354" s="55" t="s">
        <v>3103</v>
      </c>
      <c r="D354" s="294">
        <v>1000000</v>
      </c>
    </row>
    <row r="355" spans="1:4" ht="15.6" x14ac:dyDescent="0.25">
      <c r="A355" s="310"/>
      <c r="B355" s="313"/>
      <c r="C355" s="55" t="s">
        <v>3423</v>
      </c>
      <c r="D355" s="294">
        <v>1920000</v>
      </c>
    </row>
    <row r="356" spans="1:4" ht="15.6" x14ac:dyDescent="0.25">
      <c r="A356" s="310"/>
      <c r="B356" s="293" t="s">
        <v>3424</v>
      </c>
      <c r="C356" s="55" t="s">
        <v>3425</v>
      </c>
      <c r="D356" s="294">
        <v>472000</v>
      </c>
    </row>
    <row r="357" spans="1:4" ht="15.6" x14ac:dyDescent="0.25">
      <c r="A357" s="310"/>
      <c r="B357" s="293" t="s">
        <v>3426</v>
      </c>
      <c r="C357" s="55" t="s">
        <v>1392</v>
      </c>
      <c r="D357" s="294">
        <v>500000</v>
      </c>
    </row>
    <row r="358" spans="1:4" ht="15.6" x14ac:dyDescent="0.25">
      <c r="A358" s="310"/>
      <c r="B358" s="293" t="s">
        <v>3097</v>
      </c>
      <c r="C358" s="55" t="s">
        <v>1447</v>
      </c>
      <c r="D358" s="294">
        <v>2500000</v>
      </c>
    </row>
    <row r="359" spans="1:4" ht="15.6" x14ac:dyDescent="0.25">
      <c r="A359" s="310"/>
      <c r="B359" s="293"/>
      <c r="C359" s="55" t="s">
        <v>3427</v>
      </c>
      <c r="D359" s="294">
        <v>489850</v>
      </c>
    </row>
    <row r="360" spans="1:4" ht="15.6" x14ac:dyDescent="0.25">
      <c r="A360" s="310"/>
      <c r="B360" s="293"/>
      <c r="C360" s="55" t="s">
        <v>3428</v>
      </c>
      <c r="D360" s="294">
        <v>600000</v>
      </c>
    </row>
    <row r="361" spans="1:4" ht="15.6" x14ac:dyDescent="0.25">
      <c r="A361" s="310"/>
      <c r="B361" s="293"/>
      <c r="C361" s="55" t="s">
        <v>3103</v>
      </c>
      <c r="D361" s="294">
        <v>422900</v>
      </c>
    </row>
    <row r="362" spans="1:4" ht="15.6" x14ac:dyDescent="0.25">
      <c r="A362" s="310"/>
      <c r="B362" s="293" t="s">
        <v>3316</v>
      </c>
      <c r="C362" s="55" t="s">
        <v>3429</v>
      </c>
      <c r="D362" s="294">
        <v>200000</v>
      </c>
    </row>
    <row r="363" spans="1:4" ht="15.6" x14ac:dyDescent="0.25">
      <c r="A363" s="310"/>
      <c r="B363" s="293" t="s">
        <v>3162</v>
      </c>
      <c r="C363" s="55" t="s">
        <v>3430</v>
      </c>
      <c r="D363" s="294">
        <v>67236</v>
      </c>
    </row>
    <row r="364" spans="1:4" ht="15.6" x14ac:dyDescent="0.25">
      <c r="A364" s="310"/>
      <c r="B364" s="293"/>
      <c r="C364" s="55" t="s">
        <v>3431</v>
      </c>
      <c r="D364" s="294">
        <v>44166</v>
      </c>
    </row>
    <row r="365" spans="1:4" ht="15.6" x14ac:dyDescent="0.25">
      <c r="A365" s="310"/>
      <c r="B365" s="293"/>
      <c r="C365" s="55" t="s">
        <v>3432</v>
      </c>
      <c r="D365" s="294">
        <v>155000</v>
      </c>
    </row>
    <row r="366" spans="1:4" ht="15.6" x14ac:dyDescent="0.25">
      <c r="A366" s="310"/>
      <c r="B366" s="293"/>
      <c r="C366" s="55" t="s">
        <v>3103</v>
      </c>
      <c r="D366" s="294">
        <v>113400</v>
      </c>
    </row>
    <row r="367" spans="1:4" ht="15.6" x14ac:dyDescent="0.25">
      <c r="A367" s="310"/>
      <c r="B367" s="293"/>
      <c r="C367" s="55" t="s">
        <v>3433</v>
      </c>
      <c r="D367" s="294">
        <v>3200000</v>
      </c>
    </row>
    <row r="368" spans="1:4" ht="15.6" x14ac:dyDescent="0.25">
      <c r="A368" s="310"/>
      <c r="B368" s="293" t="s">
        <v>3233</v>
      </c>
      <c r="C368" s="55" t="s">
        <v>3434</v>
      </c>
      <c r="D368" s="294">
        <v>3828085</v>
      </c>
    </row>
    <row r="369" spans="1:4" ht="15.6" x14ac:dyDescent="0.25">
      <c r="A369" s="310"/>
      <c r="B369" s="293"/>
      <c r="C369" s="55" t="s">
        <v>3435</v>
      </c>
      <c r="D369" s="294">
        <v>580000</v>
      </c>
    </row>
    <row r="370" spans="1:4" ht="15.6" x14ac:dyDescent="0.25">
      <c r="A370" s="310"/>
      <c r="B370" s="293"/>
      <c r="C370" s="55" t="s">
        <v>3436</v>
      </c>
      <c r="D370" s="294">
        <v>1000000</v>
      </c>
    </row>
    <row r="371" spans="1:4" ht="15.6" x14ac:dyDescent="0.25">
      <c r="A371" s="310"/>
      <c r="B371" s="293"/>
      <c r="C371" s="55" t="s">
        <v>3103</v>
      </c>
      <c r="D371" s="294">
        <v>129489</v>
      </c>
    </row>
    <row r="372" spans="1:4" ht="15.6" x14ac:dyDescent="0.25">
      <c r="A372" s="310"/>
      <c r="B372" s="293" t="s">
        <v>3137</v>
      </c>
      <c r="C372" s="55" t="s">
        <v>3437</v>
      </c>
      <c r="D372" s="294">
        <v>750000</v>
      </c>
    </row>
    <row r="373" spans="1:4" ht="15.6" x14ac:dyDescent="0.25">
      <c r="A373" s="310"/>
      <c r="B373" s="293" t="s">
        <v>3165</v>
      </c>
      <c r="C373" s="55" t="s">
        <v>3438</v>
      </c>
      <c r="D373" s="294">
        <v>1500000</v>
      </c>
    </row>
    <row r="374" spans="1:4" ht="15.6" x14ac:dyDescent="0.25">
      <c r="A374" s="310"/>
      <c r="B374" s="293"/>
      <c r="C374" s="55" t="s">
        <v>1227</v>
      </c>
      <c r="D374" s="294">
        <v>1500000</v>
      </c>
    </row>
    <row r="375" spans="1:4" ht="15.6" x14ac:dyDescent="0.25">
      <c r="A375" s="310"/>
      <c r="B375" s="293" t="s">
        <v>3078</v>
      </c>
      <c r="C375" s="55" t="s">
        <v>3439</v>
      </c>
      <c r="D375" s="294">
        <v>2000000</v>
      </c>
    </row>
    <row r="376" spans="1:4" ht="15.6" x14ac:dyDescent="0.25">
      <c r="A376" s="310"/>
      <c r="B376" s="293" t="s">
        <v>200</v>
      </c>
      <c r="C376" s="55" t="s">
        <v>1227</v>
      </c>
      <c r="D376" s="294">
        <v>134214</v>
      </c>
    </row>
    <row r="377" spans="1:4" ht="15.6" x14ac:dyDescent="0.25">
      <c r="B377" s="293" t="s">
        <v>3398</v>
      </c>
      <c r="C377" s="55" t="s">
        <v>3399</v>
      </c>
      <c r="D377" s="294">
        <v>854757</v>
      </c>
    </row>
    <row r="378" spans="1:4" ht="15.6" x14ac:dyDescent="0.25">
      <c r="B378" s="293" t="s">
        <v>3169</v>
      </c>
      <c r="C378" s="55" t="s">
        <v>3440</v>
      </c>
      <c r="D378" s="294">
        <v>996000</v>
      </c>
    </row>
    <row r="379" spans="1:4" ht="15.6" x14ac:dyDescent="0.25">
      <c r="A379" s="310"/>
      <c r="B379" s="293" t="s">
        <v>3400</v>
      </c>
      <c r="C379" s="55" t="s">
        <v>3441</v>
      </c>
      <c r="D379" s="294">
        <v>20400</v>
      </c>
    </row>
    <row r="380" spans="1:4" ht="15.6" x14ac:dyDescent="0.25">
      <c r="A380" s="310"/>
      <c r="B380" s="293" t="s">
        <v>3442</v>
      </c>
      <c r="C380" s="55" t="s">
        <v>3443</v>
      </c>
      <c r="D380" s="294">
        <v>933189</v>
      </c>
    </row>
    <row r="381" spans="1:4" ht="15.6" x14ac:dyDescent="0.25">
      <c r="A381" s="310"/>
      <c r="B381" s="293" t="s">
        <v>3444</v>
      </c>
      <c r="C381" s="55" t="s">
        <v>1715</v>
      </c>
      <c r="D381" s="294">
        <v>520000</v>
      </c>
    </row>
    <row r="382" spans="1:4" ht="15.6" x14ac:dyDescent="0.25">
      <c r="A382" s="310"/>
      <c r="B382" s="293"/>
      <c r="C382" s="55" t="s">
        <v>3445</v>
      </c>
      <c r="D382" s="294">
        <v>680000</v>
      </c>
    </row>
    <row r="383" spans="1:4" ht="15.6" x14ac:dyDescent="0.25">
      <c r="A383" s="310"/>
      <c r="B383" s="293" t="s">
        <v>251</v>
      </c>
      <c r="C383" s="55" t="s">
        <v>3446</v>
      </c>
      <c r="D383" s="294">
        <v>500000</v>
      </c>
    </row>
    <row r="384" spans="1:4" ht="15.6" x14ac:dyDescent="0.25">
      <c r="A384" s="310"/>
      <c r="B384" s="293" t="s">
        <v>206</v>
      </c>
      <c r="C384" s="55" t="s">
        <v>1103</v>
      </c>
      <c r="D384" s="294">
        <v>821364</v>
      </c>
    </row>
    <row r="385" spans="1:4" ht="15.6" x14ac:dyDescent="0.25">
      <c r="A385" s="310"/>
      <c r="B385" s="313" t="s">
        <v>3402</v>
      </c>
      <c r="C385" s="55" t="s">
        <v>3447</v>
      </c>
      <c r="D385" s="294">
        <v>5700000</v>
      </c>
    </row>
    <row r="386" spans="1:4" ht="15.6" x14ac:dyDescent="0.25">
      <c r="A386" s="310"/>
      <c r="B386" s="313"/>
      <c r="C386" s="55" t="s">
        <v>3448</v>
      </c>
      <c r="D386" s="294">
        <v>2947000</v>
      </c>
    </row>
    <row r="387" spans="1:4" ht="15.6" x14ac:dyDescent="0.25">
      <c r="A387" s="310"/>
      <c r="B387" s="293" t="s">
        <v>178</v>
      </c>
      <c r="C387" s="55" t="s">
        <v>3449</v>
      </c>
      <c r="D387" s="294">
        <v>104000</v>
      </c>
    </row>
    <row r="388" spans="1:4" ht="16.2" thickBot="1" x14ac:dyDescent="0.3">
      <c r="A388" s="310"/>
      <c r="B388" s="308" t="s">
        <v>3450</v>
      </c>
      <c r="C388" s="306"/>
      <c r="D388" s="307">
        <v>102325596</v>
      </c>
    </row>
    <row r="389" spans="1:4" ht="16.2" thickTop="1" x14ac:dyDescent="0.25">
      <c r="A389" s="310"/>
      <c r="B389" s="293"/>
      <c r="C389" s="55"/>
    </row>
    <row r="390" spans="1:4" ht="15.6" x14ac:dyDescent="0.25">
      <c r="A390" s="310" t="s">
        <v>58</v>
      </c>
      <c r="B390" s="293" t="s">
        <v>3078</v>
      </c>
      <c r="C390" s="55" t="s">
        <v>3451</v>
      </c>
      <c r="D390" s="294">
        <v>3500000</v>
      </c>
    </row>
    <row r="391" spans="1:4" ht="15.6" x14ac:dyDescent="0.25">
      <c r="A391" s="310"/>
      <c r="B391" s="293"/>
      <c r="C391" s="55" t="s">
        <v>3452</v>
      </c>
      <c r="D391" s="294">
        <v>14926031</v>
      </c>
    </row>
    <row r="392" spans="1:4" ht="15.6" x14ac:dyDescent="0.25">
      <c r="A392" s="310"/>
      <c r="B392" s="293"/>
      <c r="C392" s="55" t="s">
        <v>1316</v>
      </c>
      <c r="D392" s="294">
        <v>14715659</v>
      </c>
    </row>
    <row r="393" spans="1:4" ht="15.6" x14ac:dyDescent="0.25">
      <c r="A393" s="310"/>
      <c r="B393" s="293"/>
      <c r="C393" s="55" t="s">
        <v>1352</v>
      </c>
      <c r="D393" s="294">
        <v>11000000</v>
      </c>
    </row>
    <row r="394" spans="1:4" ht="15.6" x14ac:dyDescent="0.25">
      <c r="A394" s="310"/>
      <c r="B394" s="293" t="s">
        <v>3393</v>
      </c>
      <c r="C394" s="55" t="s">
        <v>3453</v>
      </c>
      <c r="D394" s="294">
        <v>1690742</v>
      </c>
    </row>
    <row r="395" spans="1:4" ht="15.6" x14ac:dyDescent="0.25">
      <c r="A395" s="310"/>
      <c r="B395" s="293"/>
      <c r="C395" s="55" t="s">
        <v>3454</v>
      </c>
      <c r="D395" s="294">
        <v>7758977</v>
      </c>
    </row>
    <row r="396" spans="1:4" ht="15.6" x14ac:dyDescent="0.25">
      <c r="A396" s="310"/>
      <c r="B396" s="293" t="s">
        <v>183</v>
      </c>
      <c r="C396" s="55" t="s">
        <v>3455</v>
      </c>
      <c r="D396" s="294">
        <v>1600000</v>
      </c>
    </row>
    <row r="397" spans="1:4" ht="15.6" x14ac:dyDescent="0.25">
      <c r="A397" s="310"/>
      <c r="B397" s="293" t="s">
        <v>3456</v>
      </c>
      <c r="C397" s="55" t="s">
        <v>3457</v>
      </c>
      <c r="D397" s="294">
        <v>3700000</v>
      </c>
    </row>
    <row r="398" spans="1:4" ht="15.6" x14ac:dyDescent="0.25">
      <c r="A398" s="310"/>
      <c r="B398" s="293" t="s">
        <v>3458</v>
      </c>
      <c r="C398" s="55" t="s">
        <v>3459</v>
      </c>
      <c r="D398" s="294">
        <v>425000</v>
      </c>
    </row>
    <row r="399" spans="1:4" ht="15.6" x14ac:dyDescent="0.25">
      <c r="A399" s="310"/>
      <c r="B399" s="293" t="s">
        <v>3460</v>
      </c>
      <c r="C399" s="55" t="s">
        <v>3461</v>
      </c>
      <c r="D399" s="294">
        <v>7500000</v>
      </c>
    </row>
    <row r="400" spans="1:4" ht="15.6" x14ac:dyDescent="0.25">
      <c r="A400" s="310"/>
      <c r="B400" s="293" t="s">
        <v>3375</v>
      </c>
      <c r="C400" s="55" t="s">
        <v>3462</v>
      </c>
      <c r="D400" s="294">
        <v>6067200</v>
      </c>
    </row>
    <row r="401" spans="1:4" ht="15.6" x14ac:dyDescent="0.25">
      <c r="A401" s="310"/>
      <c r="B401" s="293" t="s">
        <v>202</v>
      </c>
      <c r="C401" s="55" t="s">
        <v>3463</v>
      </c>
      <c r="D401" s="294">
        <v>1500000</v>
      </c>
    </row>
    <row r="402" spans="1:4" ht="15.6" x14ac:dyDescent="0.25">
      <c r="A402" s="310"/>
      <c r="B402" s="293" t="s">
        <v>3464</v>
      </c>
      <c r="C402" s="55" t="s">
        <v>3465</v>
      </c>
      <c r="D402" s="294">
        <v>2500000</v>
      </c>
    </row>
    <row r="403" spans="1:4" ht="15.6" x14ac:dyDescent="0.25">
      <c r="A403" s="310"/>
      <c r="B403" s="293" t="s">
        <v>3123</v>
      </c>
      <c r="C403" s="55" t="s">
        <v>703</v>
      </c>
      <c r="D403" s="294">
        <v>7330000</v>
      </c>
    </row>
    <row r="404" spans="1:4" ht="15.6" x14ac:dyDescent="0.25">
      <c r="A404" s="310"/>
      <c r="B404" s="293"/>
      <c r="C404" s="55" t="s">
        <v>3466</v>
      </c>
      <c r="D404" s="294">
        <v>1145000</v>
      </c>
    </row>
    <row r="405" spans="1:4" ht="15.6" x14ac:dyDescent="0.25">
      <c r="A405" s="310"/>
      <c r="B405" s="293"/>
      <c r="C405" s="55" t="s">
        <v>3467</v>
      </c>
      <c r="D405" s="294">
        <v>2000000</v>
      </c>
    </row>
    <row r="406" spans="1:4" ht="15" customHeight="1" x14ac:dyDescent="0.25">
      <c r="A406" s="310"/>
      <c r="B406" s="293"/>
      <c r="C406" s="55" t="s">
        <v>3468</v>
      </c>
      <c r="D406" s="294">
        <v>50000</v>
      </c>
    </row>
    <row r="407" spans="1:4" ht="15.6" x14ac:dyDescent="0.25">
      <c r="A407" s="310"/>
      <c r="B407" s="293" t="s">
        <v>3238</v>
      </c>
      <c r="C407" s="55" t="s">
        <v>418</v>
      </c>
      <c r="D407" s="294">
        <v>500000</v>
      </c>
    </row>
    <row r="408" spans="1:4" ht="15.6" x14ac:dyDescent="0.25">
      <c r="A408" s="316"/>
      <c r="B408" s="293" t="s">
        <v>3469</v>
      </c>
      <c r="C408" s="55" t="s">
        <v>3470</v>
      </c>
      <c r="D408" s="294">
        <v>5150000</v>
      </c>
    </row>
    <row r="409" spans="1:4" ht="15.6" x14ac:dyDescent="0.25">
      <c r="A409" s="310"/>
      <c r="B409" s="293" t="s">
        <v>226</v>
      </c>
      <c r="C409" s="55" t="s">
        <v>1378</v>
      </c>
      <c r="D409" s="294">
        <v>3000000</v>
      </c>
    </row>
    <row r="410" spans="1:4" ht="15.6" x14ac:dyDescent="0.25">
      <c r="A410" s="310"/>
      <c r="B410" s="293"/>
      <c r="C410" s="55" t="s">
        <v>3471</v>
      </c>
      <c r="D410" s="294">
        <v>500000</v>
      </c>
    </row>
    <row r="411" spans="1:4" ht="15.6" x14ac:dyDescent="0.25">
      <c r="A411" s="310"/>
      <c r="B411" s="293" t="s">
        <v>3137</v>
      </c>
      <c r="C411" s="55" t="s">
        <v>3472</v>
      </c>
      <c r="D411" s="294">
        <v>15000000</v>
      </c>
    </row>
    <row r="412" spans="1:4" ht="15.6" x14ac:dyDescent="0.25">
      <c r="A412" s="310"/>
      <c r="B412" s="293" t="s">
        <v>3316</v>
      </c>
      <c r="C412" s="55" t="s">
        <v>3473</v>
      </c>
      <c r="D412" s="294">
        <v>62604</v>
      </c>
    </row>
    <row r="413" spans="1:4" ht="15.6" x14ac:dyDescent="0.25">
      <c r="A413" s="310"/>
      <c r="B413" s="293" t="s">
        <v>3400</v>
      </c>
      <c r="C413" s="55" t="s">
        <v>3474</v>
      </c>
      <c r="D413" s="294">
        <v>200000</v>
      </c>
    </row>
    <row r="414" spans="1:4" ht="16.2" thickBot="1" x14ac:dyDescent="0.3">
      <c r="A414" s="310"/>
      <c r="B414" s="308" t="s">
        <v>3475</v>
      </c>
      <c r="C414" s="306"/>
      <c r="D414" s="307">
        <v>111821213</v>
      </c>
    </row>
    <row r="415" spans="1:4" ht="16.2" thickTop="1" x14ac:dyDescent="0.25">
      <c r="A415" s="310"/>
      <c r="B415" s="293"/>
      <c r="C415" s="55"/>
    </row>
    <row r="416" spans="1:4" ht="15.6" x14ac:dyDescent="0.25">
      <c r="A416" s="310" t="s">
        <v>59</v>
      </c>
      <c r="B416" s="301" t="s">
        <v>3151</v>
      </c>
      <c r="C416" s="55"/>
      <c r="D416" s="294">
        <v>0</v>
      </c>
    </row>
    <row r="417" spans="1:4" ht="15.6" x14ac:dyDescent="0.25">
      <c r="A417" s="310"/>
      <c r="B417" s="293"/>
      <c r="C417" s="55"/>
      <c r="D417" s="294"/>
    </row>
    <row r="418" spans="1:4" ht="15.6" x14ac:dyDescent="0.25">
      <c r="A418" s="310" t="s">
        <v>60</v>
      </c>
      <c r="B418" s="301" t="s">
        <v>3151</v>
      </c>
      <c r="C418" s="55"/>
      <c r="D418" s="294">
        <v>0</v>
      </c>
    </row>
    <row r="419" spans="1:4" ht="15.6" x14ac:dyDescent="0.25">
      <c r="A419" s="310"/>
      <c r="B419" s="293"/>
      <c r="C419" s="55"/>
      <c r="D419" s="294"/>
    </row>
    <row r="420" spans="1:4" ht="15.6" x14ac:dyDescent="0.25">
      <c r="A420" s="310" t="s">
        <v>61</v>
      </c>
      <c r="B420" s="301" t="s">
        <v>3151</v>
      </c>
      <c r="C420" s="55"/>
      <c r="D420" s="294">
        <v>0</v>
      </c>
    </row>
    <row r="421" spans="1:4" ht="15.6" x14ac:dyDescent="0.25">
      <c r="A421" s="310"/>
      <c r="B421" s="293"/>
      <c r="C421" s="55"/>
      <c r="D421" s="294"/>
    </row>
    <row r="422" spans="1:4" ht="15.6" x14ac:dyDescent="0.25">
      <c r="A422" s="310" t="s">
        <v>62</v>
      </c>
      <c r="B422" s="293" t="s">
        <v>3283</v>
      </c>
      <c r="C422" s="55" t="s">
        <v>3476</v>
      </c>
      <c r="D422" s="294">
        <v>5000000</v>
      </c>
    </row>
    <row r="423" spans="1:4" ht="15.6" x14ac:dyDescent="0.25">
      <c r="A423" s="310"/>
      <c r="B423" s="293" t="s">
        <v>3375</v>
      </c>
      <c r="C423" s="55" t="s">
        <v>3477</v>
      </c>
      <c r="D423" s="294">
        <v>13000000</v>
      </c>
    </row>
    <row r="424" spans="1:4" ht="15.6" x14ac:dyDescent="0.25">
      <c r="A424" s="310"/>
      <c r="B424" s="293" t="s">
        <v>3269</v>
      </c>
      <c r="C424" s="55" t="s">
        <v>3478</v>
      </c>
      <c r="D424" s="294">
        <v>1771692</v>
      </c>
    </row>
    <row r="425" spans="1:4" ht="15.6" x14ac:dyDescent="0.25">
      <c r="A425" s="310"/>
      <c r="B425" s="293" t="s">
        <v>3168</v>
      </c>
      <c r="C425" s="55" t="s">
        <v>3479</v>
      </c>
      <c r="D425" s="294">
        <v>5400000</v>
      </c>
    </row>
    <row r="426" spans="1:4" ht="15.6" x14ac:dyDescent="0.25">
      <c r="A426" s="310"/>
      <c r="B426" s="293" t="s">
        <v>3123</v>
      </c>
      <c r="C426" s="55" t="s">
        <v>3480</v>
      </c>
      <c r="D426" s="294">
        <v>6572388</v>
      </c>
    </row>
    <row r="427" spans="1:4" ht="15.6" x14ac:dyDescent="0.25">
      <c r="A427" s="310"/>
      <c r="B427" s="293" t="s">
        <v>276</v>
      </c>
      <c r="C427" s="55" t="s">
        <v>3481</v>
      </c>
      <c r="D427" s="294">
        <v>3000000</v>
      </c>
    </row>
    <row r="428" spans="1:4" ht="15.6" x14ac:dyDescent="0.25">
      <c r="A428" s="310"/>
      <c r="B428" s="293" t="s">
        <v>225</v>
      </c>
      <c r="C428" s="55" t="s">
        <v>3482</v>
      </c>
      <c r="D428" s="294">
        <v>3800000</v>
      </c>
    </row>
    <row r="429" spans="1:4" ht="15.6" x14ac:dyDescent="0.25">
      <c r="A429" s="310"/>
      <c r="B429" s="293" t="s">
        <v>202</v>
      </c>
      <c r="C429" s="55" t="s">
        <v>3483</v>
      </c>
      <c r="D429" s="294">
        <v>2500000</v>
      </c>
    </row>
    <row r="430" spans="1:4" ht="15.6" x14ac:dyDescent="0.25">
      <c r="A430" s="310"/>
      <c r="B430" s="293" t="s">
        <v>3174</v>
      </c>
      <c r="C430" s="55" t="s">
        <v>3484</v>
      </c>
      <c r="D430" s="294">
        <v>5000000</v>
      </c>
    </row>
    <row r="431" spans="1:4" ht="15.6" x14ac:dyDescent="0.25">
      <c r="A431" s="310"/>
      <c r="B431" s="293" t="s">
        <v>3393</v>
      </c>
      <c r="C431" s="55" t="s">
        <v>3485</v>
      </c>
      <c r="D431" s="294">
        <v>4401240</v>
      </c>
    </row>
    <row r="432" spans="1:4" ht="15.6" x14ac:dyDescent="0.25">
      <c r="A432" s="310"/>
      <c r="B432" s="293" t="s">
        <v>228</v>
      </c>
      <c r="C432" s="55" t="s">
        <v>3486</v>
      </c>
      <c r="D432" s="294">
        <v>195000</v>
      </c>
    </row>
    <row r="433" spans="1:4" ht="30" x14ac:dyDescent="0.25">
      <c r="A433" s="310"/>
      <c r="B433" s="313" t="s">
        <v>2996</v>
      </c>
      <c r="C433" s="55" t="s">
        <v>3487</v>
      </c>
      <c r="D433" s="294">
        <v>450000</v>
      </c>
    </row>
    <row r="434" spans="1:4" ht="15.6" x14ac:dyDescent="0.25">
      <c r="A434" s="310"/>
      <c r="B434" s="293" t="s">
        <v>1880</v>
      </c>
      <c r="C434" s="55" t="s">
        <v>1754</v>
      </c>
      <c r="D434" s="294">
        <v>750000</v>
      </c>
    </row>
    <row r="435" spans="1:4" ht="15.6" x14ac:dyDescent="0.25">
      <c r="A435" s="310"/>
      <c r="B435" s="293" t="s">
        <v>3488</v>
      </c>
      <c r="C435" s="55" t="s">
        <v>3489</v>
      </c>
      <c r="D435" s="294">
        <v>75000</v>
      </c>
    </row>
    <row r="436" spans="1:4" ht="15.6" x14ac:dyDescent="0.25">
      <c r="A436" s="310"/>
      <c r="B436" s="293"/>
      <c r="C436" s="55" t="s">
        <v>3490</v>
      </c>
      <c r="D436" s="294">
        <v>85000</v>
      </c>
    </row>
    <row r="437" spans="1:4" ht="15.6" x14ac:dyDescent="0.25">
      <c r="A437" s="310"/>
      <c r="B437" s="293" t="s">
        <v>3444</v>
      </c>
      <c r="C437" s="55" t="s">
        <v>1392</v>
      </c>
      <c r="D437" s="294">
        <v>900000</v>
      </c>
    </row>
    <row r="438" spans="1:4" ht="15.6" x14ac:dyDescent="0.25">
      <c r="A438" s="310"/>
      <c r="B438" s="293" t="s">
        <v>3393</v>
      </c>
      <c r="C438" s="55" t="s">
        <v>831</v>
      </c>
      <c r="D438" s="294">
        <v>1600000</v>
      </c>
    </row>
    <row r="439" spans="1:4" ht="15.6" x14ac:dyDescent="0.25">
      <c r="A439" s="310"/>
      <c r="B439" s="293" t="s">
        <v>265</v>
      </c>
      <c r="C439" s="55" t="s">
        <v>3491</v>
      </c>
      <c r="D439" s="294">
        <v>600000</v>
      </c>
    </row>
    <row r="440" spans="1:4" ht="15.6" x14ac:dyDescent="0.25">
      <c r="A440" s="316"/>
      <c r="B440" s="293" t="s">
        <v>3168</v>
      </c>
      <c r="C440" s="55" t="s">
        <v>3492</v>
      </c>
      <c r="D440" s="294">
        <v>100000</v>
      </c>
    </row>
    <row r="441" spans="1:4" ht="15.6" x14ac:dyDescent="0.25">
      <c r="A441" s="310"/>
      <c r="B441" s="293" t="s">
        <v>3123</v>
      </c>
      <c r="C441" s="55" t="s">
        <v>3493</v>
      </c>
      <c r="D441" s="294">
        <v>750000</v>
      </c>
    </row>
    <row r="442" spans="1:4" ht="15.6" x14ac:dyDescent="0.25">
      <c r="A442" s="310"/>
      <c r="B442" s="293"/>
      <c r="C442" s="55" t="s">
        <v>3494</v>
      </c>
      <c r="D442" s="294">
        <v>1330000</v>
      </c>
    </row>
    <row r="443" spans="1:4" ht="15.6" x14ac:dyDescent="0.25">
      <c r="A443" s="310"/>
      <c r="B443" s="293" t="s">
        <v>3164</v>
      </c>
      <c r="C443" s="55" t="s">
        <v>1648</v>
      </c>
      <c r="D443" s="294">
        <v>1000000</v>
      </c>
    </row>
    <row r="444" spans="1:4" ht="15.6" x14ac:dyDescent="0.25">
      <c r="A444" s="310"/>
      <c r="B444" s="293" t="s">
        <v>3233</v>
      </c>
      <c r="C444" s="55" t="s">
        <v>1648</v>
      </c>
      <c r="D444" s="294">
        <v>1000000</v>
      </c>
    </row>
    <row r="445" spans="1:4" ht="15.6" x14ac:dyDescent="0.25">
      <c r="A445" s="310"/>
      <c r="B445" s="293" t="s">
        <v>3424</v>
      </c>
      <c r="C445" s="55" t="s">
        <v>1392</v>
      </c>
      <c r="D445" s="294">
        <v>1000000</v>
      </c>
    </row>
    <row r="446" spans="1:4" ht="15.6" x14ac:dyDescent="0.25">
      <c r="A446" s="317"/>
      <c r="B446" s="293" t="s">
        <v>3375</v>
      </c>
      <c r="C446" s="55" t="s">
        <v>3495</v>
      </c>
      <c r="D446" s="294">
        <v>500000</v>
      </c>
    </row>
    <row r="447" spans="1:4" ht="15.6" x14ac:dyDescent="0.25">
      <c r="A447" s="310"/>
      <c r="B447" s="293"/>
      <c r="C447" s="55" t="s">
        <v>1442</v>
      </c>
      <c r="D447" s="294">
        <v>9593651</v>
      </c>
    </row>
    <row r="448" spans="1:4" ht="15.6" x14ac:dyDescent="0.25">
      <c r="A448" s="317"/>
      <c r="B448" s="293" t="s">
        <v>3496</v>
      </c>
      <c r="C448" s="55" t="s">
        <v>3497</v>
      </c>
      <c r="D448" s="294">
        <v>500000</v>
      </c>
    </row>
    <row r="449" spans="1:4" ht="15.6" x14ac:dyDescent="0.25">
      <c r="A449" s="310"/>
      <c r="B449" s="293" t="s">
        <v>3165</v>
      </c>
      <c r="C449" s="55" t="s">
        <v>1648</v>
      </c>
      <c r="D449" s="294">
        <v>1000000</v>
      </c>
    </row>
    <row r="450" spans="1:4" ht="15.6" x14ac:dyDescent="0.25">
      <c r="A450" s="310"/>
      <c r="B450" s="293" t="s">
        <v>3283</v>
      </c>
      <c r="C450" s="55" t="s">
        <v>3498</v>
      </c>
      <c r="D450" s="294">
        <v>5000000</v>
      </c>
    </row>
    <row r="451" spans="1:4" ht="15.6" x14ac:dyDescent="0.25">
      <c r="A451" s="310"/>
      <c r="B451" s="293" t="s">
        <v>3393</v>
      </c>
      <c r="C451" s="55" t="s">
        <v>1442</v>
      </c>
      <c r="D451" s="294">
        <v>1550000</v>
      </c>
    </row>
    <row r="452" spans="1:4" ht="15.6" x14ac:dyDescent="0.25">
      <c r="A452" s="310"/>
      <c r="B452" s="293" t="s">
        <v>183</v>
      </c>
      <c r="C452" s="55" t="s">
        <v>1442</v>
      </c>
      <c r="D452" s="294">
        <v>811439</v>
      </c>
    </row>
    <row r="453" spans="1:4" ht="15.6" x14ac:dyDescent="0.25">
      <c r="A453" s="310"/>
      <c r="B453" s="293" t="s">
        <v>3217</v>
      </c>
      <c r="C453" s="55" t="s">
        <v>1442</v>
      </c>
      <c r="D453" s="294">
        <v>6195597</v>
      </c>
    </row>
    <row r="454" spans="1:4" ht="15.6" x14ac:dyDescent="0.25">
      <c r="A454" s="310"/>
      <c r="B454" s="293" t="s">
        <v>3456</v>
      </c>
      <c r="C454" s="55" t="s">
        <v>1442</v>
      </c>
      <c r="D454" s="294">
        <v>1712207</v>
      </c>
    </row>
    <row r="455" spans="1:4" ht="15.6" x14ac:dyDescent="0.25">
      <c r="A455" s="310"/>
      <c r="B455" s="293" t="s">
        <v>3416</v>
      </c>
      <c r="C455" s="55" t="s">
        <v>1442</v>
      </c>
      <c r="D455" s="294">
        <v>831612</v>
      </c>
    </row>
    <row r="456" spans="1:4" ht="15.6" x14ac:dyDescent="0.25">
      <c r="A456" s="310"/>
      <c r="B456" s="293" t="s">
        <v>3373</v>
      </c>
      <c r="C456" s="55" t="s">
        <v>1442</v>
      </c>
      <c r="D456" s="294">
        <v>965801</v>
      </c>
    </row>
    <row r="457" spans="1:4" ht="15.6" x14ac:dyDescent="0.25">
      <c r="A457" s="310"/>
      <c r="B457" s="293" t="s">
        <v>3458</v>
      </c>
      <c r="C457" s="55" t="s">
        <v>1442</v>
      </c>
      <c r="D457" s="294">
        <v>547427</v>
      </c>
    </row>
    <row r="458" spans="1:4" ht="15.6" x14ac:dyDescent="0.25">
      <c r="A458" s="310"/>
      <c r="B458" s="293" t="s">
        <v>3265</v>
      </c>
      <c r="C458" s="55" t="s">
        <v>1442</v>
      </c>
      <c r="D458" s="294">
        <v>1073693</v>
      </c>
    </row>
    <row r="459" spans="1:4" ht="15.6" x14ac:dyDescent="0.25">
      <c r="A459" s="310"/>
      <c r="B459" s="293" t="s">
        <v>3404</v>
      </c>
      <c r="C459" s="55" t="s">
        <v>1442</v>
      </c>
      <c r="D459" s="294">
        <v>9115505</v>
      </c>
    </row>
    <row r="460" spans="1:4" ht="15.6" x14ac:dyDescent="0.25">
      <c r="A460" s="310"/>
      <c r="B460" s="293" t="s">
        <v>2973</v>
      </c>
      <c r="C460" s="55" t="s">
        <v>1442</v>
      </c>
      <c r="D460" s="294">
        <v>560133</v>
      </c>
    </row>
    <row r="461" spans="1:4" ht="15.6" x14ac:dyDescent="0.25">
      <c r="A461" s="310"/>
      <c r="B461" s="293" t="s">
        <v>3499</v>
      </c>
      <c r="C461" s="55" t="s">
        <v>1442</v>
      </c>
      <c r="D461" s="294">
        <v>730319</v>
      </c>
    </row>
    <row r="462" spans="1:4" ht="15.6" x14ac:dyDescent="0.25">
      <c r="A462" s="310"/>
      <c r="B462" s="293" t="s">
        <v>2969</v>
      </c>
      <c r="C462" s="55" t="s">
        <v>1442</v>
      </c>
      <c r="D462" s="294">
        <v>131893</v>
      </c>
    </row>
    <row r="463" spans="1:4" ht="15.6" x14ac:dyDescent="0.25">
      <c r="A463" s="310"/>
      <c r="B463" s="293" t="s">
        <v>2967</v>
      </c>
      <c r="C463" s="55" t="s">
        <v>1442</v>
      </c>
      <c r="D463" s="294">
        <v>139228</v>
      </c>
    </row>
    <row r="464" spans="1:4" ht="15.6" x14ac:dyDescent="0.25">
      <c r="A464" s="310"/>
      <c r="B464" s="293" t="s">
        <v>2965</v>
      </c>
      <c r="C464" s="55" t="s">
        <v>1442</v>
      </c>
      <c r="D464" s="294">
        <v>118639</v>
      </c>
    </row>
    <row r="465" spans="1:4" ht="15.6" x14ac:dyDescent="0.25">
      <c r="A465" s="310"/>
      <c r="B465" s="293" t="s">
        <v>2963</v>
      </c>
      <c r="C465" s="55" t="s">
        <v>1442</v>
      </c>
      <c r="D465" s="294">
        <v>220518</v>
      </c>
    </row>
    <row r="466" spans="1:4" ht="15.6" x14ac:dyDescent="0.25">
      <c r="A466" s="310"/>
      <c r="B466" s="293" t="s">
        <v>2961</v>
      </c>
      <c r="C466" s="55" t="s">
        <v>1442</v>
      </c>
      <c r="D466" s="294">
        <v>53817</v>
      </c>
    </row>
    <row r="467" spans="1:4" ht="15.6" x14ac:dyDescent="0.25">
      <c r="A467" s="310"/>
      <c r="B467" s="293" t="s">
        <v>3221</v>
      </c>
      <c r="C467" s="55" t="s">
        <v>1442</v>
      </c>
      <c r="D467" s="294">
        <v>1174145</v>
      </c>
    </row>
    <row r="468" spans="1:4" ht="15.6" x14ac:dyDescent="0.25">
      <c r="A468" s="310"/>
      <c r="B468" s="293" t="s">
        <v>3500</v>
      </c>
      <c r="C468" s="55" t="s">
        <v>1442</v>
      </c>
      <c r="D468" s="294">
        <v>4877511</v>
      </c>
    </row>
    <row r="469" spans="1:4" ht="16.2" thickBot="1" x14ac:dyDescent="0.3">
      <c r="A469" s="310"/>
      <c r="B469" s="308" t="s">
        <v>3501</v>
      </c>
      <c r="C469" s="306"/>
      <c r="D469" s="307">
        <v>107683455</v>
      </c>
    </row>
    <row r="470" spans="1:4" ht="16.2" thickTop="1" x14ac:dyDescent="0.25">
      <c r="A470" s="310"/>
      <c r="B470" s="293"/>
      <c r="C470" s="55"/>
    </row>
    <row r="471" spans="1:4" ht="15.6" x14ac:dyDescent="0.25">
      <c r="A471" s="310" t="s">
        <v>63</v>
      </c>
      <c r="B471" s="293" t="s">
        <v>3502</v>
      </c>
      <c r="C471" s="55" t="s">
        <v>2630</v>
      </c>
      <c r="D471" s="294">
        <v>43200000</v>
      </c>
    </row>
    <row r="472" spans="1:4" ht="15" customHeight="1" x14ac:dyDescent="0.25">
      <c r="A472" s="310"/>
      <c r="B472" s="293" t="s">
        <v>3375</v>
      </c>
      <c r="C472" s="55" t="s">
        <v>3503</v>
      </c>
      <c r="D472" s="294">
        <v>13250000</v>
      </c>
    </row>
    <row r="473" spans="1:4" ht="15" customHeight="1" x14ac:dyDescent="0.25">
      <c r="A473" s="310"/>
      <c r="B473" s="293"/>
      <c r="C473" s="55" t="s">
        <v>3504</v>
      </c>
      <c r="D473" s="294">
        <v>500000</v>
      </c>
    </row>
    <row r="474" spans="1:4" ht="30" x14ac:dyDescent="0.25">
      <c r="A474" s="316"/>
      <c r="B474" s="293"/>
      <c r="C474" s="55" t="s">
        <v>3505</v>
      </c>
      <c r="D474" s="294">
        <v>500000</v>
      </c>
    </row>
    <row r="475" spans="1:4" ht="15.6" x14ac:dyDescent="0.25">
      <c r="A475" s="310"/>
      <c r="B475" s="293"/>
      <c r="C475" s="55" t="s">
        <v>3506</v>
      </c>
      <c r="D475" s="294">
        <v>250000</v>
      </c>
    </row>
    <row r="476" spans="1:4" ht="15.6" x14ac:dyDescent="0.25">
      <c r="A476" s="310"/>
      <c r="B476" s="293" t="s">
        <v>3269</v>
      </c>
      <c r="C476" s="55" t="s">
        <v>640</v>
      </c>
      <c r="D476" s="294">
        <v>3238588</v>
      </c>
    </row>
    <row r="477" spans="1:4" ht="15.6" x14ac:dyDescent="0.25">
      <c r="A477" s="310"/>
      <c r="B477" s="293" t="s">
        <v>183</v>
      </c>
      <c r="C477" s="55" t="s">
        <v>3507</v>
      </c>
      <c r="D477" s="294">
        <v>200000</v>
      </c>
    </row>
    <row r="478" spans="1:4" ht="15.6" x14ac:dyDescent="0.25">
      <c r="A478" s="310"/>
      <c r="B478" s="293"/>
      <c r="C478" s="55" t="s">
        <v>1442</v>
      </c>
      <c r="D478" s="294">
        <v>737691</v>
      </c>
    </row>
    <row r="479" spans="1:4" ht="15.6" x14ac:dyDescent="0.25">
      <c r="A479" s="310"/>
      <c r="B479" s="293" t="s">
        <v>3217</v>
      </c>
      <c r="C479" s="55" t="s">
        <v>3508</v>
      </c>
      <c r="D479" s="294">
        <v>3000000</v>
      </c>
    </row>
    <row r="480" spans="1:4" ht="15.6" x14ac:dyDescent="0.25">
      <c r="A480" s="310"/>
      <c r="B480" s="293"/>
      <c r="C480" s="55" t="s">
        <v>3509</v>
      </c>
      <c r="D480" s="294">
        <v>2000000</v>
      </c>
    </row>
    <row r="481" spans="1:4" ht="15.6" x14ac:dyDescent="0.25">
      <c r="A481" s="310"/>
      <c r="B481" s="293"/>
      <c r="C481" s="55" t="s">
        <v>1442</v>
      </c>
      <c r="D481" s="294">
        <v>1595044</v>
      </c>
    </row>
    <row r="482" spans="1:4" ht="15.6" x14ac:dyDescent="0.25">
      <c r="A482" s="310"/>
      <c r="B482" s="293" t="s">
        <v>3456</v>
      </c>
      <c r="C482" s="55" t="s">
        <v>3510</v>
      </c>
      <c r="D482" s="294">
        <v>1924246</v>
      </c>
    </row>
    <row r="483" spans="1:4" ht="15.6" x14ac:dyDescent="0.25">
      <c r="A483" s="310"/>
      <c r="B483" s="293" t="s">
        <v>3416</v>
      </c>
      <c r="C483" s="55" t="s">
        <v>3511</v>
      </c>
      <c r="D483" s="294">
        <v>948366</v>
      </c>
    </row>
    <row r="484" spans="1:4" ht="15.6" x14ac:dyDescent="0.25">
      <c r="A484" s="310"/>
      <c r="B484" s="293" t="s">
        <v>3512</v>
      </c>
      <c r="C484" s="55" t="s">
        <v>3513</v>
      </c>
      <c r="D484" s="294">
        <v>100000</v>
      </c>
    </row>
    <row r="485" spans="1:4" ht="15.6" x14ac:dyDescent="0.25">
      <c r="A485" s="310"/>
      <c r="B485" s="293"/>
      <c r="C485" s="55" t="s">
        <v>1442</v>
      </c>
      <c r="D485" s="294">
        <v>1141069</v>
      </c>
    </row>
    <row r="486" spans="1:4" ht="15.6" x14ac:dyDescent="0.25">
      <c r="A486" s="310"/>
      <c r="B486" s="293" t="s">
        <v>3458</v>
      </c>
      <c r="C486" s="55" t="s">
        <v>1442</v>
      </c>
      <c r="D486" s="294">
        <v>646417</v>
      </c>
    </row>
    <row r="487" spans="1:4" ht="15.6" x14ac:dyDescent="0.25">
      <c r="A487" s="310"/>
      <c r="B487" s="293" t="s">
        <v>3265</v>
      </c>
      <c r="C487" s="55" t="s">
        <v>1442</v>
      </c>
      <c r="D487" s="294">
        <v>1255979</v>
      </c>
    </row>
    <row r="488" spans="1:4" ht="15.6" x14ac:dyDescent="0.25">
      <c r="A488" s="310"/>
      <c r="B488" s="293" t="s">
        <v>3404</v>
      </c>
      <c r="C488" s="55" t="s">
        <v>3514</v>
      </c>
      <c r="D488" s="294">
        <v>2115000</v>
      </c>
    </row>
    <row r="489" spans="1:4" ht="15.6" x14ac:dyDescent="0.25">
      <c r="A489" s="310"/>
      <c r="B489" s="293"/>
      <c r="C489" s="55" t="s">
        <v>3515</v>
      </c>
      <c r="D489" s="294">
        <v>10000000</v>
      </c>
    </row>
    <row r="490" spans="1:4" ht="15.6" x14ac:dyDescent="0.25">
      <c r="A490" s="310"/>
      <c r="B490" s="293" t="s">
        <v>2973</v>
      </c>
      <c r="C490" s="55" t="s">
        <v>1442</v>
      </c>
      <c r="D490" s="294">
        <v>553795</v>
      </c>
    </row>
    <row r="491" spans="1:4" ht="15.6" x14ac:dyDescent="0.25">
      <c r="A491" s="310"/>
      <c r="B491" s="293" t="s">
        <v>3499</v>
      </c>
      <c r="C491" s="55" t="s">
        <v>1442</v>
      </c>
      <c r="D491" s="294">
        <v>729126</v>
      </c>
    </row>
    <row r="492" spans="1:4" ht="15.6" x14ac:dyDescent="0.25">
      <c r="A492" s="310"/>
      <c r="B492" s="293" t="s">
        <v>2969</v>
      </c>
      <c r="C492" s="55" t="s">
        <v>1442</v>
      </c>
      <c r="D492" s="294">
        <v>327207</v>
      </c>
    </row>
    <row r="493" spans="1:4" ht="15.6" x14ac:dyDescent="0.25">
      <c r="A493" s="310"/>
      <c r="B493" s="293" t="s">
        <v>2967</v>
      </c>
      <c r="C493" s="55" t="s">
        <v>1442</v>
      </c>
      <c r="D493" s="294">
        <v>137302</v>
      </c>
    </row>
    <row r="494" spans="1:4" ht="15.6" x14ac:dyDescent="0.25">
      <c r="A494" s="310"/>
      <c r="B494" s="293" t="s">
        <v>2965</v>
      </c>
      <c r="C494" s="55" t="s">
        <v>1442</v>
      </c>
      <c r="D494" s="294">
        <v>116979</v>
      </c>
    </row>
    <row r="495" spans="1:4" ht="15.6" x14ac:dyDescent="0.25">
      <c r="A495" s="310"/>
      <c r="B495" s="293" t="s">
        <v>2963</v>
      </c>
      <c r="C495" s="55" t="s">
        <v>1442</v>
      </c>
      <c r="D495" s="294">
        <v>367869</v>
      </c>
    </row>
    <row r="496" spans="1:4" ht="15.6" x14ac:dyDescent="0.25">
      <c r="A496" s="310"/>
      <c r="B496" s="293" t="s">
        <v>2961</v>
      </c>
      <c r="C496" s="55" t="s">
        <v>1442</v>
      </c>
      <c r="D496" s="294">
        <v>53290</v>
      </c>
    </row>
    <row r="497" spans="1:4" ht="15.6" x14ac:dyDescent="0.25">
      <c r="A497" s="310"/>
      <c r="B497" s="293" t="s">
        <v>3221</v>
      </c>
      <c r="C497" s="55" t="s">
        <v>3516</v>
      </c>
      <c r="D497" s="294">
        <v>500000</v>
      </c>
    </row>
    <row r="498" spans="1:4" ht="15.6" x14ac:dyDescent="0.25">
      <c r="A498" s="310"/>
      <c r="B498" s="293"/>
      <c r="C498" s="55" t="s">
        <v>1442</v>
      </c>
      <c r="D498" s="294">
        <v>1374947</v>
      </c>
    </row>
    <row r="499" spans="1:4" ht="15.6" x14ac:dyDescent="0.25">
      <c r="A499" s="310"/>
      <c r="B499" s="293" t="s">
        <v>3517</v>
      </c>
      <c r="C499" s="55" t="s">
        <v>3518</v>
      </c>
      <c r="D499" s="294">
        <v>5500000</v>
      </c>
    </row>
    <row r="500" spans="1:4" ht="15.6" x14ac:dyDescent="0.25">
      <c r="A500" s="310"/>
      <c r="B500" s="293" t="s">
        <v>3500</v>
      </c>
      <c r="C500" s="55" t="s">
        <v>1442</v>
      </c>
      <c r="D500" s="294">
        <v>3200000</v>
      </c>
    </row>
    <row r="501" spans="1:4" ht="30" x14ac:dyDescent="0.25">
      <c r="A501" s="310"/>
      <c r="B501" s="293" t="s">
        <v>3137</v>
      </c>
      <c r="C501" s="55" t="s">
        <v>3519</v>
      </c>
      <c r="D501" s="294">
        <v>50000</v>
      </c>
    </row>
    <row r="502" spans="1:4" ht="16.2" thickBot="1" x14ac:dyDescent="0.3">
      <c r="A502" s="310"/>
      <c r="B502" s="308" t="s">
        <v>3520</v>
      </c>
      <c r="C502" s="306"/>
      <c r="D502" s="307">
        <v>99512915</v>
      </c>
    </row>
    <row r="503" spans="1:4" ht="16.2" thickTop="1" x14ac:dyDescent="0.25">
      <c r="A503" s="310"/>
      <c r="B503" s="293"/>
      <c r="C503" s="55"/>
    </row>
    <row r="504" spans="1:4" ht="30" x14ac:dyDescent="0.25">
      <c r="A504" s="310" t="s">
        <v>64</v>
      </c>
      <c r="B504" s="293" t="s">
        <v>3402</v>
      </c>
      <c r="C504" s="55" t="s">
        <v>3521</v>
      </c>
      <c r="D504" s="294">
        <v>10000000</v>
      </c>
    </row>
    <row r="505" spans="1:4" ht="15.6" x14ac:dyDescent="0.25">
      <c r="A505" s="310"/>
      <c r="B505" s="293"/>
      <c r="C505" s="55" t="s">
        <v>3522</v>
      </c>
      <c r="D505" s="294">
        <v>4840508</v>
      </c>
    </row>
    <row r="506" spans="1:4" ht="15.6" x14ac:dyDescent="0.25">
      <c r="A506" s="310"/>
      <c r="B506" s="293" t="s">
        <v>2914</v>
      </c>
      <c r="C506" s="55" t="s">
        <v>1936</v>
      </c>
      <c r="D506" s="294">
        <v>3000000</v>
      </c>
    </row>
    <row r="507" spans="1:4" ht="15.6" x14ac:dyDescent="0.25">
      <c r="A507" s="310"/>
      <c r="B507" s="293" t="s">
        <v>3416</v>
      </c>
      <c r="C507" s="55" t="s">
        <v>3523</v>
      </c>
      <c r="D507" s="294">
        <v>1500000</v>
      </c>
    </row>
    <row r="508" spans="1:4" ht="15.6" x14ac:dyDescent="0.25">
      <c r="A508" s="310"/>
      <c r="B508" s="293" t="s">
        <v>3137</v>
      </c>
      <c r="C508" s="55" t="s">
        <v>3472</v>
      </c>
      <c r="D508" s="294">
        <v>7060000</v>
      </c>
    </row>
    <row r="509" spans="1:4" ht="15.6" x14ac:dyDescent="0.25">
      <c r="A509" s="310"/>
      <c r="B509" s="293" t="s">
        <v>3469</v>
      </c>
      <c r="C509" s="55" t="s">
        <v>3524</v>
      </c>
      <c r="D509" s="294">
        <v>150000</v>
      </c>
    </row>
    <row r="510" spans="1:4" s="302" customFormat="1" ht="15" customHeight="1" x14ac:dyDescent="0.3">
      <c r="A510" s="310"/>
      <c r="B510" s="293"/>
      <c r="C510" s="55" t="s">
        <v>3525</v>
      </c>
      <c r="D510" s="294">
        <v>750000</v>
      </c>
    </row>
    <row r="511" spans="1:4" s="302" customFormat="1" ht="15.6" x14ac:dyDescent="0.3">
      <c r="A511" s="310"/>
      <c r="B511" s="293"/>
      <c r="C511" s="55" t="s">
        <v>3526</v>
      </c>
      <c r="D511" s="294">
        <v>250000</v>
      </c>
    </row>
    <row r="512" spans="1:4" s="302" customFormat="1" ht="15.6" x14ac:dyDescent="0.3">
      <c r="A512" s="317"/>
      <c r="B512" s="293" t="s">
        <v>3283</v>
      </c>
      <c r="C512" s="55" t="s">
        <v>1991</v>
      </c>
      <c r="D512" s="294">
        <v>1000000</v>
      </c>
    </row>
    <row r="513" spans="1:4" s="302" customFormat="1" ht="15.6" x14ac:dyDescent="0.3">
      <c r="A513" s="317"/>
      <c r="B513" s="293"/>
      <c r="C513" s="55" t="s">
        <v>3476</v>
      </c>
      <c r="D513" s="294">
        <v>3322234</v>
      </c>
    </row>
    <row r="514" spans="1:4" s="302" customFormat="1" ht="15.6" x14ac:dyDescent="0.3">
      <c r="A514" s="310"/>
      <c r="B514" s="293" t="s">
        <v>3078</v>
      </c>
      <c r="C514" s="55" t="s">
        <v>3527</v>
      </c>
      <c r="D514" s="294">
        <v>10500000</v>
      </c>
    </row>
    <row r="515" spans="1:4" s="302" customFormat="1" ht="15.6" x14ac:dyDescent="0.3">
      <c r="A515" s="310"/>
      <c r="B515" s="293" t="s">
        <v>3168</v>
      </c>
      <c r="C515" s="55" t="s">
        <v>3528</v>
      </c>
      <c r="D515" s="294">
        <v>200000</v>
      </c>
    </row>
    <row r="516" spans="1:4" s="302" customFormat="1" ht="15.6" x14ac:dyDescent="0.3">
      <c r="A516" s="310"/>
      <c r="B516" s="293"/>
      <c r="C516" s="55" t="s">
        <v>3529</v>
      </c>
      <c r="D516" s="294">
        <v>250000</v>
      </c>
    </row>
    <row r="517" spans="1:4" s="302" customFormat="1" ht="15.6" x14ac:dyDescent="0.3">
      <c r="A517" s="310"/>
      <c r="B517" s="293"/>
      <c r="C517" s="55" t="s">
        <v>3530</v>
      </c>
      <c r="D517" s="294">
        <v>800000</v>
      </c>
    </row>
    <row r="518" spans="1:4" s="302" customFormat="1" ht="15.6" x14ac:dyDescent="0.3">
      <c r="A518" s="310"/>
      <c r="B518" s="293"/>
      <c r="C518" s="55" t="s">
        <v>3531</v>
      </c>
      <c r="D518" s="294">
        <v>550000</v>
      </c>
    </row>
    <row r="519" spans="1:4" s="302" customFormat="1" ht="15.6" x14ac:dyDescent="0.3">
      <c r="A519" s="310"/>
      <c r="B519" s="293" t="s">
        <v>3233</v>
      </c>
      <c r="C519" s="55" t="s">
        <v>3532</v>
      </c>
      <c r="D519" s="294">
        <v>300000</v>
      </c>
    </row>
    <row r="520" spans="1:4" s="302" customFormat="1" ht="15.6" x14ac:dyDescent="0.3">
      <c r="A520" s="310"/>
      <c r="B520" s="293" t="s">
        <v>3533</v>
      </c>
      <c r="C520" s="55" t="s">
        <v>3534</v>
      </c>
      <c r="D520" s="294">
        <v>7533374</v>
      </c>
    </row>
    <row r="521" spans="1:4" s="302" customFormat="1" ht="15" customHeight="1" x14ac:dyDescent="0.3">
      <c r="A521" s="310"/>
      <c r="B521" s="293"/>
      <c r="C521" s="55" t="s">
        <v>3535</v>
      </c>
      <c r="D521" s="294">
        <v>20170000</v>
      </c>
    </row>
    <row r="522" spans="1:4" s="302" customFormat="1" ht="15.6" x14ac:dyDescent="0.3">
      <c r="A522" s="310"/>
      <c r="B522" s="293" t="s">
        <v>3369</v>
      </c>
      <c r="C522" s="55" t="s">
        <v>3536</v>
      </c>
      <c r="D522" s="294">
        <v>212221</v>
      </c>
    </row>
    <row r="523" spans="1:4" s="302" customFormat="1" ht="15.6" x14ac:dyDescent="0.3">
      <c r="A523" s="310"/>
      <c r="B523" s="293" t="s">
        <v>3537</v>
      </c>
      <c r="C523" s="55" t="s">
        <v>3538</v>
      </c>
      <c r="D523" s="294">
        <v>3000000</v>
      </c>
    </row>
    <row r="524" spans="1:4" s="302" customFormat="1" ht="15.6" x14ac:dyDescent="0.3">
      <c r="A524" s="310"/>
      <c r="B524" s="293" t="s">
        <v>276</v>
      </c>
      <c r="C524" s="55" t="s">
        <v>2569</v>
      </c>
      <c r="D524" s="294">
        <v>2000000</v>
      </c>
    </row>
    <row r="525" spans="1:4" s="302" customFormat="1" ht="15.6" x14ac:dyDescent="0.3">
      <c r="A525" s="310"/>
      <c r="B525" s="293" t="s">
        <v>3512</v>
      </c>
      <c r="C525" s="55" t="s">
        <v>3539</v>
      </c>
      <c r="D525" s="294">
        <v>1750000</v>
      </c>
    </row>
    <row r="526" spans="1:4" s="302" customFormat="1" ht="15.6" x14ac:dyDescent="0.3">
      <c r="A526" s="310"/>
      <c r="B526" s="293" t="s">
        <v>3458</v>
      </c>
      <c r="C526" s="55" t="s">
        <v>3540</v>
      </c>
      <c r="D526" s="294">
        <v>750000</v>
      </c>
    </row>
    <row r="527" spans="1:4" s="302" customFormat="1" ht="15.6" x14ac:dyDescent="0.3">
      <c r="A527" s="310"/>
      <c r="B527" s="293" t="s">
        <v>241</v>
      </c>
      <c r="C527" s="55" t="s">
        <v>3541</v>
      </c>
      <c r="D527" s="294">
        <v>1682032</v>
      </c>
    </row>
    <row r="528" spans="1:4" s="302" customFormat="1" ht="15.6" x14ac:dyDescent="0.3">
      <c r="A528" s="310"/>
      <c r="B528" s="293"/>
      <c r="C528" s="55" t="s">
        <v>3542</v>
      </c>
      <c r="D528" s="294">
        <v>147492</v>
      </c>
    </row>
    <row r="529" spans="1:4" s="302" customFormat="1" ht="15.6" x14ac:dyDescent="0.3">
      <c r="A529" s="310"/>
      <c r="B529" s="318" t="s">
        <v>240</v>
      </c>
      <c r="C529" s="55" t="s">
        <v>3543</v>
      </c>
      <c r="D529" s="294">
        <v>950000</v>
      </c>
    </row>
    <row r="530" spans="1:4" s="302" customFormat="1" ht="15.6" x14ac:dyDescent="0.3">
      <c r="A530" s="310"/>
      <c r="B530" s="293" t="s">
        <v>3375</v>
      </c>
      <c r="C530" s="55" t="s">
        <v>3544</v>
      </c>
      <c r="D530" s="294">
        <v>640000</v>
      </c>
    </row>
    <row r="531" spans="1:4" s="302" customFormat="1" ht="15.6" x14ac:dyDescent="0.3">
      <c r="A531" s="310"/>
      <c r="B531" s="293"/>
      <c r="C531" s="55" t="s">
        <v>3545</v>
      </c>
      <c r="D531" s="294">
        <v>7538694</v>
      </c>
    </row>
    <row r="532" spans="1:4" s="302" customFormat="1" ht="15.6" x14ac:dyDescent="0.3">
      <c r="A532" s="316"/>
      <c r="B532" s="293"/>
      <c r="C532" s="55" t="s">
        <v>3546</v>
      </c>
      <c r="D532" s="294">
        <v>3500000</v>
      </c>
    </row>
    <row r="533" spans="1:4" ht="15" customHeight="1" x14ac:dyDescent="0.25">
      <c r="A533" s="310"/>
      <c r="B533" s="293"/>
      <c r="C533" s="55" t="s">
        <v>3547</v>
      </c>
      <c r="D533" s="294">
        <v>435750</v>
      </c>
    </row>
    <row r="534" spans="1:4" ht="15" customHeight="1" x14ac:dyDescent="0.25">
      <c r="A534" s="310"/>
      <c r="B534" s="293"/>
      <c r="C534" s="55" t="s">
        <v>3548</v>
      </c>
      <c r="D534" s="294">
        <v>435750</v>
      </c>
    </row>
    <row r="535" spans="1:4" ht="30" x14ac:dyDescent="0.25">
      <c r="A535" s="310"/>
      <c r="B535" s="293"/>
      <c r="C535" s="55" t="s">
        <v>3549</v>
      </c>
      <c r="D535" s="294">
        <v>435750</v>
      </c>
    </row>
    <row r="536" spans="1:4" ht="15.6" x14ac:dyDescent="0.25">
      <c r="A536" s="310"/>
      <c r="B536" s="293"/>
      <c r="C536" s="55" t="s">
        <v>3550</v>
      </c>
      <c r="D536" s="294">
        <v>2500000</v>
      </c>
    </row>
    <row r="537" spans="1:4" ht="15.6" x14ac:dyDescent="0.25">
      <c r="A537" s="310"/>
      <c r="B537" s="293"/>
      <c r="C537" s="55" t="s">
        <v>3551</v>
      </c>
      <c r="D537" s="294">
        <v>500000</v>
      </c>
    </row>
    <row r="538" spans="1:4" ht="30" x14ac:dyDescent="0.25">
      <c r="A538" s="310"/>
      <c r="B538" s="293"/>
      <c r="C538" s="55" t="s">
        <v>3552</v>
      </c>
      <c r="D538" s="294">
        <v>909000</v>
      </c>
    </row>
    <row r="539" spans="1:4" ht="30" x14ac:dyDescent="0.25">
      <c r="A539" s="310"/>
      <c r="B539" s="293"/>
      <c r="C539" s="55" t="s">
        <v>3553</v>
      </c>
      <c r="D539" s="294">
        <v>318000</v>
      </c>
    </row>
    <row r="540" spans="1:4" ht="30" x14ac:dyDescent="0.25">
      <c r="A540" s="310"/>
      <c r="B540" s="293"/>
      <c r="C540" s="55" t="s">
        <v>3554</v>
      </c>
      <c r="D540" s="294">
        <v>750000</v>
      </c>
    </row>
    <row r="541" spans="1:4" ht="30" x14ac:dyDescent="0.25">
      <c r="A541" s="310"/>
      <c r="B541" s="293"/>
      <c r="C541" s="55" t="s">
        <v>3555</v>
      </c>
      <c r="D541" s="294">
        <v>435750</v>
      </c>
    </row>
    <row r="542" spans="1:4" ht="30" x14ac:dyDescent="0.25">
      <c r="A542" s="310"/>
      <c r="B542" s="293"/>
      <c r="C542" s="55" t="s">
        <v>3556</v>
      </c>
      <c r="D542" s="294">
        <v>640000</v>
      </c>
    </row>
    <row r="543" spans="1:4" ht="15.6" x14ac:dyDescent="0.25">
      <c r="A543" s="310"/>
      <c r="B543" s="293" t="s">
        <v>183</v>
      </c>
      <c r="C543" s="55" t="s">
        <v>3557</v>
      </c>
      <c r="D543" s="294">
        <v>1500000</v>
      </c>
    </row>
    <row r="544" spans="1:4" ht="15.6" x14ac:dyDescent="0.25">
      <c r="A544" s="310"/>
      <c r="B544" s="293" t="s">
        <v>3456</v>
      </c>
      <c r="C544" s="55" t="s">
        <v>1050</v>
      </c>
      <c r="D544" s="294">
        <v>100000</v>
      </c>
    </row>
    <row r="545" spans="1:4" ht="15.6" x14ac:dyDescent="0.25">
      <c r="A545" s="310"/>
      <c r="B545" s="293"/>
      <c r="C545" s="55" t="s">
        <v>3523</v>
      </c>
      <c r="D545" s="294">
        <v>2000000</v>
      </c>
    </row>
    <row r="546" spans="1:4" ht="30" x14ac:dyDescent="0.25">
      <c r="A546" s="310"/>
      <c r="B546" s="293" t="s">
        <v>3221</v>
      </c>
      <c r="C546" s="55" t="s">
        <v>3558</v>
      </c>
      <c r="D546" s="294">
        <v>750000</v>
      </c>
    </row>
    <row r="547" spans="1:4" ht="16.2" thickBot="1" x14ac:dyDescent="0.3">
      <c r="A547" s="310"/>
      <c r="B547" s="308" t="s">
        <v>3559</v>
      </c>
      <c r="C547" s="306"/>
      <c r="D547" s="307">
        <v>106056555</v>
      </c>
    </row>
    <row r="548" spans="1:4" ht="16.2" thickTop="1" x14ac:dyDescent="0.25">
      <c r="A548" s="310"/>
      <c r="B548" s="293"/>
      <c r="C548" s="55"/>
    </row>
    <row r="549" spans="1:4" ht="15.6" x14ac:dyDescent="0.25">
      <c r="A549" s="310" t="s">
        <v>65</v>
      </c>
      <c r="B549" s="293" t="s">
        <v>3402</v>
      </c>
      <c r="C549" s="55" t="s">
        <v>3560</v>
      </c>
      <c r="D549" s="294">
        <v>4300000</v>
      </c>
    </row>
    <row r="550" spans="1:4" ht="15.6" x14ac:dyDescent="0.25">
      <c r="A550" s="310"/>
      <c r="B550" s="293" t="s">
        <v>3533</v>
      </c>
      <c r="C550" s="55" t="s">
        <v>3561</v>
      </c>
      <c r="D550" s="294">
        <v>3000000</v>
      </c>
    </row>
    <row r="551" spans="1:4" ht="15.6" x14ac:dyDescent="0.25">
      <c r="A551" s="310"/>
      <c r="B551" s="293"/>
      <c r="C551" s="55" t="s">
        <v>2687</v>
      </c>
      <c r="D551" s="294">
        <v>12000000</v>
      </c>
    </row>
    <row r="552" spans="1:4" ht="15.6" x14ac:dyDescent="0.25">
      <c r="A552" s="310"/>
      <c r="B552" s="293" t="s">
        <v>3078</v>
      </c>
      <c r="C552" s="55" t="s">
        <v>3562</v>
      </c>
      <c r="D552" s="294">
        <v>14500000</v>
      </c>
    </row>
    <row r="553" spans="1:4" ht="15.6" x14ac:dyDescent="0.25">
      <c r="A553" s="310"/>
      <c r="B553" s="293"/>
      <c r="C553" s="55" t="s">
        <v>135</v>
      </c>
      <c r="D553" s="294">
        <v>2000000</v>
      </c>
    </row>
    <row r="554" spans="1:4" ht="30" x14ac:dyDescent="0.25">
      <c r="A554" s="310"/>
      <c r="B554" s="293" t="s">
        <v>228</v>
      </c>
      <c r="C554" s="55" t="s">
        <v>3563</v>
      </c>
      <c r="D554" s="294">
        <v>350000</v>
      </c>
    </row>
    <row r="555" spans="1:4" ht="15.6" x14ac:dyDescent="0.25">
      <c r="A555" s="310"/>
      <c r="B555" s="293" t="s">
        <v>3283</v>
      </c>
      <c r="C555" s="55" t="s">
        <v>3476</v>
      </c>
      <c r="D555" s="294">
        <v>24953905</v>
      </c>
    </row>
    <row r="556" spans="1:4" ht="15.6" x14ac:dyDescent="0.25">
      <c r="A556" s="310"/>
      <c r="B556" s="293"/>
      <c r="C556" s="55" t="s">
        <v>3564</v>
      </c>
      <c r="D556" s="294">
        <v>6500000</v>
      </c>
    </row>
    <row r="557" spans="1:4" ht="15.6" x14ac:dyDescent="0.25">
      <c r="A557" s="310"/>
      <c r="B557" s="293"/>
      <c r="C557" s="55" t="s">
        <v>2041</v>
      </c>
      <c r="D557" s="294">
        <v>4000000</v>
      </c>
    </row>
    <row r="558" spans="1:4" ht="15.6" x14ac:dyDescent="0.25">
      <c r="A558" s="310"/>
      <c r="B558" s="293" t="s">
        <v>3375</v>
      </c>
      <c r="C558" s="55" t="s">
        <v>3565</v>
      </c>
      <c r="D558" s="294">
        <v>5438000</v>
      </c>
    </row>
    <row r="559" spans="1:4" ht="15.6" x14ac:dyDescent="0.25">
      <c r="A559" s="310"/>
      <c r="B559" s="293"/>
      <c r="C559" s="55" t="s">
        <v>3566</v>
      </c>
      <c r="D559" s="294">
        <v>10000000</v>
      </c>
    </row>
    <row r="560" spans="1:4" ht="15.6" x14ac:dyDescent="0.25">
      <c r="A560" s="310"/>
      <c r="B560" s="293"/>
      <c r="C560" s="55" t="s">
        <v>3567</v>
      </c>
      <c r="D560" s="294">
        <v>655487</v>
      </c>
    </row>
    <row r="561" spans="1:4" ht="15.6" x14ac:dyDescent="0.25">
      <c r="A561" s="310"/>
      <c r="B561" s="293" t="s">
        <v>3464</v>
      </c>
      <c r="C561" s="55" t="s">
        <v>3568</v>
      </c>
      <c r="D561" s="294">
        <v>2000000</v>
      </c>
    </row>
    <row r="562" spans="1:4" ht="15.6" x14ac:dyDescent="0.25">
      <c r="A562" s="310"/>
      <c r="B562" s="293" t="s">
        <v>3123</v>
      </c>
      <c r="C562" s="55" t="s">
        <v>482</v>
      </c>
      <c r="D562" s="294">
        <v>2250000</v>
      </c>
    </row>
    <row r="563" spans="1:4" ht="15.6" x14ac:dyDescent="0.25">
      <c r="A563" s="310"/>
      <c r="B563" s="293" t="s">
        <v>202</v>
      </c>
      <c r="C563" s="55" t="s">
        <v>3569</v>
      </c>
      <c r="D563" s="294">
        <v>2000000</v>
      </c>
    </row>
    <row r="564" spans="1:4" ht="15.6" x14ac:dyDescent="0.25">
      <c r="A564" s="310"/>
      <c r="B564" s="293" t="s">
        <v>276</v>
      </c>
      <c r="C564" s="55" t="s">
        <v>2569</v>
      </c>
      <c r="D564" s="294">
        <v>2000000</v>
      </c>
    </row>
    <row r="565" spans="1:4" ht="15.6" x14ac:dyDescent="0.25">
      <c r="A565" s="310"/>
      <c r="B565" s="293" t="s">
        <v>3137</v>
      </c>
      <c r="C565" s="55" t="s">
        <v>3570</v>
      </c>
      <c r="D565" s="294">
        <v>2880000</v>
      </c>
    </row>
    <row r="566" spans="1:4" ht="15.6" x14ac:dyDescent="0.25">
      <c r="A566" s="310"/>
      <c r="B566" s="293" t="s">
        <v>2914</v>
      </c>
      <c r="C566" s="55" t="s">
        <v>3571</v>
      </c>
      <c r="D566" s="294">
        <v>3000000</v>
      </c>
    </row>
    <row r="567" spans="1:4" ht="15.6" x14ac:dyDescent="0.25">
      <c r="A567" s="310"/>
      <c r="B567" s="293" t="s">
        <v>241</v>
      </c>
      <c r="C567" s="55" t="s">
        <v>3572</v>
      </c>
      <c r="D567" s="294">
        <v>450000</v>
      </c>
    </row>
    <row r="568" spans="1:4" ht="15.6" x14ac:dyDescent="0.25">
      <c r="A568" s="310"/>
      <c r="B568" s="293"/>
      <c r="C568" s="55" t="s">
        <v>3573</v>
      </c>
      <c r="D568" s="294">
        <v>388000</v>
      </c>
    </row>
    <row r="569" spans="1:4" ht="15.6" x14ac:dyDescent="0.25">
      <c r="A569" s="317"/>
      <c r="B569" s="293"/>
      <c r="C569" s="55" t="s">
        <v>3574</v>
      </c>
      <c r="D569" s="294">
        <v>175000</v>
      </c>
    </row>
    <row r="570" spans="1:4" ht="15.6" x14ac:dyDescent="0.25">
      <c r="A570" s="317"/>
      <c r="B570" s="293"/>
      <c r="C570" s="55" t="s">
        <v>3575</v>
      </c>
      <c r="D570" s="294">
        <v>220500</v>
      </c>
    </row>
    <row r="571" spans="1:4" ht="15.6" x14ac:dyDescent="0.25">
      <c r="A571" s="310"/>
      <c r="B571" s="293" t="s">
        <v>3576</v>
      </c>
      <c r="C571" s="55" t="s">
        <v>3577</v>
      </c>
      <c r="D571" s="294">
        <v>444000</v>
      </c>
    </row>
    <row r="572" spans="1:4" ht="15.6" x14ac:dyDescent="0.25">
      <c r="A572" s="310"/>
      <c r="B572" s="313" t="s">
        <v>3128</v>
      </c>
      <c r="C572" s="55" t="s">
        <v>3578</v>
      </c>
      <c r="D572" s="294">
        <v>17500</v>
      </c>
    </row>
    <row r="573" spans="1:4" ht="15.6" x14ac:dyDescent="0.25">
      <c r="A573" s="310"/>
      <c r="B573" s="293"/>
      <c r="C573" s="55" t="s">
        <v>3579</v>
      </c>
      <c r="D573" s="294">
        <v>60000</v>
      </c>
    </row>
    <row r="574" spans="1:4" ht="15.6" x14ac:dyDescent="0.25">
      <c r="A574" s="310"/>
      <c r="B574" s="293"/>
      <c r="C574" s="55" t="s">
        <v>3580</v>
      </c>
      <c r="D574" s="294">
        <v>60000</v>
      </c>
    </row>
    <row r="575" spans="1:4" ht="15.6" x14ac:dyDescent="0.25">
      <c r="A575" s="310"/>
      <c r="B575" s="293"/>
      <c r="C575" s="55" t="s">
        <v>3581</v>
      </c>
      <c r="D575" s="294">
        <v>12500</v>
      </c>
    </row>
    <row r="576" spans="1:4" s="302" customFormat="1" ht="15.6" x14ac:dyDescent="0.3">
      <c r="A576" s="310"/>
      <c r="B576" s="293"/>
      <c r="C576" s="55" t="s">
        <v>3582</v>
      </c>
      <c r="D576" s="294">
        <v>75000</v>
      </c>
    </row>
    <row r="577" spans="1:4" s="302" customFormat="1" ht="15.6" x14ac:dyDescent="0.3">
      <c r="A577" s="310"/>
      <c r="B577" s="293"/>
      <c r="C577" s="55" t="s">
        <v>3583</v>
      </c>
      <c r="D577" s="294">
        <v>50000</v>
      </c>
    </row>
    <row r="578" spans="1:4" s="302" customFormat="1" ht="15.6" x14ac:dyDescent="0.3">
      <c r="A578" s="310"/>
      <c r="B578" s="293"/>
      <c r="C578" s="55" t="s">
        <v>3584</v>
      </c>
      <c r="D578" s="294">
        <v>75000</v>
      </c>
    </row>
    <row r="579" spans="1:4" s="302" customFormat="1" ht="15.6" x14ac:dyDescent="0.3">
      <c r="A579" s="310"/>
      <c r="B579" s="293"/>
      <c r="C579" s="55" t="s">
        <v>3585</v>
      </c>
      <c r="D579" s="294">
        <v>75000</v>
      </c>
    </row>
    <row r="580" spans="1:4" s="302" customFormat="1" ht="15.6" x14ac:dyDescent="0.3">
      <c r="A580" s="310"/>
      <c r="B580" s="293"/>
      <c r="C580" s="55" t="s">
        <v>3586</v>
      </c>
      <c r="D580" s="294">
        <v>50000</v>
      </c>
    </row>
    <row r="581" spans="1:4" s="302" customFormat="1" ht="15.6" x14ac:dyDescent="0.3">
      <c r="A581" s="310"/>
      <c r="B581" s="293"/>
      <c r="C581" s="55" t="s">
        <v>3587</v>
      </c>
      <c r="D581" s="294">
        <v>75000</v>
      </c>
    </row>
    <row r="582" spans="1:4" s="302" customFormat="1" ht="15.6" x14ac:dyDescent="0.3">
      <c r="A582" s="316"/>
      <c r="B582" s="293"/>
      <c r="C582" s="55" t="s">
        <v>3588</v>
      </c>
      <c r="D582" s="294">
        <v>40000</v>
      </c>
    </row>
    <row r="583" spans="1:4" s="302" customFormat="1" ht="15.6" x14ac:dyDescent="0.3">
      <c r="A583" s="310"/>
      <c r="B583" s="293"/>
      <c r="C583" s="55" t="s">
        <v>3589</v>
      </c>
      <c r="D583" s="294">
        <v>75000</v>
      </c>
    </row>
    <row r="584" spans="1:4" s="302" customFormat="1" ht="15.6" x14ac:dyDescent="0.3">
      <c r="A584" s="310"/>
      <c r="B584" s="293"/>
      <c r="C584" s="55" t="s">
        <v>3590</v>
      </c>
      <c r="D584" s="294">
        <v>87500</v>
      </c>
    </row>
    <row r="585" spans="1:4" s="302" customFormat="1" ht="15.6" x14ac:dyDescent="0.3">
      <c r="A585" s="310"/>
      <c r="B585" s="293"/>
      <c r="C585" s="55" t="s">
        <v>3591</v>
      </c>
      <c r="D585" s="294">
        <v>60000</v>
      </c>
    </row>
    <row r="586" spans="1:4" s="302" customFormat="1" ht="15.6" x14ac:dyDescent="0.3">
      <c r="A586" s="310"/>
      <c r="B586" s="293"/>
      <c r="C586" s="55" t="s">
        <v>3592</v>
      </c>
      <c r="D586" s="294">
        <v>75000</v>
      </c>
    </row>
    <row r="587" spans="1:4" s="302" customFormat="1" ht="15.6" x14ac:dyDescent="0.3">
      <c r="A587" s="310"/>
      <c r="B587" s="293"/>
      <c r="C587" s="55" t="s">
        <v>3593</v>
      </c>
      <c r="D587" s="294">
        <v>60000</v>
      </c>
    </row>
    <row r="588" spans="1:4" s="302" customFormat="1" ht="15.6" x14ac:dyDescent="0.3">
      <c r="A588" s="310"/>
      <c r="B588" s="293"/>
      <c r="C588" s="55" t="s">
        <v>3594</v>
      </c>
      <c r="D588" s="294">
        <v>75000</v>
      </c>
    </row>
    <row r="589" spans="1:4" s="302" customFormat="1" ht="15.6" x14ac:dyDescent="0.3">
      <c r="A589" s="310"/>
      <c r="B589" s="293"/>
      <c r="C589" s="55" t="s">
        <v>3595</v>
      </c>
      <c r="D589" s="294">
        <v>60000</v>
      </c>
    </row>
    <row r="590" spans="1:4" s="302" customFormat="1" ht="15.6" x14ac:dyDescent="0.3">
      <c r="A590" s="310"/>
      <c r="B590" s="293"/>
      <c r="C590" s="55" t="s">
        <v>3596</v>
      </c>
      <c r="D590" s="294">
        <v>75000</v>
      </c>
    </row>
    <row r="591" spans="1:4" s="302" customFormat="1" ht="15.6" x14ac:dyDescent="0.3">
      <c r="A591" s="310"/>
      <c r="B591" s="293"/>
      <c r="C591" s="55" t="s">
        <v>3597</v>
      </c>
      <c r="D591" s="294">
        <v>75000</v>
      </c>
    </row>
    <row r="592" spans="1:4" s="302" customFormat="1" ht="15.6" x14ac:dyDescent="0.3">
      <c r="A592" s="310"/>
      <c r="B592" s="293"/>
      <c r="C592" s="55" t="s">
        <v>3598</v>
      </c>
      <c r="D592" s="294">
        <v>50000</v>
      </c>
    </row>
    <row r="593" spans="1:4" s="302" customFormat="1" ht="15.6" x14ac:dyDescent="0.3">
      <c r="A593" s="310"/>
      <c r="B593" s="293"/>
      <c r="C593" s="55" t="s">
        <v>3599</v>
      </c>
      <c r="D593" s="294">
        <v>50000</v>
      </c>
    </row>
    <row r="594" spans="1:4" s="302" customFormat="1" ht="15.6" x14ac:dyDescent="0.3">
      <c r="A594" s="310"/>
      <c r="B594" s="293" t="s">
        <v>265</v>
      </c>
      <c r="C594" s="55" t="s">
        <v>3600</v>
      </c>
      <c r="D594" s="294">
        <v>750000</v>
      </c>
    </row>
    <row r="595" spans="1:4" s="302" customFormat="1" ht="15.6" x14ac:dyDescent="0.3">
      <c r="A595" s="310"/>
      <c r="B595" s="293" t="s">
        <v>3168</v>
      </c>
      <c r="C595" s="55" t="s">
        <v>3601</v>
      </c>
      <c r="D595" s="294">
        <v>3000000</v>
      </c>
    </row>
    <row r="596" spans="1:4" s="302" customFormat="1" ht="15.6" x14ac:dyDescent="0.3">
      <c r="A596" s="310"/>
      <c r="B596" s="293"/>
      <c r="C596" s="55" t="s">
        <v>3602</v>
      </c>
      <c r="D596" s="294">
        <v>500000</v>
      </c>
    </row>
    <row r="597" spans="1:4" s="302" customFormat="1" ht="30" x14ac:dyDescent="0.3">
      <c r="A597" s="310"/>
      <c r="B597" s="293"/>
      <c r="C597" s="55" t="s">
        <v>3603</v>
      </c>
      <c r="D597" s="294">
        <v>400000</v>
      </c>
    </row>
    <row r="598" spans="1:4" s="302" customFormat="1" ht="15.6" x14ac:dyDescent="0.3">
      <c r="A598" s="310"/>
      <c r="B598" s="293" t="s">
        <v>284</v>
      </c>
      <c r="C598" s="55" t="s">
        <v>3604</v>
      </c>
      <c r="D598" s="294">
        <v>2400000</v>
      </c>
    </row>
    <row r="599" spans="1:4" s="302" customFormat="1" ht="15.6" x14ac:dyDescent="0.3">
      <c r="A599" s="310"/>
      <c r="B599" s="293" t="s">
        <v>3402</v>
      </c>
      <c r="C599" s="55" t="s">
        <v>3605</v>
      </c>
      <c r="D599" s="294">
        <v>1000000</v>
      </c>
    </row>
    <row r="600" spans="1:4" s="302" customFormat="1" ht="15.6" x14ac:dyDescent="0.3">
      <c r="A600" s="310"/>
      <c r="B600" s="293" t="s">
        <v>3352</v>
      </c>
      <c r="C600" s="55" t="s">
        <v>3606</v>
      </c>
      <c r="D600" s="294">
        <v>480000</v>
      </c>
    </row>
    <row r="601" spans="1:4" s="302" customFormat="1" ht="15.6" x14ac:dyDescent="0.3">
      <c r="A601" s="310"/>
      <c r="B601" s="293" t="s">
        <v>250</v>
      </c>
      <c r="C601" s="55" t="s">
        <v>3607</v>
      </c>
      <c r="D601" s="294">
        <v>1500000</v>
      </c>
    </row>
    <row r="602" spans="1:4" s="302" customFormat="1" ht="16.2" thickBot="1" x14ac:dyDescent="0.35">
      <c r="A602" s="310"/>
      <c r="B602" s="308" t="s">
        <v>3608</v>
      </c>
      <c r="C602" s="306"/>
      <c r="D602" s="307">
        <v>114867392</v>
      </c>
    </row>
    <row r="603" spans="1:4" s="302" customFormat="1" ht="16.2" thickTop="1" x14ac:dyDescent="0.3">
      <c r="A603" s="310"/>
      <c r="B603" s="293"/>
      <c r="C603" s="55"/>
      <c r="D603" s="95"/>
    </row>
    <row r="604" spans="1:4" s="302" customFormat="1" ht="15.6" x14ac:dyDescent="0.3">
      <c r="A604" s="310" t="s">
        <v>66</v>
      </c>
      <c r="B604" s="293" t="s">
        <v>3500</v>
      </c>
      <c r="C604" s="55" t="s">
        <v>3609</v>
      </c>
      <c r="D604" s="294">
        <v>25000000</v>
      </c>
    </row>
    <row r="605" spans="1:4" s="302" customFormat="1" ht="15.6" x14ac:dyDescent="0.3">
      <c r="A605" s="310"/>
      <c r="B605" s="293" t="s">
        <v>3078</v>
      </c>
      <c r="C605" s="55" t="s">
        <v>1263</v>
      </c>
      <c r="D605" s="294">
        <v>12610000</v>
      </c>
    </row>
    <row r="606" spans="1:4" s="302" customFormat="1" ht="15" customHeight="1" x14ac:dyDescent="0.3">
      <c r="A606" s="310"/>
      <c r="B606" s="293"/>
      <c r="C606" s="55" t="s">
        <v>3610</v>
      </c>
      <c r="D606" s="294">
        <v>1600000</v>
      </c>
    </row>
    <row r="607" spans="1:4" s="302" customFormat="1" ht="15.6" x14ac:dyDescent="0.3">
      <c r="A607" s="310"/>
      <c r="B607" s="293" t="s">
        <v>3533</v>
      </c>
      <c r="C607" s="55" t="s">
        <v>3611</v>
      </c>
      <c r="D607" s="294">
        <v>6000000</v>
      </c>
    </row>
    <row r="608" spans="1:4" s="302" customFormat="1" ht="15.6" x14ac:dyDescent="0.3">
      <c r="A608" s="310"/>
      <c r="B608" s="293" t="s">
        <v>3233</v>
      </c>
      <c r="C608" s="55" t="s">
        <v>3612</v>
      </c>
      <c r="D608" s="294">
        <v>800000</v>
      </c>
    </row>
    <row r="609" spans="1:4" s="302" customFormat="1" ht="15.6" x14ac:dyDescent="0.3">
      <c r="A609" s="310"/>
      <c r="B609" s="293"/>
      <c r="C609" s="55" t="s">
        <v>3278</v>
      </c>
      <c r="D609" s="294">
        <v>1000000</v>
      </c>
    </row>
    <row r="610" spans="1:4" s="302" customFormat="1" ht="15.6" x14ac:dyDescent="0.3">
      <c r="A610" s="310"/>
      <c r="B610" s="293" t="s">
        <v>3174</v>
      </c>
      <c r="C610" s="55" t="s">
        <v>3613</v>
      </c>
      <c r="D610" s="294">
        <v>2500000</v>
      </c>
    </row>
    <row r="611" spans="1:4" s="302" customFormat="1" ht="15.6" x14ac:dyDescent="0.3">
      <c r="A611" s="310"/>
      <c r="B611" s="293" t="s">
        <v>3375</v>
      </c>
      <c r="C611" s="55" t="s">
        <v>3614</v>
      </c>
      <c r="D611" s="294">
        <v>1000000</v>
      </c>
    </row>
    <row r="612" spans="1:4" s="302" customFormat="1" ht="15.6" x14ac:dyDescent="0.3">
      <c r="A612" s="310"/>
      <c r="B612" s="293"/>
      <c r="C612" s="55" t="s">
        <v>3615</v>
      </c>
      <c r="D612" s="294">
        <v>1</v>
      </c>
    </row>
    <row r="613" spans="1:4" s="302" customFormat="1" ht="30" x14ac:dyDescent="0.3">
      <c r="A613" s="310"/>
      <c r="B613" s="293"/>
      <c r="C613" s="55" t="s">
        <v>3616</v>
      </c>
      <c r="D613" s="294">
        <v>1500000</v>
      </c>
    </row>
    <row r="614" spans="1:4" s="302" customFormat="1" ht="15.6" x14ac:dyDescent="0.3">
      <c r="A614" s="310"/>
      <c r="B614" s="293"/>
      <c r="C614" s="55" t="s">
        <v>3617</v>
      </c>
      <c r="D614" s="294">
        <v>1300000</v>
      </c>
    </row>
    <row r="615" spans="1:4" s="302" customFormat="1" ht="30" x14ac:dyDescent="0.3">
      <c r="A615" s="310"/>
      <c r="B615" s="293"/>
      <c r="C615" s="55" t="s">
        <v>3618</v>
      </c>
      <c r="D615" s="294">
        <v>1000000</v>
      </c>
    </row>
    <row r="616" spans="1:4" s="302" customFormat="1" ht="15.6" x14ac:dyDescent="0.3">
      <c r="A616" s="310"/>
      <c r="B616" s="293" t="s">
        <v>183</v>
      </c>
      <c r="C616" s="55" t="s">
        <v>3619</v>
      </c>
      <c r="D616" s="294">
        <v>966484</v>
      </c>
    </row>
    <row r="617" spans="1:4" s="302" customFormat="1" ht="15.6" x14ac:dyDescent="0.3">
      <c r="A617" s="310"/>
      <c r="B617" s="293" t="s">
        <v>3404</v>
      </c>
      <c r="C617" s="55" t="s">
        <v>3620</v>
      </c>
      <c r="D617" s="294">
        <v>500000</v>
      </c>
    </row>
    <row r="618" spans="1:4" s="302" customFormat="1" ht="15.6" x14ac:dyDescent="0.3">
      <c r="A618" s="310"/>
      <c r="B618" s="293"/>
      <c r="C618" s="55" t="s">
        <v>3621</v>
      </c>
      <c r="D618" s="294">
        <v>430000</v>
      </c>
    </row>
    <row r="619" spans="1:4" s="302" customFormat="1" ht="15.6" x14ac:dyDescent="0.3">
      <c r="A619" s="310"/>
      <c r="B619" s="293" t="s">
        <v>3221</v>
      </c>
      <c r="C619" s="55" t="s">
        <v>3622</v>
      </c>
      <c r="D619" s="294">
        <v>2000000</v>
      </c>
    </row>
    <row r="620" spans="1:4" s="302" customFormat="1" ht="15.6" x14ac:dyDescent="0.3">
      <c r="A620" s="310"/>
      <c r="B620" s="293" t="s">
        <v>3168</v>
      </c>
      <c r="C620" s="55" t="s">
        <v>3623</v>
      </c>
      <c r="D620" s="294">
        <v>1000000</v>
      </c>
    </row>
    <row r="621" spans="1:4" s="302" customFormat="1" ht="15.6" x14ac:dyDescent="0.3">
      <c r="A621" s="310"/>
      <c r="B621" s="293" t="s">
        <v>225</v>
      </c>
      <c r="C621" s="55" t="s">
        <v>3624</v>
      </c>
      <c r="D621" s="294">
        <v>2200000</v>
      </c>
    </row>
    <row r="622" spans="1:4" s="302" customFormat="1" ht="15" customHeight="1" x14ac:dyDescent="0.3">
      <c r="A622" s="310"/>
      <c r="B622" s="293" t="s">
        <v>3375</v>
      </c>
      <c r="C622" s="55" t="s">
        <v>3625</v>
      </c>
      <c r="D622" s="294">
        <v>1500000</v>
      </c>
    </row>
    <row r="623" spans="1:4" s="302" customFormat="1" ht="15.6" x14ac:dyDescent="0.3">
      <c r="A623" s="310"/>
      <c r="B623" s="293"/>
      <c r="C623" s="55" t="s">
        <v>3626</v>
      </c>
      <c r="D623" s="294">
        <v>1400000</v>
      </c>
    </row>
    <row r="624" spans="1:4" s="302" customFormat="1" ht="15.6" x14ac:dyDescent="0.3">
      <c r="A624" s="310"/>
      <c r="B624" s="293"/>
      <c r="C624" s="55" t="s">
        <v>3627</v>
      </c>
      <c r="D624" s="294">
        <v>1500000</v>
      </c>
    </row>
    <row r="625" spans="1:4" s="302" customFormat="1" ht="15.6" x14ac:dyDescent="0.3">
      <c r="A625" s="317"/>
      <c r="B625" s="293"/>
      <c r="C625" s="55" t="s">
        <v>3628</v>
      </c>
      <c r="D625" s="294">
        <v>20000000</v>
      </c>
    </row>
    <row r="626" spans="1:4" s="302" customFormat="1" ht="15.6" x14ac:dyDescent="0.3">
      <c r="A626" s="317"/>
      <c r="B626" s="293"/>
      <c r="C626" s="55" t="s">
        <v>3629</v>
      </c>
      <c r="D626" s="294">
        <v>1500000</v>
      </c>
    </row>
    <row r="627" spans="1:4" s="302" customFormat="1" ht="15.6" x14ac:dyDescent="0.3">
      <c r="A627" s="310"/>
      <c r="B627" s="293"/>
      <c r="C627" s="55" t="s">
        <v>3567</v>
      </c>
      <c r="D627" s="294">
        <v>1500000</v>
      </c>
    </row>
    <row r="628" spans="1:4" s="302" customFormat="1" ht="15.6" x14ac:dyDescent="0.3">
      <c r="A628" s="310"/>
      <c r="B628" s="293"/>
      <c r="C628" s="55" t="s">
        <v>3630</v>
      </c>
      <c r="D628" s="294">
        <v>1400000</v>
      </c>
    </row>
    <row r="629" spans="1:4" s="302" customFormat="1" ht="30" x14ac:dyDescent="0.3">
      <c r="A629" s="310"/>
      <c r="B629" s="293"/>
      <c r="C629" s="55" t="s">
        <v>3631</v>
      </c>
      <c r="D629" s="294">
        <v>500000</v>
      </c>
    </row>
    <row r="630" spans="1:4" s="302" customFormat="1" ht="15.6" x14ac:dyDescent="0.3">
      <c r="A630" s="310"/>
      <c r="B630" s="293" t="s">
        <v>183</v>
      </c>
      <c r="C630" s="55" t="s">
        <v>3632</v>
      </c>
      <c r="D630" s="294">
        <v>1355300</v>
      </c>
    </row>
    <row r="631" spans="1:4" s="302" customFormat="1" ht="15.6" x14ac:dyDescent="0.3">
      <c r="A631" s="310"/>
      <c r="B631" s="293" t="s">
        <v>3217</v>
      </c>
      <c r="C631" s="55" t="s">
        <v>3633</v>
      </c>
      <c r="D631" s="294">
        <v>5000000</v>
      </c>
    </row>
    <row r="632" spans="1:4" s="302" customFormat="1" ht="15.6" x14ac:dyDescent="0.3">
      <c r="A632" s="310"/>
      <c r="B632" s="293" t="s">
        <v>3456</v>
      </c>
      <c r="C632" s="55" t="s">
        <v>3634</v>
      </c>
      <c r="D632" s="294">
        <v>1750000</v>
      </c>
    </row>
    <row r="633" spans="1:4" s="302" customFormat="1" ht="15.6" x14ac:dyDescent="0.3">
      <c r="A633" s="310"/>
      <c r="B633" s="293" t="s">
        <v>3458</v>
      </c>
      <c r="C633" s="55" t="s">
        <v>3635</v>
      </c>
      <c r="D633" s="294">
        <v>1000000</v>
      </c>
    </row>
    <row r="634" spans="1:4" s="302" customFormat="1" ht="15.6" x14ac:dyDescent="0.3">
      <c r="A634" s="310"/>
      <c r="B634" s="293" t="s">
        <v>3404</v>
      </c>
      <c r="C634" s="55" t="s">
        <v>3636</v>
      </c>
      <c r="D634" s="294">
        <v>3500000</v>
      </c>
    </row>
    <row r="635" spans="1:4" s="302" customFormat="1" ht="15.6" x14ac:dyDescent="0.3">
      <c r="A635" s="316"/>
      <c r="B635" s="293"/>
      <c r="C635" s="55" t="s">
        <v>3637</v>
      </c>
      <c r="D635" s="294">
        <v>5000000</v>
      </c>
    </row>
    <row r="636" spans="1:4" s="302" customFormat="1" ht="15.6" x14ac:dyDescent="0.3">
      <c r="A636" s="310"/>
      <c r="B636" s="293" t="s">
        <v>3168</v>
      </c>
      <c r="C636" s="55" t="s">
        <v>3638</v>
      </c>
      <c r="D636" s="294">
        <v>1000000</v>
      </c>
    </row>
    <row r="637" spans="1:4" s="302" customFormat="1" ht="15.6" x14ac:dyDescent="0.3">
      <c r="A637" s="310"/>
      <c r="B637" s="293" t="s">
        <v>3269</v>
      </c>
      <c r="C637" s="55" t="s">
        <v>3639</v>
      </c>
      <c r="D637" s="294">
        <v>5039189</v>
      </c>
    </row>
    <row r="638" spans="1:4" s="302" customFormat="1" ht="15.6" x14ac:dyDescent="0.3">
      <c r="A638" s="310"/>
      <c r="B638" s="293"/>
      <c r="C638" s="55" t="s">
        <v>3640</v>
      </c>
      <c r="D638" s="294">
        <v>1</v>
      </c>
    </row>
    <row r="639" spans="1:4" s="302" customFormat="1" ht="15.6" x14ac:dyDescent="0.3">
      <c r="A639" s="310"/>
      <c r="B639" s="293" t="s">
        <v>212</v>
      </c>
      <c r="C639" s="55" t="s">
        <v>1216</v>
      </c>
      <c r="D639" s="294">
        <v>1000000</v>
      </c>
    </row>
    <row r="640" spans="1:4" s="302" customFormat="1" ht="15" customHeight="1" x14ac:dyDescent="0.3">
      <c r="A640" s="310"/>
      <c r="B640" s="293" t="s">
        <v>172</v>
      </c>
      <c r="C640" s="55" t="s">
        <v>3641</v>
      </c>
      <c r="D640" s="294">
        <v>1</v>
      </c>
    </row>
    <row r="641" spans="1:4" s="302" customFormat="1" ht="15.6" x14ac:dyDescent="0.3">
      <c r="A641" s="310"/>
      <c r="B641" s="293" t="s">
        <v>3137</v>
      </c>
      <c r="C641" s="55" t="s">
        <v>3642</v>
      </c>
      <c r="D641" s="294">
        <v>1000000</v>
      </c>
    </row>
    <row r="642" spans="1:4" s="302" customFormat="1" ht="15.6" x14ac:dyDescent="0.3">
      <c r="A642" s="310"/>
      <c r="B642" s="293" t="s">
        <v>3352</v>
      </c>
      <c r="C642" s="55" t="s">
        <v>3643</v>
      </c>
      <c r="D642" s="294">
        <v>870000</v>
      </c>
    </row>
    <row r="643" spans="1:4" s="302" customFormat="1" ht="15.6" x14ac:dyDescent="0.3">
      <c r="A643" s="310"/>
      <c r="B643" s="293" t="s">
        <v>2914</v>
      </c>
      <c r="C643" s="55" t="s">
        <v>3644</v>
      </c>
      <c r="D643" s="294">
        <v>1500000</v>
      </c>
    </row>
    <row r="644" spans="1:4" s="302" customFormat="1" ht="15.6" x14ac:dyDescent="0.3">
      <c r="A644" s="310"/>
      <c r="B644" s="293" t="s">
        <v>3512</v>
      </c>
      <c r="C644" s="55" t="s">
        <v>3645</v>
      </c>
      <c r="D644" s="294">
        <v>1500000</v>
      </c>
    </row>
    <row r="645" spans="1:4" s="302" customFormat="1" ht="15.6" x14ac:dyDescent="0.3">
      <c r="A645" s="310"/>
      <c r="B645" s="293" t="s">
        <v>3416</v>
      </c>
      <c r="C645" s="55" t="s">
        <v>3646</v>
      </c>
      <c r="D645" s="294">
        <v>479723</v>
      </c>
    </row>
    <row r="646" spans="1:4" s="302" customFormat="1" ht="15.6" x14ac:dyDescent="0.3">
      <c r="A646" s="310"/>
      <c r="B646" s="293" t="s">
        <v>3265</v>
      </c>
      <c r="C646" s="55" t="s">
        <v>3647</v>
      </c>
      <c r="D646" s="294">
        <v>646817</v>
      </c>
    </row>
    <row r="647" spans="1:4" s="302" customFormat="1" ht="15.6" x14ac:dyDescent="0.3">
      <c r="A647" s="310"/>
      <c r="B647" s="293" t="s">
        <v>2973</v>
      </c>
      <c r="C647" s="55" t="s">
        <v>3646</v>
      </c>
      <c r="D647" s="294">
        <v>342807</v>
      </c>
    </row>
    <row r="648" spans="1:4" s="302" customFormat="1" ht="15.6" x14ac:dyDescent="0.3">
      <c r="A648" s="310"/>
      <c r="B648" s="293" t="s">
        <v>3499</v>
      </c>
      <c r="C648" s="55" t="s">
        <v>3646</v>
      </c>
      <c r="D648" s="294">
        <v>476624</v>
      </c>
    </row>
    <row r="649" spans="1:4" s="302" customFormat="1" ht="15.6" x14ac:dyDescent="0.3">
      <c r="A649" s="310"/>
      <c r="B649" s="293" t="s">
        <v>2969</v>
      </c>
      <c r="C649" s="55" t="s">
        <v>3646</v>
      </c>
      <c r="D649" s="294">
        <v>142154</v>
      </c>
    </row>
    <row r="650" spans="1:4" s="302" customFormat="1" ht="15.6" x14ac:dyDescent="0.3">
      <c r="A650" s="310"/>
      <c r="B650" s="293" t="s">
        <v>2967</v>
      </c>
      <c r="C650" s="55" t="s">
        <v>3646</v>
      </c>
      <c r="D650" s="294">
        <v>262406</v>
      </c>
    </row>
    <row r="651" spans="1:4" s="302" customFormat="1" ht="15.6" x14ac:dyDescent="0.3">
      <c r="A651" s="310"/>
      <c r="B651" s="293" t="s">
        <v>2965</v>
      </c>
      <c r="C651" s="55" t="s">
        <v>3646</v>
      </c>
      <c r="D651" s="294">
        <v>69411</v>
      </c>
    </row>
    <row r="652" spans="1:4" s="302" customFormat="1" ht="15.6" x14ac:dyDescent="0.3">
      <c r="A652" s="310"/>
      <c r="B652" s="293" t="s">
        <v>3375</v>
      </c>
      <c r="C652" s="55" t="s">
        <v>3648</v>
      </c>
      <c r="D652" s="294">
        <v>4249000</v>
      </c>
    </row>
    <row r="653" spans="1:4" s="302" customFormat="1" ht="15.6" x14ac:dyDescent="0.3">
      <c r="A653" s="310"/>
      <c r="B653" s="293" t="s">
        <v>3164</v>
      </c>
      <c r="C653" s="55" t="s">
        <v>3103</v>
      </c>
      <c r="D653" s="294">
        <v>900000</v>
      </c>
    </row>
    <row r="654" spans="1:4" s="302" customFormat="1" ht="16.2" thickBot="1" x14ac:dyDescent="0.35">
      <c r="A654" s="310"/>
      <c r="B654" s="308" t="s">
        <v>3649</v>
      </c>
      <c r="C654" s="306"/>
      <c r="D654" s="307">
        <v>127789918</v>
      </c>
    </row>
    <row r="655" spans="1:4" s="302" customFormat="1" ht="16.2" thickTop="1" x14ac:dyDescent="0.3">
      <c r="A655" s="310"/>
      <c r="B655" s="293"/>
      <c r="C655" s="55"/>
      <c r="D655" s="95"/>
    </row>
    <row r="656" spans="1:4" s="302" customFormat="1" ht="15.6" x14ac:dyDescent="0.3">
      <c r="A656" s="310" t="s">
        <v>67</v>
      </c>
      <c r="B656" s="293" t="s">
        <v>3078</v>
      </c>
      <c r="C656" s="55" t="s">
        <v>3650</v>
      </c>
      <c r="D656" s="294">
        <v>50000</v>
      </c>
    </row>
    <row r="657" spans="1:4" s="302" customFormat="1" ht="15.6" x14ac:dyDescent="0.3">
      <c r="A657" s="310"/>
      <c r="B657" s="293"/>
      <c r="C657" s="55" t="s">
        <v>1263</v>
      </c>
      <c r="D657" s="294">
        <v>3951785</v>
      </c>
    </row>
    <row r="658" spans="1:4" s="302" customFormat="1" ht="15.6" x14ac:dyDescent="0.3">
      <c r="A658" s="310"/>
      <c r="B658" s="293"/>
      <c r="C658" s="55" t="s">
        <v>3651</v>
      </c>
      <c r="D658" s="294">
        <v>1500000</v>
      </c>
    </row>
    <row r="659" spans="1:4" s="302" customFormat="1" ht="15.6" x14ac:dyDescent="0.3">
      <c r="A659" s="310"/>
      <c r="B659" s="293"/>
      <c r="C659" s="55" t="s">
        <v>3652</v>
      </c>
      <c r="D659" s="294">
        <v>4310000</v>
      </c>
    </row>
    <row r="660" spans="1:4" s="302" customFormat="1" ht="15.6" x14ac:dyDescent="0.3">
      <c r="A660" s="310"/>
      <c r="B660" s="293"/>
      <c r="C660" s="55" t="s">
        <v>3653</v>
      </c>
      <c r="D660" s="294">
        <v>85000</v>
      </c>
    </row>
    <row r="661" spans="1:4" s="302" customFormat="1" ht="15.6" x14ac:dyDescent="0.3">
      <c r="A661" s="316"/>
      <c r="B661" s="293"/>
      <c r="C661" s="55" t="s">
        <v>3654</v>
      </c>
      <c r="D661" s="294">
        <v>471900</v>
      </c>
    </row>
    <row r="662" spans="1:4" s="302" customFormat="1" ht="15.6" x14ac:dyDescent="0.3">
      <c r="A662" s="310"/>
      <c r="B662" s="293"/>
      <c r="C662" s="55" t="s">
        <v>3655</v>
      </c>
      <c r="D662" s="294">
        <v>2822791</v>
      </c>
    </row>
    <row r="663" spans="1:4" s="302" customFormat="1" ht="15.6" x14ac:dyDescent="0.3">
      <c r="A663" s="310"/>
      <c r="B663" s="293" t="s">
        <v>228</v>
      </c>
      <c r="C663" s="55" t="s">
        <v>3656</v>
      </c>
      <c r="D663" s="294">
        <v>500000</v>
      </c>
    </row>
    <row r="664" spans="1:4" s="302" customFormat="1" ht="15.6" x14ac:dyDescent="0.3">
      <c r="A664" s="310"/>
      <c r="B664" s="293" t="s">
        <v>3373</v>
      </c>
      <c r="C664" s="55" t="s">
        <v>888</v>
      </c>
      <c r="D664" s="294">
        <v>500000</v>
      </c>
    </row>
    <row r="665" spans="1:4" s="302" customFormat="1" ht="15.6" x14ac:dyDescent="0.3">
      <c r="A665" s="310"/>
      <c r="B665" s="293" t="s">
        <v>3265</v>
      </c>
      <c r="C665" s="55" t="s">
        <v>3657</v>
      </c>
      <c r="D665" s="294">
        <v>4600000</v>
      </c>
    </row>
    <row r="666" spans="1:4" s="302" customFormat="1" ht="15.6" x14ac:dyDescent="0.3">
      <c r="A666" s="310"/>
      <c r="B666" s="293" t="s">
        <v>3404</v>
      </c>
      <c r="C666" s="55" t="s">
        <v>3658</v>
      </c>
      <c r="D666" s="294">
        <v>5000000</v>
      </c>
    </row>
    <row r="667" spans="1:4" s="302" customFormat="1" ht="15.6" x14ac:dyDescent="0.3">
      <c r="A667" s="310"/>
      <c r="B667" s="293" t="s">
        <v>2967</v>
      </c>
      <c r="C667" s="55" t="s">
        <v>3659</v>
      </c>
      <c r="D667" s="294">
        <v>640000</v>
      </c>
    </row>
    <row r="668" spans="1:4" s="302" customFormat="1" ht="15.6" x14ac:dyDescent="0.3">
      <c r="A668" s="310"/>
      <c r="B668" s="293"/>
      <c r="C668" s="55" t="s">
        <v>3660</v>
      </c>
      <c r="D668" s="294">
        <v>60000</v>
      </c>
    </row>
    <row r="669" spans="1:4" s="302" customFormat="1" ht="15.6" x14ac:dyDescent="0.3">
      <c r="A669" s="310"/>
      <c r="B669" s="293" t="s">
        <v>2965</v>
      </c>
      <c r="C669" s="55" t="s">
        <v>3661</v>
      </c>
      <c r="D669" s="294">
        <v>346000</v>
      </c>
    </row>
    <row r="670" spans="1:4" s="302" customFormat="1" ht="15.6" x14ac:dyDescent="0.3">
      <c r="A670" s="310"/>
      <c r="B670" s="293"/>
      <c r="C670" s="55" t="s">
        <v>1084</v>
      </c>
      <c r="D670" s="294">
        <v>54000</v>
      </c>
    </row>
    <row r="671" spans="1:4" s="302" customFormat="1" ht="15.6" x14ac:dyDescent="0.3">
      <c r="A671" s="310"/>
      <c r="B671" s="293" t="s">
        <v>2963</v>
      </c>
      <c r="C671" s="55" t="s">
        <v>3662</v>
      </c>
      <c r="D671" s="294">
        <v>1500000</v>
      </c>
    </row>
    <row r="672" spans="1:4" s="302" customFormat="1" ht="15.6" x14ac:dyDescent="0.3">
      <c r="A672" s="310"/>
      <c r="B672" s="293" t="s">
        <v>2961</v>
      </c>
      <c r="C672" s="55" t="s">
        <v>3663</v>
      </c>
      <c r="D672" s="294">
        <v>300000</v>
      </c>
    </row>
    <row r="673" spans="1:4" s="302" customFormat="1" ht="15.6" x14ac:dyDescent="0.3">
      <c r="A673" s="310"/>
      <c r="B673" s="293" t="s">
        <v>3221</v>
      </c>
      <c r="C673" s="55" t="s">
        <v>3664</v>
      </c>
      <c r="D673" s="294">
        <v>4500000</v>
      </c>
    </row>
    <row r="674" spans="1:4" s="302" customFormat="1" ht="30" x14ac:dyDescent="0.3">
      <c r="A674" s="310"/>
      <c r="B674" s="293" t="s">
        <v>3500</v>
      </c>
      <c r="C674" s="55" t="s">
        <v>3665</v>
      </c>
      <c r="D674" s="294">
        <v>750000</v>
      </c>
    </row>
    <row r="675" spans="1:4" s="302" customFormat="1" ht="15.6" x14ac:dyDescent="0.3">
      <c r="A675" s="310"/>
      <c r="B675" s="293"/>
      <c r="C675" s="55" t="s">
        <v>3666</v>
      </c>
      <c r="D675" s="294">
        <v>1</v>
      </c>
    </row>
    <row r="676" spans="1:4" s="302" customFormat="1" ht="15.6" x14ac:dyDescent="0.3">
      <c r="A676" s="310"/>
      <c r="B676" s="293" t="s">
        <v>3375</v>
      </c>
      <c r="C676" s="55" t="s">
        <v>3667</v>
      </c>
      <c r="D676" s="294">
        <v>4000000</v>
      </c>
    </row>
    <row r="677" spans="1:4" s="302" customFormat="1" ht="15.6" x14ac:dyDescent="0.3">
      <c r="A677" s="310"/>
      <c r="B677" s="293"/>
      <c r="C677" s="55" t="s">
        <v>3668</v>
      </c>
      <c r="D677" s="294">
        <v>10000000</v>
      </c>
    </row>
    <row r="678" spans="1:4" s="302" customFormat="1" ht="15.6" x14ac:dyDescent="0.3">
      <c r="A678" s="310"/>
      <c r="B678" s="293"/>
      <c r="C678" s="55" t="s">
        <v>3669</v>
      </c>
      <c r="D678" s="294">
        <v>550000</v>
      </c>
    </row>
    <row r="679" spans="1:4" s="302" customFormat="1" ht="15.6" x14ac:dyDescent="0.3">
      <c r="A679" s="310"/>
      <c r="B679" s="293"/>
      <c r="C679" s="55" t="s">
        <v>3670</v>
      </c>
      <c r="D679" s="294">
        <v>2000000</v>
      </c>
    </row>
    <row r="680" spans="1:4" s="302" customFormat="1" ht="15.6" x14ac:dyDescent="0.3">
      <c r="A680" s="310"/>
      <c r="B680" s="293"/>
      <c r="C680" s="55" t="s">
        <v>3671</v>
      </c>
      <c r="D680" s="294">
        <v>3500000</v>
      </c>
    </row>
    <row r="681" spans="1:4" s="302" customFormat="1" ht="15.6" x14ac:dyDescent="0.3">
      <c r="A681" s="310"/>
      <c r="B681" s="293"/>
      <c r="C681" s="55" t="s">
        <v>3672</v>
      </c>
      <c r="D681" s="294">
        <v>3500000</v>
      </c>
    </row>
    <row r="682" spans="1:4" s="302" customFormat="1" ht="15.6" x14ac:dyDescent="0.3">
      <c r="A682" s="310"/>
      <c r="B682" s="293"/>
      <c r="C682" s="55" t="s">
        <v>3673</v>
      </c>
      <c r="D682" s="294">
        <v>1000000</v>
      </c>
    </row>
    <row r="683" spans="1:4" s="302" customFormat="1" ht="30" x14ac:dyDescent="0.3">
      <c r="A683" s="310"/>
      <c r="B683" s="293"/>
      <c r="C683" s="55" t="s">
        <v>3674</v>
      </c>
      <c r="D683" s="294">
        <v>5000000</v>
      </c>
    </row>
    <row r="684" spans="1:4" s="302" customFormat="1" ht="15.6" x14ac:dyDescent="0.3">
      <c r="A684" s="310"/>
      <c r="B684" s="293"/>
      <c r="C684" s="55" t="s">
        <v>3675</v>
      </c>
      <c r="D684" s="294">
        <v>1</v>
      </c>
    </row>
    <row r="685" spans="1:4" s="302" customFormat="1" ht="30" x14ac:dyDescent="0.3">
      <c r="A685" s="316"/>
      <c r="B685" s="293"/>
      <c r="C685" s="55" t="s">
        <v>3676</v>
      </c>
      <c r="D685" s="294">
        <v>3500000</v>
      </c>
    </row>
    <row r="686" spans="1:4" s="302" customFormat="1" ht="30" x14ac:dyDescent="0.3">
      <c r="A686" s="310"/>
      <c r="B686" s="293"/>
      <c r="C686" s="55" t="s">
        <v>3677</v>
      </c>
      <c r="D686" s="294">
        <v>3500000</v>
      </c>
    </row>
    <row r="687" spans="1:4" s="302" customFormat="1" ht="15.6" x14ac:dyDescent="0.3">
      <c r="A687" s="317"/>
      <c r="B687" s="293"/>
      <c r="C687" s="55" t="s">
        <v>3678</v>
      </c>
      <c r="D687" s="294">
        <v>500000</v>
      </c>
    </row>
    <row r="688" spans="1:4" s="302" customFormat="1" ht="15" customHeight="1" x14ac:dyDescent="0.3">
      <c r="A688" s="310"/>
      <c r="B688" s="293"/>
      <c r="C688" s="55" t="s">
        <v>3679</v>
      </c>
      <c r="D688" s="294">
        <v>4000000</v>
      </c>
    </row>
    <row r="689" spans="1:4" s="302" customFormat="1" ht="15.6" x14ac:dyDescent="0.3">
      <c r="A689" s="310"/>
      <c r="B689" s="293"/>
      <c r="C689" s="55" t="s">
        <v>3680</v>
      </c>
      <c r="D689" s="294">
        <v>500000</v>
      </c>
    </row>
    <row r="690" spans="1:4" s="302" customFormat="1" ht="15.6" x14ac:dyDescent="0.3">
      <c r="A690" s="310"/>
      <c r="B690" s="293"/>
      <c r="C690" s="55" t="s">
        <v>3681</v>
      </c>
      <c r="D690" s="294">
        <v>15300000</v>
      </c>
    </row>
    <row r="691" spans="1:4" s="302" customFormat="1" ht="15.6" x14ac:dyDescent="0.3">
      <c r="A691" s="310"/>
      <c r="B691" s="293"/>
      <c r="C691" s="55" t="s">
        <v>3682</v>
      </c>
      <c r="D691" s="294">
        <v>3500000</v>
      </c>
    </row>
    <row r="692" spans="1:4" s="302" customFormat="1" ht="15.6" x14ac:dyDescent="0.3">
      <c r="A692" s="310"/>
      <c r="B692" s="293"/>
      <c r="C692" s="55" t="s">
        <v>3683</v>
      </c>
      <c r="D692" s="294">
        <v>5600000</v>
      </c>
    </row>
    <row r="693" spans="1:4" s="302" customFormat="1" ht="15.6" x14ac:dyDescent="0.3">
      <c r="A693" s="310"/>
      <c r="B693" s="293" t="s">
        <v>241</v>
      </c>
      <c r="C693" s="55" t="s">
        <v>3684</v>
      </c>
      <c r="D693" s="294">
        <v>237870</v>
      </c>
    </row>
    <row r="694" spans="1:4" s="302" customFormat="1" ht="15.6" x14ac:dyDescent="0.3">
      <c r="A694" s="310"/>
      <c r="B694" s="293" t="s">
        <v>3533</v>
      </c>
      <c r="C694" s="55" t="s">
        <v>2687</v>
      </c>
      <c r="D694" s="294">
        <v>1854798</v>
      </c>
    </row>
    <row r="695" spans="1:4" s="302" customFormat="1" ht="15.6" x14ac:dyDescent="0.3">
      <c r="A695" s="310"/>
      <c r="B695" s="313" t="s">
        <v>3128</v>
      </c>
      <c r="C695" s="55" t="s">
        <v>3685</v>
      </c>
      <c r="D695" s="294">
        <v>5000000</v>
      </c>
    </row>
    <row r="696" spans="1:4" s="302" customFormat="1" ht="15.6" x14ac:dyDescent="0.3">
      <c r="A696" s="310"/>
      <c r="B696" s="293" t="s">
        <v>202</v>
      </c>
      <c r="C696" s="55" t="s">
        <v>3686</v>
      </c>
      <c r="D696" s="294">
        <v>200000</v>
      </c>
    </row>
    <row r="697" spans="1:4" s="302" customFormat="1" ht="15.6" x14ac:dyDescent="0.3">
      <c r="A697" s="310"/>
      <c r="B697" s="293"/>
      <c r="C697" s="55" t="s">
        <v>3687</v>
      </c>
      <c r="D697" s="294">
        <v>112000</v>
      </c>
    </row>
    <row r="698" spans="1:4" s="302" customFormat="1" ht="15.6" x14ac:dyDescent="0.3">
      <c r="A698" s="310"/>
      <c r="B698" s="293"/>
      <c r="C698" s="55" t="s">
        <v>3688</v>
      </c>
      <c r="D698" s="294">
        <v>103000</v>
      </c>
    </row>
    <row r="699" spans="1:4" s="302" customFormat="1" ht="15.6" x14ac:dyDescent="0.3">
      <c r="A699" s="310"/>
      <c r="B699" s="293"/>
      <c r="C699" s="55" t="s">
        <v>3689</v>
      </c>
      <c r="D699" s="294">
        <v>108000</v>
      </c>
    </row>
    <row r="700" spans="1:4" s="302" customFormat="1" ht="15.6" x14ac:dyDescent="0.3">
      <c r="A700" s="310"/>
      <c r="B700" s="293"/>
      <c r="C700" s="55" t="s">
        <v>3690</v>
      </c>
      <c r="D700" s="294">
        <v>130000</v>
      </c>
    </row>
    <row r="701" spans="1:4" s="302" customFormat="1" ht="15.6" x14ac:dyDescent="0.3">
      <c r="A701" s="310"/>
      <c r="B701" s="293"/>
      <c r="C701" s="55" t="s">
        <v>3691</v>
      </c>
      <c r="D701" s="294">
        <v>96000</v>
      </c>
    </row>
    <row r="702" spans="1:4" s="302" customFormat="1" ht="15.6" x14ac:dyDescent="0.3">
      <c r="A702" s="310"/>
      <c r="B702" s="293"/>
      <c r="C702" s="55" t="s">
        <v>3692</v>
      </c>
      <c r="D702" s="294">
        <v>800000</v>
      </c>
    </row>
    <row r="703" spans="1:4" s="302" customFormat="1" ht="30" x14ac:dyDescent="0.3">
      <c r="A703" s="310"/>
      <c r="B703" s="293" t="s">
        <v>3469</v>
      </c>
      <c r="C703" s="55" t="s">
        <v>389</v>
      </c>
      <c r="D703" s="294">
        <v>3000000</v>
      </c>
    </row>
    <row r="704" spans="1:4" s="302" customFormat="1" ht="30" x14ac:dyDescent="0.3">
      <c r="A704" s="310"/>
      <c r="B704" s="293" t="s">
        <v>3693</v>
      </c>
      <c r="C704" s="55" t="s">
        <v>3694</v>
      </c>
      <c r="D704" s="294">
        <v>824650</v>
      </c>
    </row>
    <row r="705" spans="1:4" s="302" customFormat="1" ht="15.6" x14ac:dyDescent="0.3">
      <c r="A705" s="310"/>
      <c r="B705" s="293" t="s">
        <v>276</v>
      </c>
      <c r="C705" s="55" t="s">
        <v>2569</v>
      </c>
      <c r="D705" s="294">
        <v>1000000</v>
      </c>
    </row>
    <row r="706" spans="1:4" s="302" customFormat="1" ht="15.6" x14ac:dyDescent="0.3">
      <c r="A706" s="310"/>
      <c r="B706" s="293" t="s">
        <v>3137</v>
      </c>
      <c r="C706" s="55" t="s">
        <v>3642</v>
      </c>
      <c r="D706" s="294">
        <v>1000000</v>
      </c>
    </row>
    <row r="707" spans="1:4" s="302" customFormat="1" ht="15.6" x14ac:dyDescent="0.3">
      <c r="A707" s="310"/>
      <c r="B707" s="293" t="s">
        <v>2914</v>
      </c>
      <c r="C707" s="55" t="s">
        <v>3695</v>
      </c>
      <c r="D707" s="294">
        <v>1000000</v>
      </c>
    </row>
    <row r="708" spans="1:4" s="302" customFormat="1" ht="15.6" x14ac:dyDescent="0.3">
      <c r="A708" s="310"/>
      <c r="B708" s="293" t="s">
        <v>3696</v>
      </c>
      <c r="C708" s="55" t="s">
        <v>3697</v>
      </c>
      <c r="D708" s="294">
        <v>5595000</v>
      </c>
    </row>
    <row r="709" spans="1:4" s="302" customFormat="1" ht="15.6" x14ac:dyDescent="0.3">
      <c r="A709" s="310"/>
      <c r="B709" s="293" t="s">
        <v>3168</v>
      </c>
      <c r="C709" s="55" t="s">
        <v>3698</v>
      </c>
      <c r="D709" s="294">
        <v>6375000</v>
      </c>
    </row>
    <row r="710" spans="1:4" s="302" customFormat="1" ht="15.6" x14ac:dyDescent="0.3">
      <c r="A710" s="310"/>
      <c r="B710" s="293"/>
      <c r="C710" s="55" t="s">
        <v>3699</v>
      </c>
      <c r="D710" s="294">
        <v>4000000</v>
      </c>
    </row>
    <row r="711" spans="1:4" s="302" customFormat="1" ht="15.6" x14ac:dyDescent="0.3">
      <c r="A711" s="310"/>
      <c r="B711" s="293"/>
      <c r="C711" s="55" t="s">
        <v>3700</v>
      </c>
      <c r="D711" s="294">
        <v>270000</v>
      </c>
    </row>
    <row r="712" spans="1:4" s="302" customFormat="1" ht="15.6" x14ac:dyDescent="0.3">
      <c r="A712" s="310"/>
      <c r="B712" s="293" t="s">
        <v>3172</v>
      </c>
      <c r="C712" s="55" t="s">
        <v>3701</v>
      </c>
      <c r="D712" s="294">
        <v>500000</v>
      </c>
    </row>
    <row r="713" spans="1:4" s="302" customFormat="1" ht="15.6" x14ac:dyDescent="0.3">
      <c r="A713" s="310"/>
      <c r="B713" s="293" t="s">
        <v>3696</v>
      </c>
      <c r="C713" s="55" t="s">
        <v>3702</v>
      </c>
      <c r="D713" s="294">
        <v>900000</v>
      </c>
    </row>
    <row r="714" spans="1:4" s="302" customFormat="1" ht="15.6" x14ac:dyDescent="0.3">
      <c r="A714" s="310"/>
      <c r="B714" s="293" t="s">
        <v>3703</v>
      </c>
      <c r="C714" s="55" t="s">
        <v>3704</v>
      </c>
      <c r="D714" s="294">
        <v>50000</v>
      </c>
    </row>
    <row r="715" spans="1:4" s="302" customFormat="1" ht="16.2" thickBot="1" x14ac:dyDescent="0.35">
      <c r="A715" s="310"/>
      <c r="B715" s="308" t="s">
        <v>3705</v>
      </c>
      <c r="C715" s="306"/>
      <c r="D715" s="307">
        <v>131047796</v>
      </c>
    </row>
    <row r="716" spans="1:4" s="302" customFormat="1" ht="16.2" thickTop="1" x14ac:dyDescent="0.3">
      <c r="A716" s="310"/>
      <c r="B716" s="293"/>
      <c r="C716" s="55"/>
      <c r="D716" s="95"/>
    </row>
    <row r="717" spans="1:4" s="302" customFormat="1" ht="15.6" x14ac:dyDescent="0.3">
      <c r="A717" s="310" t="s">
        <v>68</v>
      </c>
      <c r="B717" s="313" t="s">
        <v>3128</v>
      </c>
      <c r="C717" s="55" t="s">
        <v>3706</v>
      </c>
      <c r="D717" s="294">
        <v>68000000</v>
      </c>
    </row>
    <row r="718" spans="1:4" s="302" customFormat="1" ht="15.6" x14ac:dyDescent="0.3">
      <c r="A718" s="310"/>
      <c r="B718" s="293"/>
      <c r="C718" s="55" t="s">
        <v>3707</v>
      </c>
      <c r="D718" s="294">
        <v>1250000</v>
      </c>
    </row>
    <row r="719" spans="1:4" s="302" customFormat="1" ht="15.6" x14ac:dyDescent="0.3">
      <c r="A719" s="310"/>
      <c r="B719" s="293" t="s">
        <v>3576</v>
      </c>
      <c r="C719" s="55" t="s">
        <v>3708</v>
      </c>
      <c r="D719" s="294">
        <v>6727718</v>
      </c>
    </row>
    <row r="720" spans="1:4" s="302" customFormat="1" ht="15.6" x14ac:dyDescent="0.3">
      <c r="A720" s="310"/>
      <c r="B720" s="293" t="s">
        <v>3375</v>
      </c>
      <c r="C720" s="55" t="s">
        <v>3709</v>
      </c>
      <c r="D720" s="294">
        <v>9605891</v>
      </c>
    </row>
    <row r="721" spans="1:4" s="302" customFormat="1" ht="15.6" x14ac:dyDescent="0.3">
      <c r="A721" s="310"/>
      <c r="B721" s="293" t="s">
        <v>3269</v>
      </c>
      <c r="C721" s="55" t="s">
        <v>640</v>
      </c>
      <c r="D721" s="294">
        <v>8832619</v>
      </c>
    </row>
    <row r="722" spans="1:4" s="302" customFormat="1" ht="15.6" x14ac:dyDescent="0.3">
      <c r="A722" s="310"/>
      <c r="B722" s="293" t="s">
        <v>3283</v>
      </c>
      <c r="C722" s="55" t="s">
        <v>2023</v>
      </c>
      <c r="D722" s="294">
        <v>5000000</v>
      </c>
    </row>
    <row r="723" spans="1:4" s="302" customFormat="1" ht="15.6" x14ac:dyDescent="0.3">
      <c r="A723" s="310"/>
      <c r="B723" s="293" t="s">
        <v>3710</v>
      </c>
      <c r="C723" s="55" t="s">
        <v>1955</v>
      </c>
      <c r="D723" s="294">
        <v>5000000</v>
      </c>
    </row>
    <row r="724" spans="1:4" s="302" customFormat="1" ht="15.6" x14ac:dyDescent="0.3">
      <c r="A724" s="310"/>
      <c r="B724" s="293" t="s">
        <v>3464</v>
      </c>
      <c r="C724" s="55" t="s">
        <v>3711</v>
      </c>
      <c r="D724" s="294">
        <v>4893750</v>
      </c>
    </row>
    <row r="725" spans="1:4" s="302" customFormat="1" ht="15.6" x14ac:dyDescent="0.3">
      <c r="A725" s="310"/>
      <c r="B725" s="293" t="s">
        <v>3369</v>
      </c>
      <c r="C725" s="55" t="s">
        <v>3712</v>
      </c>
      <c r="D725" s="294">
        <v>25000000</v>
      </c>
    </row>
    <row r="726" spans="1:4" s="302" customFormat="1" ht="15.6" x14ac:dyDescent="0.3">
      <c r="A726" s="310"/>
      <c r="B726" s="293" t="s">
        <v>178</v>
      </c>
      <c r="C726" s="55" t="s">
        <v>3713</v>
      </c>
      <c r="D726" s="294">
        <v>100000</v>
      </c>
    </row>
    <row r="727" spans="1:4" s="302" customFormat="1" ht="15.6" x14ac:dyDescent="0.3">
      <c r="A727" s="310"/>
      <c r="B727" s="302" t="s">
        <v>3137</v>
      </c>
      <c r="C727" s="303" t="s">
        <v>3714</v>
      </c>
      <c r="D727" s="294">
        <v>650000</v>
      </c>
    </row>
    <row r="728" spans="1:4" s="302" customFormat="1" ht="15.6" x14ac:dyDescent="0.3">
      <c r="A728" s="310"/>
      <c r="B728" s="293" t="s">
        <v>3715</v>
      </c>
      <c r="C728" s="55" t="s">
        <v>1715</v>
      </c>
      <c r="D728" s="294">
        <v>350000</v>
      </c>
    </row>
    <row r="729" spans="1:4" s="302" customFormat="1" ht="15.6" x14ac:dyDescent="0.3">
      <c r="A729" s="310"/>
      <c r="B729" s="293" t="s">
        <v>241</v>
      </c>
      <c r="C729" s="55" t="s">
        <v>3716</v>
      </c>
      <c r="D729" s="294">
        <v>175000</v>
      </c>
    </row>
    <row r="730" spans="1:4" s="302" customFormat="1" ht="15.6" x14ac:dyDescent="0.3">
      <c r="A730" s="310"/>
      <c r="B730" s="293" t="s">
        <v>3168</v>
      </c>
      <c r="C730" s="55" t="s">
        <v>2413</v>
      </c>
      <c r="D730" s="294">
        <v>300000</v>
      </c>
    </row>
    <row r="731" spans="1:4" s="302" customFormat="1" ht="15.6" x14ac:dyDescent="0.3">
      <c r="A731" s="310"/>
      <c r="B731" s="313" t="s">
        <v>3128</v>
      </c>
      <c r="C731" s="55" t="s">
        <v>1661</v>
      </c>
      <c r="D731" s="294">
        <v>3322807</v>
      </c>
    </row>
    <row r="732" spans="1:4" s="302" customFormat="1" ht="15.6" x14ac:dyDescent="0.3">
      <c r="A732" s="310"/>
      <c r="B732" s="293" t="s">
        <v>3164</v>
      </c>
      <c r="C732" s="55" t="s">
        <v>3717</v>
      </c>
      <c r="D732" s="294">
        <v>1</v>
      </c>
    </row>
    <row r="733" spans="1:4" s="302" customFormat="1" ht="15.6" x14ac:dyDescent="0.3">
      <c r="A733" s="310"/>
      <c r="B733" s="293"/>
      <c r="C733" s="55" t="s">
        <v>3718</v>
      </c>
      <c r="D733" s="294">
        <v>1</v>
      </c>
    </row>
    <row r="734" spans="1:4" s="302" customFormat="1" ht="15.6" x14ac:dyDescent="0.3">
      <c r="A734" s="310"/>
      <c r="B734" s="293" t="s">
        <v>3369</v>
      </c>
      <c r="C734" s="55" t="s">
        <v>3719</v>
      </c>
      <c r="D734" s="294">
        <v>1</v>
      </c>
    </row>
    <row r="735" spans="1:4" s="302" customFormat="1" ht="15.6" x14ac:dyDescent="0.3">
      <c r="A735" s="310"/>
      <c r="B735" s="293" t="s">
        <v>276</v>
      </c>
      <c r="C735" s="55" t="s">
        <v>3720</v>
      </c>
      <c r="D735" s="294">
        <v>1</v>
      </c>
    </row>
    <row r="736" spans="1:4" s="302" customFormat="1" ht="16.2" thickBot="1" x14ac:dyDescent="0.35">
      <c r="A736" s="310"/>
      <c r="B736" s="308" t="s">
        <v>3721</v>
      </c>
      <c r="C736" s="306"/>
      <c r="D736" s="307">
        <v>139207789</v>
      </c>
    </row>
    <row r="737" spans="1:4" s="302" customFormat="1" ht="16.2" thickTop="1" x14ac:dyDescent="0.3">
      <c r="A737" s="310"/>
      <c r="B737" s="293"/>
      <c r="C737" s="55"/>
      <c r="D737" s="95"/>
    </row>
    <row r="738" spans="1:4" s="302" customFormat="1" ht="15.6" x14ac:dyDescent="0.3">
      <c r="A738" s="310" t="s">
        <v>69</v>
      </c>
      <c r="B738" s="319" t="s">
        <v>3369</v>
      </c>
      <c r="C738" s="320" t="s">
        <v>3712</v>
      </c>
      <c r="D738" s="294">
        <v>25000000</v>
      </c>
    </row>
    <row r="739" spans="1:4" s="302" customFormat="1" ht="15.6" x14ac:dyDescent="0.3">
      <c r="A739" s="310"/>
      <c r="B739" s="293" t="s">
        <v>3168</v>
      </c>
      <c r="C739" s="320" t="s">
        <v>451</v>
      </c>
      <c r="D739" s="294">
        <v>11000000</v>
      </c>
    </row>
    <row r="740" spans="1:4" s="302" customFormat="1" ht="15.6" x14ac:dyDescent="0.3">
      <c r="A740" s="310"/>
      <c r="B740" s="293" t="s">
        <v>3269</v>
      </c>
      <c r="C740" s="321" t="s">
        <v>640</v>
      </c>
      <c r="D740" s="294">
        <v>7741075</v>
      </c>
    </row>
    <row r="741" spans="1:4" s="302" customFormat="1" ht="15.6" x14ac:dyDescent="0.3">
      <c r="A741" s="310"/>
      <c r="B741" s="318" t="s">
        <v>3576</v>
      </c>
      <c r="C741" s="320" t="s">
        <v>3722</v>
      </c>
      <c r="D741" s="294">
        <v>5637990</v>
      </c>
    </row>
    <row r="742" spans="1:4" s="302" customFormat="1" ht="15.6" x14ac:dyDescent="0.3">
      <c r="A742" s="310"/>
      <c r="B742" s="318" t="s">
        <v>3696</v>
      </c>
      <c r="C742" s="320" t="s">
        <v>3723</v>
      </c>
      <c r="D742" s="294">
        <v>4500000</v>
      </c>
    </row>
    <row r="743" spans="1:4" s="302" customFormat="1" ht="15.6" x14ac:dyDescent="0.3">
      <c r="A743" s="316"/>
      <c r="B743" s="318" t="s">
        <v>225</v>
      </c>
      <c r="C743" s="320" t="s">
        <v>3724</v>
      </c>
      <c r="D743" s="294">
        <v>4000000</v>
      </c>
    </row>
    <row r="744" spans="1:4" s="302" customFormat="1" ht="15.6" x14ac:dyDescent="0.3">
      <c r="A744" s="310"/>
      <c r="B744" s="313" t="s">
        <v>3128</v>
      </c>
      <c r="C744" s="320" t="s">
        <v>3725</v>
      </c>
      <c r="D744" s="294">
        <v>3000000</v>
      </c>
    </row>
    <row r="745" spans="1:4" s="302" customFormat="1" ht="15.6" x14ac:dyDescent="0.3">
      <c r="A745" s="310"/>
      <c r="B745" s="293" t="s">
        <v>3168</v>
      </c>
      <c r="C745" s="320" t="s">
        <v>2476</v>
      </c>
      <c r="D745" s="294">
        <v>3000000</v>
      </c>
    </row>
    <row r="746" spans="1:4" s="302" customFormat="1" ht="15.6" x14ac:dyDescent="0.3">
      <c r="A746" s="310"/>
      <c r="B746" s="318" t="s">
        <v>3078</v>
      </c>
      <c r="C746" s="55" t="s">
        <v>3726</v>
      </c>
      <c r="D746" s="294">
        <v>2472188</v>
      </c>
    </row>
    <row r="747" spans="1:4" s="302" customFormat="1" ht="15.6" x14ac:dyDescent="0.3">
      <c r="A747" s="310"/>
      <c r="B747" s="318" t="s">
        <v>183</v>
      </c>
      <c r="C747" s="320" t="s">
        <v>3727</v>
      </c>
      <c r="D747" s="294">
        <v>2500000</v>
      </c>
    </row>
    <row r="748" spans="1:4" s="302" customFormat="1" ht="15.6" x14ac:dyDescent="0.3">
      <c r="A748" s="310"/>
      <c r="B748" s="318" t="s">
        <v>3217</v>
      </c>
      <c r="C748" s="320" t="s">
        <v>3728</v>
      </c>
      <c r="D748" s="294">
        <v>5000000</v>
      </c>
    </row>
    <row r="749" spans="1:4" s="302" customFormat="1" ht="15.6" x14ac:dyDescent="0.3">
      <c r="A749" s="317"/>
      <c r="B749" s="318" t="s">
        <v>3456</v>
      </c>
      <c r="C749" s="320" t="s">
        <v>3729</v>
      </c>
      <c r="D749" s="294">
        <v>3500000</v>
      </c>
    </row>
    <row r="750" spans="1:4" s="302" customFormat="1" ht="15.6" x14ac:dyDescent="0.3">
      <c r="A750" s="317"/>
      <c r="B750" s="318" t="s">
        <v>3416</v>
      </c>
      <c r="C750" s="320" t="s">
        <v>3730</v>
      </c>
      <c r="D750" s="294">
        <v>3000000</v>
      </c>
    </row>
    <row r="751" spans="1:4" s="302" customFormat="1" ht="15.6" x14ac:dyDescent="0.3">
      <c r="A751" s="310"/>
      <c r="B751" s="318" t="s">
        <v>3373</v>
      </c>
      <c r="C751" s="320" t="s">
        <v>890</v>
      </c>
      <c r="D751" s="294">
        <v>3000000</v>
      </c>
    </row>
    <row r="752" spans="1:4" s="302" customFormat="1" ht="15.6" x14ac:dyDescent="0.3">
      <c r="A752" s="310"/>
      <c r="B752" s="318" t="s">
        <v>3458</v>
      </c>
      <c r="C752" s="320" t="s">
        <v>3731</v>
      </c>
      <c r="D752" s="294">
        <v>1587848</v>
      </c>
    </row>
    <row r="753" spans="1:4" s="302" customFormat="1" ht="15.6" x14ac:dyDescent="0.3">
      <c r="A753" s="310"/>
      <c r="B753" s="293"/>
      <c r="C753" s="320" t="s">
        <v>3732</v>
      </c>
      <c r="D753" s="294">
        <v>400000</v>
      </c>
    </row>
    <row r="754" spans="1:4" s="302" customFormat="1" ht="15.6" x14ac:dyDescent="0.3">
      <c r="A754" s="310"/>
      <c r="B754" s="318" t="s">
        <v>3265</v>
      </c>
      <c r="C754" s="320" t="s">
        <v>3733</v>
      </c>
      <c r="D754" s="294">
        <v>3000000</v>
      </c>
    </row>
    <row r="755" spans="1:4" s="302" customFormat="1" ht="15.6" x14ac:dyDescent="0.3">
      <c r="A755" s="310"/>
      <c r="B755" s="318" t="s">
        <v>3190</v>
      </c>
      <c r="C755" s="320" t="s">
        <v>3734</v>
      </c>
      <c r="D755" s="294">
        <v>5000000</v>
      </c>
    </row>
    <row r="756" spans="1:4" s="302" customFormat="1" ht="15.6" x14ac:dyDescent="0.3">
      <c r="A756" s="310"/>
      <c r="B756" s="293" t="s">
        <v>2973</v>
      </c>
      <c r="C756" s="320" t="s">
        <v>3735</v>
      </c>
      <c r="D756" s="294">
        <v>3500000</v>
      </c>
    </row>
    <row r="757" spans="1:4" s="302" customFormat="1" ht="15.6" x14ac:dyDescent="0.3">
      <c r="A757" s="310"/>
      <c r="B757" s="293" t="s">
        <v>3499</v>
      </c>
      <c r="C757" s="320" t="s">
        <v>3736</v>
      </c>
      <c r="D757" s="294">
        <v>3500000</v>
      </c>
    </row>
    <row r="758" spans="1:4" s="302" customFormat="1" ht="15.6" x14ac:dyDescent="0.3">
      <c r="A758" s="310"/>
      <c r="B758" s="293" t="s">
        <v>2969</v>
      </c>
      <c r="C758" s="320" t="s">
        <v>3737</v>
      </c>
      <c r="D758" s="294">
        <v>1750000</v>
      </c>
    </row>
    <row r="759" spans="1:4" s="302" customFormat="1" ht="15.6" x14ac:dyDescent="0.3">
      <c r="A759" s="310"/>
      <c r="B759" s="293"/>
      <c r="C759" s="320" t="s">
        <v>3738</v>
      </c>
      <c r="D759" s="294">
        <v>192000</v>
      </c>
    </row>
    <row r="760" spans="1:4" s="302" customFormat="1" ht="15.6" x14ac:dyDescent="0.3">
      <c r="A760" s="310"/>
      <c r="B760" s="293"/>
      <c r="C760" s="320" t="s">
        <v>3739</v>
      </c>
      <c r="D760" s="294">
        <v>556434</v>
      </c>
    </row>
    <row r="761" spans="1:4" s="302" customFormat="1" ht="15.6" x14ac:dyDescent="0.3">
      <c r="A761" s="310"/>
      <c r="B761" s="293" t="s">
        <v>2967</v>
      </c>
      <c r="C761" s="320" t="s">
        <v>3740</v>
      </c>
      <c r="D761" s="294">
        <v>1800000</v>
      </c>
    </row>
    <row r="762" spans="1:4" s="302" customFormat="1" ht="15.6" x14ac:dyDescent="0.3">
      <c r="A762" s="310"/>
      <c r="B762" s="293" t="s">
        <v>2965</v>
      </c>
      <c r="C762" s="320" t="s">
        <v>3740</v>
      </c>
      <c r="D762" s="294">
        <v>1200000</v>
      </c>
    </row>
    <row r="763" spans="1:4" s="302" customFormat="1" ht="15.6" x14ac:dyDescent="0.3">
      <c r="A763" s="310"/>
      <c r="B763" s="293" t="s">
        <v>2963</v>
      </c>
      <c r="C763" s="320" t="s">
        <v>1089</v>
      </c>
      <c r="D763" s="294">
        <v>2250000</v>
      </c>
    </row>
    <row r="764" spans="1:4" s="302" customFormat="1" ht="15.6" x14ac:dyDescent="0.3">
      <c r="A764" s="310"/>
      <c r="B764" s="293" t="s">
        <v>2961</v>
      </c>
      <c r="C764" s="320" t="s">
        <v>3740</v>
      </c>
      <c r="D764" s="294">
        <v>841000</v>
      </c>
    </row>
    <row r="765" spans="1:4" s="302" customFormat="1" ht="15.6" x14ac:dyDescent="0.3">
      <c r="A765" s="310"/>
      <c r="B765" s="318"/>
      <c r="C765" s="320" t="s">
        <v>3741</v>
      </c>
      <c r="D765" s="294">
        <v>359000</v>
      </c>
    </row>
    <row r="766" spans="1:4" s="302" customFormat="1" ht="15.6" x14ac:dyDescent="0.3">
      <c r="A766" s="310"/>
      <c r="B766" s="318" t="s">
        <v>3221</v>
      </c>
      <c r="C766" s="320" t="s">
        <v>3742</v>
      </c>
      <c r="D766" s="294">
        <v>3300000</v>
      </c>
    </row>
    <row r="767" spans="1:4" s="302" customFormat="1" ht="15.6" x14ac:dyDescent="0.3">
      <c r="A767" s="310"/>
      <c r="B767" s="318" t="s">
        <v>3500</v>
      </c>
      <c r="C767" s="320" t="s">
        <v>3743</v>
      </c>
      <c r="D767" s="294">
        <v>3500000</v>
      </c>
    </row>
    <row r="768" spans="1:4" s="302" customFormat="1" ht="15.6" x14ac:dyDescent="0.3">
      <c r="A768" s="310"/>
      <c r="B768" s="318" t="s">
        <v>3387</v>
      </c>
      <c r="C768" s="320" t="s">
        <v>1150</v>
      </c>
      <c r="D768" s="294">
        <v>200000</v>
      </c>
    </row>
    <row r="769" spans="1:4" s="302" customFormat="1" ht="15.6" x14ac:dyDescent="0.3">
      <c r="A769" s="310"/>
      <c r="B769" s="293" t="s">
        <v>2914</v>
      </c>
      <c r="C769" s="320" t="s">
        <v>3744</v>
      </c>
      <c r="D769" s="294">
        <v>3000000</v>
      </c>
    </row>
    <row r="770" spans="1:4" s="302" customFormat="1" ht="15.6" x14ac:dyDescent="0.3">
      <c r="A770" s="310"/>
      <c r="B770" s="293"/>
      <c r="C770" s="320" t="s">
        <v>3745</v>
      </c>
      <c r="D770" s="294">
        <v>3000000</v>
      </c>
    </row>
    <row r="771" spans="1:4" s="302" customFormat="1" ht="15.6" x14ac:dyDescent="0.3">
      <c r="A771" s="310"/>
      <c r="B771" s="318" t="s">
        <v>3283</v>
      </c>
      <c r="C771" s="320" t="s">
        <v>3476</v>
      </c>
      <c r="D771" s="294">
        <v>2700000</v>
      </c>
    </row>
    <row r="772" spans="1:4" s="302" customFormat="1" ht="15.6" x14ac:dyDescent="0.3">
      <c r="A772" s="310"/>
      <c r="B772" s="293"/>
      <c r="C772" s="320" t="s">
        <v>2023</v>
      </c>
      <c r="D772" s="294">
        <v>6000000</v>
      </c>
    </row>
    <row r="773" spans="1:4" s="302" customFormat="1" ht="15.6" x14ac:dyDescent="0.3">
      <c r="A773" s="310"/>
      <c r="B773" s="318" t="s">
        <v>3174</v>
      </c>
      <c r="C773" s="320" t="s">
        <v>3746</v>
      </c>
      <c r="D773" s="294">
        <v>7000000</v>
      </c>
    </row>
    <row r="774" spans="1:4" s="302" customFormat="1" ht="15.6" x14ac:dyDescent="0.3">
      <c r="A774" s="310"/>
      <c r="B774" s="293"/>
      <c r="C774" s="320" t="s">
        <v>3193</v>
      </c>
      <c r="D774" s="294">
        <v>900000</v>
      </c>
    </row>
    <row r="775" spans="1:4" s="302" customFormat="1" ht="15.6" x14ac:dyDescent="0.3">
      <c r="A775" s="310"/>
      <c r="B775" s="293"/>
      <c r="C775" s="320" t="s">
        <v>3747</v>
      </c>
      <c r="D775" s="294">
        <v>1100000</v>
      </c>
    </row>
    <row r="776" spans="1:4" s="302" customFormat="1" ht="15.6" x14ac:dyDescent="0.3">
      <c r="A776" s="310"/>
      <c r="B776" s="318" t="s">
        <v>3164</v>
      </c>
      <c r="C776" s="320" t="s">
        <v>3748</v>
      </c>
      <c r="D776" s="294">
        <v>1640000</v>
      </c>
    </row>
    <row r="777" spans="1:4" s="302" customFormat="1" ht="15.6" x14ac:dyDescent="0.3">
      <c r="A777" s="310"/>
      <c r="B777" s="293"/>
      <c r="C777" s="320" t="s">
        <v>1705</v>
      </c>
      <c r="D777" s="294">
        <v>1130000</v>
      </c>
    </row>
    <row r="778" spans="1:4" s="302" customFormat="1" ht="15.6" x14ac:dyDescent="0.3">
      <c r="A778" s="310"/>
      <c r="B778" s="318" t="s">
        <v>3710</v>
      </c>
      <c r="C778" s="320" t="s">
        <v>1955</v>
      </c>
      <c r="D778" s="294">
        <v>1500000</v>
      </c>
    </row>
    <row r="779" spans="1:4" s="302" customFormat="1" ht="15.6" x14ac:dyDescent="0.3">
      <c r="A779" s="310"/>
      <c r="B779" s="318" t="s">
        <v>265</v>
      </c>
      <c r="C779" s="320" t="s">
        <v>3749</v>
      </c>
      <c r="D779" s="294">
        <v>275000</v>
      </c>
    </row>
    <row r="780" spans="1:4" s="302" customFormat="1" ht="15.6" x14ac:dyDescent="0.3">
      <c r="A780" s="310"/>
      <c r="B780" s="318" t="s">
        <v>240</v>
      </c>
      <c r="C780" s="320" t="s">
        <v>3613</v>
      </c>
      <c r="D780" s="294">
        <v>500000</v>
      </c>
    </row>
    <row r="781" spans="1:4" s="302" customFormat="1" ht="15.6" x14ac:dyDescent="0.3">
      <c r="A781" s="310"/>
      <c r="B781" s="318" t="s">
        <v>172</v>
      </c>
      <c r="C781" s="320" t="s">
        <v>3750</v>
      </c>
      <c r="D781" s="294">
        <v>95000</v>
      </c>
    </row>
    <row r="782" spans="1:4" s="302" customFormat="1" ht="16.2" thickBot="1" x14ac:dyDescent="0.35">
      <c r="A782" s="310"/>
      <c r="B782" s="308" t="s">
        <v>3751</v>
      </c>
      <c r="C782" s="306"/>
      <c r="D782" s="307">
        <v>145127535</v>
      </c>
    </row>
    <row r="783" spans="1:4" s="302" customFormat="1" ht="16.2" thickTop="1" x14ac:dyDescent="0.3">
      <c r="A783" s="310"/>
      <c r="B783" s="293"/>
      <c r="C783" s="55"/>
      <c r="D783" s="95"/>
    </row>
    <row r="784" spans="1:4" s="302" customFormat="1" ht="15.6" x14ac:dyDescent="0.3">
      <c r="A784" s="310" t="s">
        <v>70</v>
      </c>
      <c r="B784" s="293" t="s">
        <v>3456</v>
      </c>
      <c r="C784" s="55" t="s">
        <v>3752</v>
      </c>
      <c r="D784" s="294">
        <v>7000000</v>
      </c>
    </row>
    <row r="785" spans="1:4" s="302" customFormat="1" ht="15.6" x14ac:dyDescent="0.3">
      <c r="A785" s="310"/>
      <c r="B785" s="293" t="s">
        <v>3265</v>
      </c>
      <c r="C785" s="55" t="s">
        <v>3753</v>
      </c>
      <c r="D785" s="294">
        <v>3361000</v>
      </c>
    </row>
    <row r="786" spans="1:4" s="302" customFormat="1" ht="15.6" x14ac:dyDescent="0.3">
      <c r="A786" s="310"/>
      <c r="B786" s="322" t="s">
        <v>3404</v>
      </c>
      <c r="C786" s="55" t="s">
        <v>1076</v>
      </c>
      <c r="D786" s="294">
        <v>15000000</v>
      </c>
    </row>
    <row r="787" spans="1:4" s="302" customFormat="1" ht="15.6" x14ac:dyDescent="0.3">
      <c r="A787" s="310"/>
      <c r="B787" s="293" t="s">
        <v>2973</v>
      </c>
      <c r="C787" s="55" t="s">
        <v>3754</v>
      </c>
      <c r="D787" s="294">
        <v>3500000</v>
      </c>
    </row>
    <row r="788" spans="1:4" s="302" customFormat="1" ht="15.6" x14ac:dyDescent="0.3">
      <c r="A788" s="316"/>
      <c r="B788" s="293" t="s">
        <v>2969</v>
      </c>
      <c r="C788" s="55" t="s">
        <v>3755</v>
      </c>
      <c r="D788" s="294">
        <v>500000</v>
      </c>
    </row>
    <row r="789" spans="1:4" s="302" customFormat="1" ht="15.6" x14ac:dyDescent="0.3">
      <c r="A789" s="310"/>
      <c r="B789" s="322"/>
      <c r="C789" s="55" t="s">
        <v>3737</v>
      </c>
      <c r="D789" s="294">
        <v>4500000</v>
      </c>
    </row>
    <row r="790" spans="1:4" s="302" customFormat="1" ht="15.6" x14ac:dyDescent="0.3">
      <c r="A790" s="310"/>
      <c r="B790" s="293" t="s">
        <v>3499</v>
      </c>
      <c r="C790" s="55" t="s">
        <v>3736</v>
      </c>
      <c r="D790" s="294">
        <v>3000000</v>
      </c>
    </row>
    <row r="791" spans="1:4" s="302" customFormat="1" ht="15.6" x14ac:dyDescent="0.3">
      <c r="A791" s="310"/>
      <c r="B791" s="293"/>
      <c r="C791" s="55" t="s">
        <v>3756</v>
      </c>
      <c r="D791" s="294">
        <v>517555</v>
      </c>
    </row>
    <row r="792" spans="1:4" s="302" customFormat="1" ht="15.6" x14ac:dyDescent="0.3">
      <c r="A792" s="310"/>
      <c r="B792" s="293" t="s">
        <v>2967</v>
      </c>
      <c r="C792" s="55" t="s">
        <v>3757</v>
      </c>
      <c r="D792" s="294">
        <v>3500000</v>
      </c>
    </row>
    <row r="793" spans="1:4" s="302" customFormat="1" ht="15.6" x14ac:dyDescent="0.3">
      <c r="A793" s="310"/>
      <c r="B793" s="293" t="s">
        <v>2965</v>
      </c>
      <c r="C793" s="55" t="s">
        <v>3757</v>
      </c>
      <c r="D793" s="294">
        <v>1391500</v>
      </c>
    </row>
    <row r="794" spans="1:4" s="302" customFormat="1" ht="15.6" x14ac:dyDescent="0.3">
      <c r="A794" s="310"/>
      <c r="B794" s="293" t="s">
        <v>2963</v>
      </c>
      <c r="C794" s="323" t="s">
        <v>3757</v>
      </c>
      <c r="D794" s="294">
        <v>1345000</v>
      </c>
    </row>
    <row r="795" spans="1:4" s="302" customFormat="1" ht="15.6" x14ac:dyDescent="0.3">
      <c r="A795" s="310"/>
      <c r="B795" s="293"/>
      <c r="C795" s="323" t="s">
        <v>1089</v>
      </c>
      <c r="D795" s="294">
        <v>2250000</v>
      </c>
    </row>
    <row r="796" spans="1:4" s="302" customFormat="1" ht="15.6" x14ac:dyDescent="0.3">
      <c r="A796" s="310"/>
      <c r="B796" s="293" t="s">
        <v>2961</v>
      </c>
      <c r="C796" s="323" t="s">
        <v>3757</v>
      </c>
      <c r="D796" s="294">
        <v>1360000</v>
      </c>
    </row>
    <row r="797" spans="1:4" s="302" customFormat="1" ht="15.6" x14ac:dyDescent="0.3">
      <c r="A797" s="310"/>
      <c r="B797" s="293" t="s">
        <v>3696</v>
      </c>
      <c r="C797" s="55" t="s">
        <v>3758</v>
      </c>
      <c r="D797" s="294">
        <v>24324137</v>
      </c>
    </row>
    <row r="798" spans="1:4" s="302" customFormat="1" ht="15.6" x14ac:dyDescent="0.3">
      <c r="A798" s="310"/>
      <c r="B798" s="293" t="s">
        <v>3168</v>
      </c>
      <c r="C798" s="55" t="s">
        <v>3759</v>
      </c>
      <c r="D798" s="294">
        <v>8475000</v>
      </c>
    </row>
    <row r="799" spans="1:4" s="302" customFormat="1" ht="15.6" x14ac:dyDescent="0.3">
      <c r="A799" s="310"/>
      <c r="B799" s="293" t="s">
        <v>183</v>
      </c>
      <c r="C799" s="55" t="s">
        <v>3760</v>
      </c>
      <c r="D799" s="294">
        <v>7500000</v>
      </c>
    </row>
    <row r="800" spans="1:4" s="302" customFormat="1" ht="15" customHeight="1" x14ac:dyDescent="0.3">
      <c r="A800" s="310"/>
      <c r="B800" s="293" t="s">
        <v>3217</v>
      </c>
      <c r="C800" s="55" t="s">
        <v>3761</v>
      </c>
      <c r="D800" s="294">
        <v>2100000</v>
      </c>
    </row>
    <row r="801" spans="1:4" s="302" customFormat="1" ht="15.6" x14ac:dyDescent="0.3">
      <c r="A801" s="310"/>
      <c r="B801" s="293"/>
      <c r="C801" s="55" t="s">
        <v>3762</v>
      </c>
      <c r="D801" s="294">
        <v>4000000</v>
      </c>
    </row>
    <row r="802" spans="1:4" s="302" customFormat="1" ht="15.6" x14ac:dyDescent="0.3">
      <c r="A802" s="310"/>
      <c r="B802" s="293"/>
      <c r="C802" s="55" t="s">
        <v>3763</v>
      </c>
      <c r="D802" s="294">
        <v>5900000</v>
      </c>
    </row>
    <row r="803" spans="1:4" s="302" customFormat="1" ht="15.6" x14ac:dyDescent="0.3">
      <c r="A803" s="310"/>
      <c r="B803" s="293" t="s">
        <v>3416</v>
      </c>
      <c r="C803" s="323" t="s">
        <v>3764</v>
      </c>
      <c r="D803" s="294">
        <v>5000000</v>
      </c>
    </row>
    <row r="804" spans="1:4" s="302" customFormat="1" ht="15.6" x14ac:dyDescent="0.3">
      <c r="A804" s="310"/>
      <c r="B804" s="322" t="s">
        <v>3373</v>
      </c>
      <c r="C804" s="55" t="s">
        <v>3765</v>
      </c>
      <c r="D804" s="294">
        <v>5000000</v>
      </c>
    </row>
    <row r="805" spans="1:4" s="302" customFormat="1" ht="15.6" x14ac:dyDescent="0.3">
      <c r="A805" s="310"/>
      <c r="B805" s="293" t="s">
        <v>3458</v>
      </c>
      <c r="C805" s="55" t="s">
        <v>3766</v>
      </c>
      <c r="D805" s="294">
        <v>3313400</v>
      </c>
    </row>
    <row r="806" spans="1:4" s="302" customFormat="1" ht="15.6" x14ac:dyDescent="0.3">
      <c r="A806" s="310"/>
      <c r="B806" s="293"/>
      <c r="C806" s="55" t="s">
        <v>3767</v>
      </c>
      <c r="D806" s="294">
        <v>1361800</v>
      </c>
    </row>
    <row r="807" spans="1:4" s="302" customFormat="1" ht="15.6" x14ac:dyDescent="0.3">
      <c r="A807" s="310"/>
      <c r="B807" s="293" t="s">
        <v>3265</v>
      </c>
      <c r="C807" s="55" t="s">
        <v>3733</v>
      </c>
      <c r="D807" s="294">
        <v>1690000</v>
      </c>
    </row>
    <row r="808" spans="1:4" s="302" customFormat="1" ht="15.6" x14ac:dyDescent="0.3">
      <c r="A808" s="310"/>
      <c r="B808" s="293"/>
      <c r="C808" s="55" t="s">
        <v>3768</v>
      </c>
      <c r="D808" s="294">
        <v>310000</v>
      </c>
    </row>
    <row r="809" spans="1:4" s="302" customFormat="1" ht="15.6" x14ac:dyDescent="0.3">
      <c r="A809" s="310"/>
      <c r="B809" s="293" t="s">
        <v>3221</v>
      </c>
      <c r="C809" s="55" t="s">
        <v>3742</v>
      </c>
      <c r="D809" s="294">
        <v>7500000</v>
      </c>
    </row>
    <row r="810" spans="1:4" s="302" customFormat="1" ht="15.6" x14ac:dyDescent="0.3">
      <c r="A810" s="310"/>
      <c r="B810" s="293" t="s">
        <v>3500</v>
      </c>
      <c r="C810" s="55" t="s">
        <v>3769</v>
      </c>
      <c r="D810" s="294">
        <v>12000000</v>
      </c>
    </row>
    <row r="811" spans="1:4" s="302" customFormat="1" ht="15.6" x14ac:dyDescent="0.3">
      <c r="A811" s="310"/>
      <c r="B811" s="293" t="s">
        <v>3375</v>
      </c>
      <c r="C811" s="55" t="s">
        <v>3770</v>
      </c>
      <c r="D811" s="294">
        <v>9200000</v>
      </c>
    </row>
    <row r="812" spans="1:4" s="302" customFormat="1" ht="15.6" x14ac:dyDescent="0.3">
      <c r="A812" s="310"/>
      <c r="B812" s="293"/>
      <c r="C812" s="55" t="s">
        <v>3771</v>
      </c>
      <c r="D812" s="294">
        <v>1000000</v>
      </c>
    </row>
    <row r="813" spans="1:4" s="302" customFormat="1" ht="15" customHeight="1" x14ac:dyDescent="0.3">
      <c r="A813" s="310"/>
      <c r="B813" s="293"/>
      <c r="C813" s="323" t="s">
        <v>3772</v>
      </c>
      <c r="D813" s="294">
        <v>1000000</v>
      </c>
    </row>
    <row r="814" spans="1:4" s="302" customFormat="1" ht="30" x14ac:dyDescent="0.3">
      <c r="A814" s="310"/>
      <c r="B814" s="293"/>
      <c r="C814" s="55" t="s">
        <v>3773</v>
      </c>
      <c r="D814" s="294">
        <v>2000000</v>
      </c>
    </row>
    <row r="815" spans="1:4" s="302" customFormat="1" ht="15.6" x14ac:dyDescent="0.3">
      <c r="A815" s="310"/>
      <c r="B815" s="293" t="s">
        <v>2914</v>
      </c>
      <c r="C815" s="55" t="s">
        <v>3745</v>
      </c>
      <c r="D815" s="294">
        <v>2000000</v>
      </c>
    </row>
    <row r="816" spans="1:4" s="302" customFormat="1" ht="15.6" x14ac:dyDescent="0.3">
      <c r="A816" s="310"/>
      <c r="B816" s="293" t="s">
        <v>3416</v>
      </c>
      <c r="C816" s="55" t="s">
        <v>3774</v>
      </c>
      <c r="D816" s="294">
        <v>1</v>
      </c>
    </row>
    <row r="817" spans="1:4" s="302" customFormat="1" ht="15.6" x14ac:dyDescent="0.3">
      <c r="A817" s="310"/>
      <c r="B817" s="293" t="s">
        <v>3265</v>
      </c>
      <c r="C817" s="55" t="s">
        <v>3775</v>
      </c>
      <c r="D817" s="294">
        <v>750000</v>
      </c>
    </row>
    <row r="818" spans="1:4" s="302" customFormat="1" ht="16.2" thickBot="1" x14ac:dyDescent="0.35">
      <c r="A818" s="310"/>
      <c r="B818" s="308" t="s">
        <v>3776</v>
      </c>
      <c r="C818" s="306"/>
      <c r="D818" s="307">
        <v>151649393</v>
      </c>
    </row>
    <row r="819" spans="1:4" ht="16.2" thickTop="1" x14ac:dyDescent="0.25">
      <c r="A819" s="310"/>
      <c r="B819" s="293"/>
      <c r="C819" s="55"/>
    </row>
    <row r="820" spans="1:4" ht="15.6" x14ac:dyDescent="0.25">
      <c r="A820" s="310" t="s">
        <v>71</v>
      </c>
      <c r="B820" s="301" t="s">
        <v>3151</v>
      </c>
      <c r="C820" s="55"/>
      <c r="D820" s="294">
        <v>0</v>
      </c>
    </row>
    <row r="821" spans="1:4" ht="15.6" x14ac:dyDescent="0.25">
      <c r="A821" s="310"/>
      <c r="B821" s="293"/>
      <c r="C821" s="55"/>
      <c r="D821" s="294"/>
    </row>
    <row r="822" spans="1:4" ht="15.6" x14ac:dyDescent="0.25">
      <c r="A822" s="310" t="s">
        <v>72</v>
      </c>
      <c r="B822" s="293" t="s">
        <v>3777</v>
      </c>
      <c r="C822" s="55" t="s">
        <v>3778</v>
      </c>
      <c r="D822" s="294">
        <v>200000</v>
      </c>
    </row>
    <row r="823" spans="1:4" ht="16.5" customHeight="1" x14ac:dyDescent="0.25">
      <c r="A823" s="310"/>
      <c r="B823" s="293" t="s">
        <v>183</v>
      </c>
      <c r="C823" s="55" t="s">
        <v>3779</v>
      </c>
      <c r="D823" s="294">
        <v>7500000</v>
      </c>
    </row>
    <row r="824" spans="1:4" ht="16.5" customHeight="1" x14ac:dyDescent="0.25">
      <c r="A824" s="310"/>
      <c r="B824" s="322" t="s">
        <v>3217</v>
      </c>
      <c r="C824" s="55" t="s">
        <v>3780</v>
      </c>
      <c r="D824" s="294">
        <v>25000000</v>
      </c>
    </row>
    <row r="825" spans="1:4" ht="16.5" customHeight="1" x14ac:dyDescent="0.25">
      <c r="A825" s="310"/>
      <c r="B825" s="322" t="s">
        <v>3456</v>
      </c>
      <c r="C825" s="55" t="s">
        <v>3780</v>
      </c>
      <c r="D825" s="294">
        <v>6000000</v>
      </c>
    </row>
    <row r="826" spans="1:4" ht="16.5" customHeight="1" x14ac:dyDescent="0.25">
      <c r="A826" s="310"/>
      <c r="B826" s="293" t="s">
        <v>3416</v>
      </c>
      <c r="C826" s="55" t="s">
        <v>3780</v>
      </c>
      <c r="D826" s="294">
        <v>6000000</v>
      </c>
    </row>
    <row r="827" spans="1:4" ht="16.5" customHeight="1" x14ac:dyDescent="0.25">
      <c r="A827" s="310"/>
      <c r="B827" s="293" t="s">
        <v>3373</v>
      </c>
      <c r="C827" s="55" t="s">
        <v>3780</v>
      </c>
      <c r="D827" s="294">
        <v>4000000</v>
      </c>
    </row>
    <row r="828" spans="1:4" ht="16.5" customHeight="1" x14ac:dyDescent="0.25">
      <c r="A828" s="310"/>
      <c r="B828" s="322"/>
      <c r="C828" s="323" t="s">
        <v>892</v>
      </c>
      <c r="D828" s="294">
        <v>6000000</v>
      </c>
    </row>
    <row r="829" spans="1:4" ht="16.5" customHeight="1" x14ac:dyDescent="0.25">
      <c r="A829" s="310"/>
      <c r="B829" s="293" t="s">
        <v>3458</v>
      </c>
      <c r="C829" s="55" t="s">
        <v>3780</v>
      </c>
      <c r="D829" s="294">
        <v>6000000</v>
      </c>
    </row>
    <row r="830" spans="1:4" ht="16.5" customHeight="1" x14ac:dyDescent="0.25">
      <c r="A830" s="310"/>
      <c r="B830" s="293" t="s">
        <v>3265</v>
      </c>
      <c r="C830" s="55" t="s">
        <v>3780</v>
      </c>
      <c r="D830" s="294">
        <v>6000000</v>
      </c>
    </row>
    <row r="831" spans="1:4" ht="16.5" customHeight="1" x14ac:dyDescent="0.25">
      <c r="A831" s="310"/>
      <c r="B831" s="293" t="s">
        <v>3404</v>
      </c>
      <c r="C831" s="55" t="s">
        <v>1076</v>
      </c>
      <c r="D831" s="294">
        <v>25000000</v>
      </c>
    </row>
    <row r="832" spans="1:4" ht="16.5" customHeight="1" x14ac:dyDescent="0.25">
      <c r="A832" s="310"/>
      <c r="B832" s="293" t="s">
        <v>2973</v>
      </c>
      <c r="C832" s="55" t="s">
        <v>3780</v>
      </c>
      <c r="D832" s="294">
        <v>2000000</v>
      </c>
    </row>
    <row r="833" spans="1:4" ht="16.5" customHeight="1" x14ac:dyDescent="0.25">
      <c r="A833" s="310"/>
      <c r="B833" s="293" t="s">
        <v>3499</v>
      </c>
      <c r="C833" s="55" t="s">
        <v>3780</v>
      </c>
      <c r="D833" s="294">
        <v>2000000</v>
      </c>
    </row>
    <row r="834" spans="1:4" ht="16.5" customHeight="1" x14ac:dyDescent="0.25">
      <c r="A834" s="310"/>
      <c r="B834" s="293"/>
      <c r="C834" s="55" t="s">
        <v>3781</v>
      </c>
      <c r="D834" s="294">
        <v>8000000</v>
      </c>
    </row>
    <row r="835" spans="1:4" ht="16.5" customHeight="1" x14ac:dyDescent="0.25">
      <c r="A835" s="310"/>
      <c r="B835" s="293" t="s">
        <v>2969</v>
      </c>
      <c r="C835" s="55" t="s">
        <v>3780</v>
      </c>
      <c r="D835" s="294">
        <v>6000000</v>
      </c>
    </row>
    <row r="836" spans="1:4" ht="16.5" customHeight="1" x14ac:dyDescent="0.25">
      <c r="A836" s="310"/>
      <c r="B836" s="293" t="s">
        <v>2967</v>
      </c>
      <c r="C836" s="55" t="s">
        <v>3780</v>
      </c>
      <c r="D836" s="294">
        <v>3500000</v>
      </c>
    </row>
    <row r="837" spans="1:4" ht="16.5" customHeight="1" x14ac:dyDescent="0.25">
      <c r="A837" s="310"/>
      <c r="B837" s="293" t="s">
        <v>2965</v>
      </c>
      <c r="C837" s="55" t="s">
        <v>3780</v>
      </c>
      <c r="D837" s="294">
        <v>2000000</v>
      </c>
    </row>
    <row r="838" spans="1:4" ht="16.5" customHeight="1" x14ac:dyDescent="0.25">
      <c r="A838" s="310"/>
      <c r="B838" s="322" t="s">
        <v>2963</v>
      </c>
      <c r="C838" s="55" t="s">
        <v>3780</v>
      </c>
      <c r="D838" s="294">
        <v>1000000</v>
      </c>
    </row>
    <row r="839" spans="1:4" ht="16.5" customHeight="1" x14ac:dyDescent="0.25">
      <c r="A839" s="310"/>
      <c r="B839" s="293"/>
      <c r="C839" s="55" t="s">
        <v>3782</v>
      </c>
      <c r="D839" s="294">
        <v>3500000</v>
      </c>
    </row>
    <row r="840" spans="1:4" ht="16.5" customHeight="1" x14ac:dyDescent="0.25">
      <c r="A840" s="310"/>
      <c r="B840" s="293" t="s">
        <v>2961</v>
      </c>
      <c r="C840" s="55" t="s">
        <v>3780</v>
      </c>
      <c r="D840" s="294">
        <v>2000000</v>
      </c>
    </row>
    <row r="841" spans="1:4" ht="16.5" customHeight="1" x14ac:dyDescent="0.25">
      <c r="A841" s="310"/>
      <c r="B841" s="293" t="s">
        <v>3221</v>
      </c>
      <c r="C841" s="55" t="s">
        <v>3780</v>
      </c>
      <c r="D841" s="294">
        <v>7500000</v>
      </c>
    </row>
    <row r="842" spans="1:4" ht="16.5" customHeight="1" x14ac:dyDescent="0.25">
      <c r="A842" s="310"/>
      <c r="B842" s="293"/>
      <c r="C842" s="55" t="s">
        <v>3783</v>
      </c>
      <c r="D842" s="294">
        <v>2500000</v>
      </c>
    </row>
    <row r="843" spans="1:4" ht="16.5" customHeight="1" x14ac:dyDescent="0.25">
      <c r="A843" s="310"/>
      <c r="B843" s="322" t="s">
        <v>3500</v>
      </c>
      <c r="C843" s="55" t="s">
        <v>3780</v>
      </c>
      <c r="D843" s="294">
        <v>20000000</v>
      </c>
    </row>
    <row r="844" spans="1:4" ht="16.5" customHeight="1" x14ac:dyDescent="0.25">
      <c r="A844" s="310"/>
      <c r="B844" s="322"/>
      <c r="C844" s="55" t="s">
        <v>3784</v>
      </c>
      <c r="D844" s="294">
        <v>6500000</v>
      </c>
    </row>
    <row r="845" spans="1:4" ht="16.5" customHeight="1" x14ac:dyDescent="0.25">
      <c r="A845" s="316"/>
      <c r="B845" s="293" t="s">
        <v>3375</v>
      </c>
      <c r="C845" s="55" t="s">
        <v>3780</v>
      </c>
      <c r="D845" s="294">
        <v>10293359</v>
      </c>
    </row>
    <row r="846" spans="1:4" ht="16.5" customHeight="1" x14ac:dyDescent="0.25">
      <c r="A846" s="310"/>
      <c r="B846" s="322"/>
      <c r="C846" s="55" t="s">
        <v>3648</v>
      </c>
      <c r="D846" s="294">
        <v>2500000</v>
      </c>
    </row>
    <row r="847" spans="1:4" ht="16.5" customHeight="1" x14ac:dyDescent="0.25">
      <c r="A847" s="310"/>
      <c r="B847" s="293" t="s">
        <v>178</v>
      </c>
      <c r="C847" s="55" t="s">
        <v>1488</v>
      </c>
      <c r="D847" s="294">
        <v>5101685</v>
      </c>
    </row>
    <row r="848" spans="1:4" ht="16.5" customHeight="1" thickBot="1" x14ac:dyDescent="0.3">
      <c r="A848" s="310"/>
      <c r="B848" s="308" t="s">
        <v>3785</v>
      </c>
      <c r="C848" s="306"/>
      <c r="D848" s="307">
        <v>176095044</v>
      </c>
    </row>
    <row r="849" spans="1:4" ht="16.5" customHeight="1" thickTop="1" x14ac:dyDescent="0.25"/>
    <row r="850" spans="1:4" ht="16.5" customHeight="1" x14ac:dyDescent="0.25">
      <c r="A850" s="311" t="s">
        <v>73</v>
      </c>
      <c r="B850" s="302" t="s">
        <v>3786</v>
      </c>
      <c r="C850" s="55" t="s">
        <v>3787</v>
      </c>
      <c r="D850" s="95">
        <v>183584490</v>
      </c>
    </row>
    <row r="852" spans="1:4" ht="16.5" customHeight="1" x14ac:dyDescent="0.25">
      <c r="A852" s="312" t="s">
        <v>3788</v>
      </c>
    </row>
  </sheetData>
  <autoFilter ref="A5:D850" xr:uid="{0C022A1F-E4D8-4F5B-8FE7-9DDA0AA6ACE3}"/>
  <mergeCells count="2">
    <mergeCell ref="A1:D1"/>
    <mergeCell ref="A2:D2"/>
  </mergeCells>
  <printOptions horizontalCentered="1"/>
  <pageMargins left="0.75" right="0.75" top="1" bottom="0.75" header="0.5" footer="0.5"/>
  <pageSetup firstPageNumber="4" fitToHeight="0" orientation="landscape" r:id="rId1"/>
  <headerFooter scaleWithDoc="0" alignWithMargins="0">
    <oddFooter>&amp;C&amp;"Arial,Regular"&amp;10&amp;P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F3193-E31B-49E7-AF2A-65F2513360F2}">
  <sheetPr>
    <tabColor rgb="FF7030A0"/>
    <pageSetUpPr autoPageBreaks="0"/>
  </sheetPr>
  <dimension ref="A1:G61"/>
  <sheetViews>
    <sheetView showGridLines="0" workbookViewId="0">
      <pane ySplit="3" topLeftCell="A26" activePane="bottomLeft" state="frozen"/>
      <selection pane="bottomLeft" activeCell="A4" sqref="A4"/>
    </sheetView>
  </sheetViews>
  <sheetFormatPr defaultRowHeight="15.75" customHeight="1" x14ac:dyDescent="0.3"/>
  <cols>
    <col min="1" max="1" width="2.109375" style="110" customWidth="1"/>
    <col min="2" max="2" width="13.5546875" style="98" customWidth="1"/>
    <col min="3" max="5" width="21.33203125" style="328" customWidth="1"/>
    <col min="6" max="6" width="22.109375" style="328" bestFit="1" customWidth="1"/>
    <col min="7" max="7" width="5.33203125" style="98" customWidth="1"/>
    <col min="8" max="9" width="8.88671875" style="98"/>
    <col min="10" max="10" width="10.33203125" style="98" bestFit="1" customWidth="1"/>
    <col min="11" max="248" width="8.88671875" style="98"/>
    <col min="249" max="249" width="3.6640625" style="98" customWidth="1"/>
    <col min="250" max="250" width="16" style="98" customWidth="1"/>
    <col min="251" max="252" width="3.6640625" style="98" customWidth="1"/>
    <col min="253" max="253" width="14.33203125" style="98" bestFit="1" customWidth="1"/>
    <col min="254" max="255" width="3.6640625" style="98" customWidth="1"/>
    <col min="256" max="256" width="16.6640625" style="98" bestFit="1" customWidth="1"/>
    <col min="257" max="257" width="3.6640625" style="98" customWidth="1"/>
    <col min="258" max="258" width="17.33203125" style="98" customWidth="1"/>
    <col min="259" max="259" width="3.6640625" style="98" customWidth="1"/>
    <col min="260" max="265" width="8.88671875" style="98"/>
    <col min="266" max="266" width="10.33203125" style="98" bestFit="1" customWidth="1"/>
    <col min="267" max="504" width="8.88671875" style="98"/>
    <col min="505" max="505" width="3.6640625" style="98" customWidth="1"/>
    <col min="506" max="506" width="16" style="98" customWidth="1"/>
    <col min="507" max="508" width="3.6640625" style="98" customWidth="1"/>
    <col min="509" max="509" width="14.33203125" style="98" bestFit="1" customWidth="1"/>
    <col min="510" max="511" width="3.6640625" style="98" customWidth="1"/>
    <col min="512" max="512" width="16.6640625" style="98" bestFit="1" customWidth="1"/>
    <col min="513" max="513" width="3.6640625" style="98" customWidth="1"/>
    <col min="514" max="514" width="17.33203125" style="98" customWidth="1"/>
    <col min="515" max="515" width="3.6640625" style="98" customWidth="1"/>
    <col min="516" max="521" width="8.88671875" style="98"/>
    <col min="522" max="522" width="10.33203125" style="98" bestFit="1" customWidth="1"/>
    <col min="523" max="760" width="8.88671875" style="98"/>
    <col min="761" max="761" width="3.6640625" style="98" customWidth="1"/>
    <col min="762" max="762" width="16" style="98" customWidth="1"/>
    <col min="763" max="764" width="3.6640625" style="98" customWidth="1"/>
    <col min="765" max="765" width="14.33203125" style="98" bestFit="1" customWidth="1"/>
    <col min="766" max="767" width="3.6640625" style="98" customWidth="1"/>
    <col min="768" max="768" width="16.6640625" style="98" bestFit="1" customWidth="1"/>
    <col min="769" max="769" width="3.6640625" style="98" customWidth="1"/>
    <col min="770" max="770" width="17.33203125" style="98" customWidth="1"/>
    <col min="771" max="771" width="3.6640625" style="98" customWidth="1"/>
    <col min="772" max="777" width="8.88671875" style="98"/>
    <col min="778" max="778" width="10.33203125" style="98" bestFit="1" customWidth="1"/>
    <col min="779" max="1016" width="8.88671875" style="98"/>
    <col min="1017" max="1017" width="3.6640625" style="98" customWidth="1"/>
    <col min="1018" max="1018" width="16" style="98" customWidth="1"/>
    <col min="1019" max="1020" width="3.6640625" style="98" customWidth="1"/>
    <col min="1021" max="1021" width="14.33203125" style="98" bestFit="1" customWidth="1"/>
    <col min="1022" max="1023" width="3.6640625" style="98" customWidth="1"/>
    <col min="1024" max="1024" width="16.6640625" style="98" bestFit="1" customWidth="1"/>
    <col min="1025" max="1025" width="3.6640625" style="98" customWidth="1"/>
    <col min="1026" max="1026" width="17.33203125" style="98" customWidth="1"/>
    <col min="1027" max="1027" width="3.6640625" style="98" customWidth="1"/>
    <col min="1028" max="1033" width="8.88671875" style="98"/>
    <col min="1034" max="1034" width="10.33203125" style="98" bestFit="1" customWidth="1"/>
    <col min="1035" max="1272" width="8.88671875" style="98"/>
    <col min="1273" max="1273" width="3.6640625" style="98" customWidth="1"/>
    <col min="1274" max="1274" width="16" style="98" customWidth="1"/>
    <col min="1275" max="1276" width="3.6640625" style="98" customWidth="1"/>
    <col min="1277" max="1277" width="14.33203125" style="98" bestFit="1" customWidth="1"/>
    <col min="1278" max="1279" width="3.6640625" style="98" customWidth="1"/>
    <col min="1280" max="1280" width="16.6640625" style="98" bestFit="1" customWidth="1"/>
    <col min="1281" max="1281" width="3.6640625" style="98" customWidth="1"/>
    <col min="1282" max="1282" width="17.33203125" style="98" customWidth="1"/>
    <col min="1283" max="1283" width="3.6640625" style="98" customWidth="1"/>
    <col min="1284" max="1289" width="8.88671875" style="98"/>
    <col min="1290" max="1290" width="10.33203125" style="98" bestFit="1" customWidth="1"/>
    <col min="1291" max="1528" width="8.88671875" style="98"/>
    <col min="1529" max="1529" width="3.6640625" style="98" customWidth="1"/>
    <col min="1530" max="1530" width="16" style="98" customWidth="1"/>
    <col min="1531" max="1532" width="3.6640625" style="98" customWidth="1"/>
    <col min="1533" max="1533" width="14.33203125" style="98" bestFit="1" customWidth="1"/>
    <col min="1534" max="1535" width="3.6640625" style="98" customWidth="1"/>
    <col min="1536" max="1536" width="16.6640625" style="98" bestFit="1" customWidth="1"/>
    <col min="1537" max="1537" width="3.6640625" style="98" customWidth="1"/>
    <col min="1538" max="1538" width="17.33203125" style="98" customWidth="1"/>
    <col min="1539" max="1539" width="3.6640625" style="98" customWidth="1"/>
    <col min="1540" max="1545" width="8.88671875" style="98"/>
    <col min="1546" max="1546" width="10.33203125" style="98" bestFit="1" customWidth="1"/>
    <col min="1547" max="1784" width="8.88671875" style="98"/>
    <col min="1785" max="1785" width="3.6640625" style="98" customWidth="1"/>
    <col min="1786" max="1786" width="16" style="98" customWidth="1"/>
    <col min="1787" max="1788" width="3.6640625" style="98" customWidth="1"/>
    <col min="1789" max="1789" width="14.33203125" style="98" bestFit="1" customWidth="1"/>
    <col min="1790" max="1791" width="3.6640625" style="98" customWidth="1"/>
    <col min="1792" max="1792" width="16.6640625" style="98" bestFit="1" customWidth="1"/>
    <col min="1793" max="1793" width="3.6640625" style="98" customWidth="1"/>
    <col min="1794" max="1794" width="17.33203125" style="98" customWidth="1"/>
    <col min="1795" max="1795" width="3.6640625" style="98" customWidth="1"/>
    <col min="1796" max="1801" width="8.88671875" style="98"/>
    <col min="1802" max="1802" width="10.33203125" style="98" bestFit="1" customWidth="1"/>
    <col min="1803" max="2040" width="8.88671875" style="98"/>
    <col min="2041" max="2041" width="3.6640625" style="98" customWidth="1"/>
    <col min="2042" max="2042" width="16" style="98" customWidth="1"/>
    <col min="2043" max="2044" width="3.6640625" style="98" customWidth="1"/>
    <col min="2045" max="2045" width="14.33203125" style="98" bestFit="1" customWidth="1"/>
    <col min="2046" max="2047" width="3.6640625" style="98" customWidth="1"/>
    <col min="2048" max="2048" width="16.6640625" style="98" bestFit="1" customWidth="1"/>
    <col min="2049" max="2049" width="3.6640625" style="98" customWidth="1"/>
    <col min="2050" max="2050" width="17.33203125" style="98" customWidth="1"/>
    <col min="2051" max="2051" width="3.6640625" style="98" customWidth="1"/>
    <col min="2052" max="2057" width="8.88671875" style="98"/>
    <col min="2058" max="2058" width="10.33203125" style="98" bestFit="1" customWidth="1"/>
    <col min="2059" max="2296" width="8.88671875" style="98"/>
    <col min="2297" max="2297" width="3.6640625" style="98" customWidth="1"/>
    <col min="2298" max="2298" width="16" style="98" customWidth="1"/>
    <col min="2299" max="2300" width="3.6640625" style="98" customWidth="1"/>
    <col min="2301" max="2301" width="14.33203125" style="98" bestFit="1" customWidth="1"/>
    <col min="2302" max="2303" width="3.6640625" style="98" customWidth="1"/>
    <col min="2304" max="2304" width="16.6640625" style="98" bestFit="1" customWidth="1"/>
    <col min="2305" max="2305" width="3.6640625" style="98" customWidth="1"/>
    <col min="2306" max="2306" width="17.33203125" style="98" customWidth="1"/>
    <col min="2307" max="2307" width="3.6640625" style="98" customWidth="1"/>
    <col min="2308" max="2313" width="8.88671875" style="98"/>
    <col min="2314" max="2314" width="10.33203125" style="98" bestFit="1" customWidth="1"/>
    <col min="2315" max="2552" width="8.88671875" style="98"/>
    <col min="2553" max="2553" width="3.6640625" style="98" customWidth="1"/>
    <col min="2554" max="2554" width="16" style="98" customWidth="1"/>
    <col min="2555" max="2556" width="3.6640625" style="98" customWidth="1"/>
    <col min="2557" max="2557" width="14.33203125" style="98" bestFit="1" customWidth="1"/>
    <col min="2558" max="2559" width="3.6640625" style="98" customWidth="1"/>
    <col min="2560" max="2560" width="16.6640625" style="98" bestFit="1" customWidth="1"/>
    <col min="2561" max="2561" width="3.6640625" style="98" customWidth="1"/>
    <col min="2562" max="2562" width="17.33203125" style="98" customWidth="1"/>
    <col min="2563" max="2563" width="3.6640625" style="98" customWidth="1"/>
    <col min="2564" max="2569" width="8.88671875" style="98"/>
    <col min="2570" max="2570" width="10.33203125" style="98" bestFit="1" customWidth="1"/>
    <col min="2571" max="2808" width="8.88671875" style="98"/>
    <col min="2809" max="2809" width="3.6640625" style="98" customWidth="1"/>
    <col min="2810" max="2810" width="16" style="98" customWidth="1"/>
    <col min="2811" max="2812" width="3.6640625" style="98" customWidth="1"/>
    <col min="2813" max="2813" width="14.33203125" style="98" bestFit="1" customWidth="1"/>
    <col min="2814" max="2815" width="3.6640625" style="98" customWidth="1"/>
    <col min="2816" max="2816" width="16.6640625" style="98" bestFit="1" customWidth="1"/>
    <col min="2817" max="2817" width="3.6640625" style="98" customWidth="1"/>
    <col min="2818" max="2818" width="17.33203125" style="98" customWidth="1"/>
    <col min="2819" max="2819" width="3.6640625" style="98" customWidth="1"/>
    <col min="2820" max="2825" width="8.88671875" style="98"/>
    <col min="2826" max="2826" width="10.33203125" style="98" bestFit="1" customWidth="1"/>
    <col min="2827" max="3064" width="8.88671875" style="98"/>
    <col min="3065" max="3065" width="3.6640625" style="98" customWidth="1"/>
    <col min="3066" max="3066" width="16" style="98" customWidth="1"/>
    <col min="3067" max="3068" width="3.6640625" style="98" customWidth="1"/>
    <col min="3069" max="3069" width="14.33203125" style="98" bestFit="1" customWidth="1"/>
    <col min="3070" max="3071" width="3.6640625" style="98" customWidth="1"/>
    <col min="3072" max="3072" width="16.6640625" style="98" bestFit="1" customWidth="1"/>
    <col min="3073" max="3073" width="3.6640625" style="98" customWidth="1"/>
    <col min="3074" max="3074" width="17.33203125" style="98" customWidth="1"/>
    <col min="3075" max="3075" width="3.6640625" style="98" customWidth="1"/>
    <col min="3076" max="3081" width="8.88671875" style="98"/>
    <col min="3082" max="3082" width="10.33203125" style="98" bestFit="1" customWidth="1"/>
    <col min="3083" max="3320" width="8.88671875" style="98"/>
    <col min="3321" max="3321" width="3.6640625" style="98" customWidth="1"/>
    <col min="3322" max="3322" width="16" style="98" customWidth="1"/>
    <col min="3323" max="3324" width="3.6640625" style="98" customWidth="1"/>
    <col min="3325" max="3325" width="14.33203125" style="98" bestFit="1" customWidth="1"/>
    <col min="3326" max="3327" width="3.6640625" style="98" customWidth="1"/>
    <col min="3328" max="3328" width="16.6640625" style="98" bestFit="1" customWidth="1"/>
    <col min="3329" max="3329" width="3.6640625" style="98" customWidth="1"/>
    <col min="3330" max="3330" width="17.33203125" style="98" customWidth="1"/>
    <col min="3331" max="3331" width="3.6640625" style="98" customWidth="1"/>
    <col min="3332" max="3337" width="8.88671875" style="98"/>
    <col min="3338" max="3338" width="10.33203125" style="98" bestFit="1" customWidth="1"/>
    <col min="3339" max="3576" width="8.88671875" style="98"/>
    <col min="3577" max="3577" width="3.6640625" style="98" customWidth="1"/>
    <col min="3578" max="3578" width="16" style="98" customWidth="1"/>
    <col min="3579" max="3580" width="3.6640625" style="98" customWidth="1"/>
    <col min="3581" max="3581" width="14.33203125" style="98" bestFit="1" customWidth="1"/>
    <col min="3582" max="3583" width="3.6640625" style="98" customWidth="1"/>
    <col min="3584" max="3584" width="16.6640625" style="98" bestFit="1" customWidth="1"/>
    <col min="3585" max="3585" width="3.6640625" style="98" customWidth="1"/>
    <col min="3586" max="3586" width="17.33203125" style="98" customWidth="1"/>
    <col min="3587" max="3587" width="3.6640625" style="98" customWidth="1"/>
    <col min="3588" max="3593" width="8.88671875" style="98"/>
    <col min="3594" max="3594" width="10.33203125" style="98" bestFit="1" customWidth="1"/>
    <col min="3595" max="3832" width="8.88671875" style="98"/>
    <col min="3833" max="3833" width="3.6640625" style="98" customWidth="1"/>
    <col min="3834" max="3834" width="16" style="98" customWidth="1"/>
    <col min="3835" max="3836" width="3.6640625" style="98" customWidth="1"/>
    <col min="3837" max="3837" width="14.33203125" style="98" bestFit="1" customWidth="1"/>
    <col min="3838" max="3839" width="3.6640625" style="98" customWidth="1"/>
    <col min="3840" max="3840" width="16.6640625" style="98" bestFit="1" customWidth="1"/>
    <col min="3841" max="3841" width="3.6640625" style="98" customWidth="1"/>
    <col min="3842" max="3842" width="17.33203125" style="98" customWidth="1"/>
    <col min="3843" max="3843" width="3.6640625" style="98" customWidth="1"/>
    <col min="3844" max="3849" width="8.88671875" style="98"/>
    <col min="3850" max="3850" width="10.33203125" style="98" bestFit="1" customWidth="1"/>
    <col min="3851" max="4088" width="8.88671875" style="98"/>
    <col min="4089" max="4089" width="3.6640625" style="98" customWidth="1"/>
    <col min="4090" max="4090" width="16" style="98" customWidth="1"/>
    <col min="4091" max="4092" width="3.6640625" style="98" customWidth="1"/>
    <col min="4093" max="4093" width="14.33203125" style="98" bestFit="1" customWidth="1"/>
    <col min="4094" max="4095" width="3.6640625" style="98" customWidth="1"/>
    <col min="4096" max="4096" width="16.6640625" style="98" bestFit="1" customWidth="1"/>
    <col min="4097" max="4097" width="3.6640625" style="98" customWidth="1"/>
    <col min="4098" max="4098" width="17.33203125" style="98" customWidth="1"/>
    <col min="4099" max="4099" width="3.6640625" style="98" customWidth="1"/>
    <col min="4100" max="4105" width="8.88671875" style="98"/>
    <col min="4106" max="4106" width="10.33203125" style="98" bestFit="1" customWidth="1"/>
    <col min="4107" max="4344" width="8.88671875" style="98"/>
    <col min="4345" max="4345" width="3.6640625" style="98" customWidth="1"/>
    <col min="4346" max="4346" width="16" style="98" customWidth="1"/>
    <col min="4347" max="4348" width="3.6640625" style="98" customWidth="1"/>
    <col min="4349" max="4349" width="14.33203125" style="98" bestFit="1" customWidth="1"/>
    <col min="4350" max="4351" width="3.6640625" style="98" customWidth="1"/>
    <col min="4352" max="4352" width="16.6640625" style="98" bestFit="1" customWidth="1"/>
    <col min="4353" max="4353" width="3.6640625" style="98" customWidth="1"/>
    <col min="4354" max="4354" width="17.33203125" style="98" customWidth="1"/>
    <col min="4355" max="4355" width="3.6640625" style="98" customWidth="1"/>
    <col min="4356" max="4361" width="8.88671875" style="98"/>
    <col min="4362" max="4362" width="10.33203125" style="98" bestFit="1" customWidth="1"/>
    <col min="4363" max="4600" width="8.88671875" style="98"/>
    <col min="4601" max="4601" width="3.6640625" style="98" customWidth="1"/>
    <col min="4602" max="4602" width="16" style="98" customWidth="1"/>
    <col min="4603" max="4604" width="3.6640625" style="98" customWidth="1"/>
    <col min="4605" max="4605" width="14.33203125" style="98" bestFit="1" customWidth="1"/>
    <col min="4606" max="4607" width="3.6640625" style="98" customWidth="1"/>
    <col min="4608" max="4608" width="16.6640625" style="98" bestFit="1" customWidth="1"/>
    <col min="4609" max="4609" width="3.6640625" style="98" customWidth="1"/>
    <col min="4610" max="4610" width="17.33203125" style="98" customWidth="1"/>
    <col min="4611" max="4611" width="3.6640625" style="98" customWidth="1"/>
    <col min="4612" max="4617" width="8.88671875" style="98"/>
    <col min="4618" max="4618" width="10.33203125" style="98" bestFit="1" customWidth="1"/>
    <col min="4619" max="4856" width="8.88671875" style="98"/>
    <col min="4857" max="4857" width="3.6640625" style="98" customWidth="1"/>
    <col min="4858" max="4858" width="16" style="98" customWidth="1"/>
    <col min="4859" max="4860" width="3.6640625" style="98" customWidth="1"/>
    <col min="4861" max="4861" width="14.33203125" style="98" bestFit="1" customWidth="1"/>
    <col min="4862" max="4863" width="3.6640625" style="98" customWidth="1"/>
    <col min="4864" max="4864" width="16.6640625" style="98" bestFit="1" customWidth="1"/>
    <col min="4865" max="4865" width="3.6640625" style="98" customWidth="1"/>
    <col min="4866" max="4866" width="17.33203125" style="98" customWidth="1"/>
    <col min="4867" max="4867" width="3.6640625" style="98" customWidth="1"/>
    <col min="4868" max="4873" width="8.88671875" style="98"/>
    <col min="4874" max="4874" width="10.33203125" style="98" bestFit="1" customWidth="1"/>
    <col min="4875" max="5112" width="8.88671875" style="98"/>
    <col min="5113" max="5113" width="3.6640625" style="98" customWidth="1"/>
    <col min="5114" max="5114" width="16" style="98" customWidth="1"/>
    <col min="5115" max="5116" width="3.6640625" style="98" customWidth="1"/>
    <col min="5117" max="5117" width="14.33203125" style="98" bestFit="1" customWidth="1"/>
    <col min="5118" max="5119" width="3.6640625" style="98" customWidth="1"/>
    <col min="5120" max="5120" width="16.6640625" style="98" bestFit="1" customWidth="1"/>
    <col min="5121" max="5121" width="3.6640625" style="98" customWidth="1"/>
    <col min="5122" max="5122" width="17.33203125" style="98" customWidth="1"/>
    <col min="5123" max="5123" width="3.6640625" style="98" customWidth="1"/>
    <col min="5124" max="5129" width="8.88671875" style="98"/>
    <col min="5130" max="5130" width="10.33203125" style="98" bestFit="1" customWidth="1"/>
    <col min="5131" max="5368" width="8.88671875" style="98"/>
    <col min="5369" max="5369" width="3.6640625" style="98" customWidth="1"/>
    <col min="5370" max="5370" width="16" style="98" customWidth="1"/>
    <col min="5371" max="5372" width="3.6640625" style="98" customWidth="1"/>
    <col min="5373" max="5373" width="14.33203125" style="98" bestFit="1" customWidth="1"/>
    <col min="5374" max="5375" width="3.6640625" style="98" customWidth="1"/>
    <col min="5376" max="5376" width="16.6640625" style="98" bestFit="1" customWidth="1"/>
    <col min="5377" max="5377" width="3.6640625" style="98" customWidth="1"/>
    <col min="5378" max="5378" width="17.33203125" style="98" customWidth="1"/>
    <col min="5379" max="5379" width="3.6640625" style="98" customWidth="1"/>
    <col min="5380" max="5385" width="8.88671875" style="98"/>
    <col min="5386" max="5386" width="10.33203125" style="98" bestFit="1" customWidth="1"/>
    <col min="5387" max="5624" width="8.88671875" style="98"/>
    <col min="5625" max="5625" width="3.6640625" style="98" customWidth="1"/>
    <col min="5626" max="5626" width="16" style="98" customWidth="1"/>
    <col min="5627" max="5628" width="3.6640625" style="98" customWidth="1"/>
    <col min="5629" max="5629" width="14.33203125" style="98" bestFit="1" customWidth="1"/>
    <col min="5630" max="5631" width="3.6640625" style="98" customWidth="1"/>
    <col min="5632" max="5632" width="16.6640625" style="98" bestFit="1" customWidth="1"/>
    <col min="5633" max="5633" width="3.6640625" style="98" customWidth="1"/>
    <col min="5634" max="5634" width="17.33203125" style="98" customWidth="1"/>
    <col min="5635" max="5635" width="3.6640625" style="98" customWidth="1"/>
    <col min="5636" max="5641" width="8.88671875" style="98"/>
    <col min="5642" max="5642" width="10.33203125" style="98" bestFit="1" customWidth="1"/>
    <col min="5643" max="5880" width="8.88671875" style="98"/>
    <col min="5881" max="5881" width="3.6640625" style="98" customWidth="1"/>
    <col min="5882" max="5882" width="16" style="98" customWidth="1"/>
    <col min="5883" max="5884" width="3.6640625" style="98" customWidth="1"/>
    <col min="5885" max="5885" width="14.33203125" style="98" bestFit="1" customWidth="1"/>
    <col min="5886" max="5887" width="3.6640625" style="98" customWidth="1"/>
    <col min="5888" max="5888" width="16.6640625" style="98" bestFit="1" customWidth="1"/>
    <col min="5889" max="5889" width="3.6640625" style="98" customWidth="1"/>
    <col min="5890" max="5890" width="17.33203125" style="98" customWidth="1"/>
    <col min="5891" max="5891" width="3.6640625" style="98" customWidth="1"/>
    <col min="5892" max="5897" width="8.88671875" style="98"/>
    <col min="5898" max="5898" width="10.33203125" style="98" bestFit="1" customWidth="1"/>
    <col min="5899" max="6136" width="8.88671875" style="98"/>
    <col min="6137" max="6137" width="3.6640625" style="98" customWidth="1"/>
    <col min="6138" max="6138" width="16" style="98" customWidth="1"/>
    <col min="6139" max="6140" width="3.6640625" style="98" customWidth="1"/>
    <col min="6141" max="6141" width="14.33203125" style="98" bestFit="1" customWidth="1"/>
    <col min="6142" max="6143" width="3.6640625" style="98" customWidth="1"/>
    <col min="6144" max="6144" width="16.6640625" style="98" bestFit="1" customWidth="1"/>
    <col min="6145" max="6145" width="3.6640625" style="98" customWidth="1"/>
    <col min="6146" max="6146" width="17.33203125" style="98" customWidth="1"/>
    <col min="6147" max="6147" width="3.6640625" style="98" customWidth="1"/>
    <col min="6148" max="6153" width="8.88671875" style="98"/>
    <col min="6154" max="6154" width="10.33203125" style="98" bestFit="1" customWidth="1"/>
    <col min="6155" max="6392" width="8.88671875" style="98"/>
    <col min="6393" max="6393" width="3.6640625" style="98" customWidth="1"/>
    <col min="6394" max="6394" width="16" style="98" customWidth="1"/>
    <col min="6395" max="6396" width="3.6640625" style="98" customWidth="1"/>
    <col min="6397" max="6397" width="14.33203125" style="98" bestFit="1" customWidth="1"/>
    <col min="6398" max="6399" width="3.6640625" style="98" customWidth="1"/>
    <col min="6400" max="6400" width="16.6640625" style="98" bestFit="1" customWidth="1"/>
    <col min="6401" max="6401" width="3.6640625" style="98" customWidth="1"/>
    <col min="6402" max="6402" width="17.33203125" style="98" customWidth="1"/>
    <col min="6403" max="6403" width="3.6640625" style="98" customWidth="1"/>
    <col min="6404" max="6409" width="8.88671875" style="98"/>
    <col min="6410" max="6410" width="10.33203125" style="98" bestFit="1" customWidth="1"/>
    <col min="6411" max="6648" width="8.88671875" style="98"/>
    <col min="6649" max="6649" width="3.6640625" style="98" customWidth="1"/>
    <col min="6650" max="6650" width="16" style="98" customWidth="1"/>
    <col min="6651" max="6652" width="3.6640625" style="98" customWidth="1"/>
    <col min="6653" max="6653" width="14.33203125" style="98" bestFit="1" customWidth="1"/>
    <col min="6654" max="6655" width="3.6640625" style="98" customWidth="1"/>
    <col min="6656" max="6656" width="16.6640625" style="98" bestFit="1" customWidth="1"/>
    <col min="6657" max="6657" width="3.6640625" style="98" customWidth="1"/>
    <col min="6658" max="6658" width="17.33203125" style="98" customWidth="1"/>
    <col min="6659" max="6659" width="3.6640625" style="98" customWidth="1"/>
    <col min="6660" max="6665" width="8.88671875" style="98"/>
    <col min="6666" max="6666" width="10.33203125" style="98" bestFit="1" customWidth="1"/>
    <col min="6667" max="6904" width="8.88671875" style="98"/>
    <col min="6905" max="6905" width="3.6640625" style="98" customWidth="1"/>
    <col min="6906" max="6906" width="16" style="98" customWidth="1"/>
    <col min="6907" max="6908" width="3.6640625" style="98" customWidth="1"/>
    <col min="6909" max="6909" width="14.33203125" style="98" bestFit="1" customWidth="1"/>
    <col min="6910" max="6911" width="3.6640625" style="98" customWidth="1"/>
    <col min="6912" max="6912" width="16.6640625" style="98" bestFit="1" customWidth="1"/>
    <col min="6913" max="6913" width="3.6640625" style="98" customWidth="1"/>
    <col min="6914" max="6914" width="17.33203125" style="98" customWidth="1"/>
    <col min="6915" max="6915" width="3.6640625" style="98" customWidth="1"/>
    <col min="6916" max="6921" width="8.88671875" style="98"/>
    <col min="6922" max="6922" width="10.33203125" style="98" bestFit="1" customWidth="1"/>
    <col min="6923" max="7160" width="8.88671875" style="98"/>
    <col min="7161" max="7161" width="3.6640625" style="98" customWidth="1"/>
    <col min="7162" max="7162" width="16" style="98" customWidth="1"/>
    <col min="7163" max="7164" width="3.6640625" style="98" customWidth="1"/>
    <col min="7165" max="7165" width="14.33203125" style="98" bestFit="1" customWidth="1"/>
    <col min="7166" max="7167" width="3.6640625" style="98" customWidth="1"/>
    <col min="7168" max="7168" width="16.6640625" style="98" bestFit="1" customWidth="1"/>
    <col min="7169" max="7169" width="3.6640625" style="98" customWidth="1"/>
    <col min="7170" max="7170" width="17.33203125" style="98" customWidth="1"/>
    <col min="7171" max="7171" width="3.6640625" style="98" customWidth="1"/>
    <col min="7172" max="7177" width="8.88671875" style="98"/>
    <col min="7178" max="7178" width="10.33203125" style="98" bestFit="1" customWidth="1"/>
    <col min="7179" max="7416" width="8.88671875" style="98"/>
    <col min="7417" max="7417" width="3.6640625" style="98" customWidth="1"/>
    <col min="7418" max="7418" width="16" style="98" customWidth="1"/>
    <col min="7419" max="7420" width="3.6640625" style="98" customWidth="1"/>
    <col min="7421" max="7421" width="14.33203125" style="98" bestFit="1" customWidth="1"/>
    <col min="7422" max="7423" width="3.6640625" style="98" customWidth="1"/>
    <col min="7424" max="7424" width="16.6640625" style="98" bestFit="1" customWidth="1"/>
    <col min="7425" max="7425" width="3.6640625" style="98" customWidth="1"/>
    <col min="7426" max="7426" width="17.33203125" style="98" customWidth="1"/>
    <col min="7427" max="7427" width="3.6640625" style="98" customWidth="1"/>
    <col min="7428" max="7433" width="8.88671875" style="98"/>
    <col min="7434" max="7434" width="10.33203125" style="98" bestFit="1" customWidth="1"/>
    <col min="7435" max="7672" width="8.88671875" style="98"/>
    <col min="7673" max="7673" width="3.6640625" style="98" customWidth="1"/>
    <col min="7674" max="7674" width="16" style="98" customWidth="1"/>
    <col min="7675" max="7676" width="3.6640625" style="98" customWidth="1"/>
    <col min="7677" max="7677" width="14.33203125" style="98" bestFit="1" customWidth="1"/>
    <col min="7678" max="7679" width="3.6640625" style="98" customWidth="1"/>
    <col min="7680" max="7680" width="16.6640625" style="98" bestFit="1" customWidth="1"/>
    <col min="7681" max="7681" width="3.6640625" style="98" customWidth="1"/>
    <col min="7682" max="7682" width="17.33203125" style="98" customWidth="1"/>
    <col min="7683" max="7683" width="3.6640625" style="98" customWidth="1"/>
    <col min="7684" max="7689" width="8.88671875" style="98"/>
    <col min="7690" max="7690" width="10.33203125" style="98" bestFit="1" customWidth="1"/>
    <col min="7691" max="7928" width="8.88671875" style="98"/>
    <col min="7929" max="7929" width="3.6640625" style="98" customWidth="1"/>
    <col min="7930" max="7930" width="16" style="98" customWidth="1"/>
    <col min="7931" max="7932" width="3.6640625" style="98" customWidth="1"/>
    <col min="7933" max="7933" width="14.33203125" style="98" bestFit="1" customWidth="1"/>
    <col min="7934" max="7935" width="3.6640625" style="98" customWidth="1"/>
    <col min="7936" max="7936" width="16.6640625" style="98" bestFit="1" customWidth="1"/>
    <col min="7937" max="7937" width="3.6640625" style="98" customWidth="1"/>
    <col min="7938" max="7938" width="17.33203125" style="98" customWidth="1"/>
    <col min="7939" max="7939" width="3.6640625" style="98" customWidth="1"/>
    <col min="7940" max="7945" width="8.88671875" style="98"/>
    <col min="7946" max="7946" width="10.33203125" style="98" bestFit="1" customWidth="1"/>
    <col min="7947" max="8184" width="8.88671875" style="98"/>
    <col min="8185" max="8185" width="3.6640625" style="98" customWidth="1"/>
    <col min="8186" max="8186" width="16" style="98" customWidth="1"/>
    <col min="8187" max="8188" width="3.6640625" style="98" customWidth="1"/>
    <col min="8189" max="8189" width="14.33203125" style="98" bestFit="1" customWidth="1"/>
    <col min="8190" max="8191" width="3.6640625" style="98" customWidth="1"/>
    <col min="8192" max="8192" width="16.6640625" style="98" bestFit="1" customWidth="1"/>
    <col min="8193" max="8193" width="3.6640625" style="98" customWidth="1"/>
    <col min="8194" max="8194" width="17.33203125" style="98" customWidth="1"/>
    <col min="8195" max="8195" width="3.6640625" style="98" customWidth="1"/>
    <col min="8196" max="8201" width="8.88671875" style="98"/>
    <col min="8202" max="8202" width="10.33203125" style="98" bestFit="1" customWidth="1"/>
    <col min="8203" max="8440" width="8.88671875" style="98"/>
    <col min="8441" max="8441" width="3.6640625" style="98" customWidth="1"/>
    <col min="8442" max="8442" width="16" style="98" customWidth="1"/>
    <col min="8443" max="8444" width="3.6640625" style="98" customWidth="1"/>
    <col min="8445" max="8445" width="14.33203125" style="98" bestFit="1" customWidth="1"/>
    <col min="8446" max="8447" width="3.6640625" style="98" customWidth="1"/>
    <col min="8448" max="8448" width="16.6640625" style="98" bestFit="1" customWidth="1"/>
    <col min="8449" max="8449" width="3.6640625" style="98" customWidth="1"/>
    <col min="8450" max="8450" width="17.33203125" style="98" customWidth="1"/>
    <col min="8451" max="8451" width="3.6640625" style="98" customWidth="1"/>
    <col min="8452" max="8457" width="8.88671875" style="98"/>
    <col min="8458" max="8458" width="10.33203125" style="98" bestFit="1" customWidth="1"/>
    <col min="8459" max="8696" width="8.88671875" style="98"/>
    <col min="8697" max="8697" width="3.6640625" style="98" customWidth="1"/>
    <col min="8698" max="8698" width="16" style="98" customWidth="1"/>
    <col min="8699" max="8700" width="3.6640625" style="98" customWidth="1"/>
    <col min="8701" max="8701" width="14.33203125" style="98" bestFit="1" customWidth="1"/>
    <col min="8702" max="8703" width="3.6640625" style="98" customWidth="1"/>
    <col min="8704" max="8704" width="16.6640625" style="98" bestFit="1" customWidth="1"/>
    <col min="8705" max="8705" width="3.6640625" style="98" customWidth="1"/>
    <col min="8706" max="8706" width="17.33203125" style="98" customWidth="1"/>
    <col min="8707" max="8707" width="3.6640625" style="98" customWidth="1"/>
    <col min="8708" max="8713" width="8.88671875" style="98"/>
    <col min="8714" max="8714" width="10.33203125" style="98" bestFit="1" customWidth="1"/>
    <col min="8715" max="8952" width="8.88671875" style="98"/>
    <col min="8953" max="8953" width="3.6640625" style="98" customWidth="1"/>
    <col min="8954" max="8954" width="16" style="98" customWidth="1"/>
    <col min="8955" max="8956" width="3.6640625" style="98" customWidth="1"/>
    <col min="8957" max="8957" width="14.33203125" style="98" bestFit="1" customWidth="1"/>
    <col min="8958" max="8959" width="3.6640625" style="98" customWidth="1"/>
    <col min="8960" max="8960" width="16.6640625" style="98" bestFit="1" customWidth="1"/>
    <col min="8961" max="8961" width="3.6640625" style="98" customWidth="1"/>
    <col min="8962" max="8962" width="17.33203125" style="98" customWidth="1"/>
    <col min="8963" max="8963" width="3.6640625" style="98" customWidth="1"/>
    <col min="8964" max="8969" width="8.88671875" style="98"/>
    <col min="8970" max="8970" width="10.33203125" style="98" bestFit="1" customWidth="1"/>
    <col min="8971" max="9208" width="8.88671875" style="98"/>
    <col min="9209" max="9209" width="3.6640625" style="98" customWidth="1"/>
    <col min="9210" max="9210" width="16" style="98" customWidth="1"/>
    <col min="9211" max="9212" width="3.6640625" style="98" customWidth="1"/>
    <col min="9213" max="9213" width="14.33203125" style="98" bestFit="1" customWidth="1"/>
    <col min="9214" max="9215" width="3.6640625" style="98" customWidth="1"/>
    <col min="9216" max="9216" width="16.6640625" style="98" bestFit="1" customWidth="1"/>
    <col min="9217" max="9217" width="3.6640625" style="98" customWidth="1"/>
    <col min="9218" max="9218" width="17.33203125" style="98" customWidth="1"/>
    <col min="9219" max="9219" width="3.6640625" style="98" customWidth="1"/>
    <col min="9220" max="9225" width="8.88671875" style="98"/>
    <col min="9226" max="9226" width="10.33203125" style="98" bestFit="1" customWidth="1"/>
    <col min="9227" max="9464" width="8.88671875" style="98"/>
    <col min="9465" max="9465" width="3.6640625" style="98" customWidth="1"/>
    <col min="9466" max="9466" width="16" style="98" customWidth="1"/>
    <col min="9467" max="9468" width="3.6640625" style="98" customWidth="1"/>
    <col min="9469" max="9469" width="14.33203125" style="98" bestFit="1" customWidth="1"/>
    <col min="9470" max="9471" width="3.6640625" style="98" customWidth="1"/>
    <col min="9472" max="9472" width="16.6640625" style="98" bestFit="1" customWidth="1"/>
    <col min="9473" max="9473" width="3.6640625" style="98" customWidth="1"/>
    <col min="9474" max="9474" width="17.33203125" style="98" customWidth="1"/>
    <col min="9475" max="9475" width="3.6640625" style="98" customWidth="1"/>
    <col min="9476" max="9481" width="8.88671875" style="98"/>
    <col min="9482" max="9482" width="10.33203125" style="98" bestFit="1" customWidth="1"/>
    <col min="9483" max="9720" width="8.88671875" style="98"/>
    <col min="9721" max="9721" width="3.6640625" style="98" customWidth="1"/>
    <col min="9722" max="9722" width="16" style="98" customWidth="1"/>
    <col min="9723" max="9724" width="3.6640625" style="98" customWidth="1"/>
    <col min="9725" max="9725" width="14.33203125" style="98" bestFit="1" customWidth="1"/>
    <col min="9726" max="9727" width="3.6640625" style="98" customWidth="1"/>
    <col min="9728" max="9728" width="16.6640625" style="98" bestFit="1" customWidth="1"/>
    <col min="9729" max="9729" width="3.6640625" style="98" customWidth="1"/>
    <col min="9730" max="9730" width="17.33203125" style="98" customWidth="1"/>
    <col min="9731" max="9731" width="3.6640625" style="98" customWidth="1"/>
    <col min="9732" max="9737" width="8.88671875" style="98"/>
    <col min="9738" max="9738" width="10.33203125" style="98" bestFit="1" customWidth="1"/>
    <col min="9739" max="9976" width="8.88671875" style="98"/>
    <col min="9977" max="9977" width="3.6640625" style="98" customWidth="1"/>
    <col min="9978" max="9978" width="16" style="98" customWidth="1"/>
    <col min="9979" max="9980" width="3.6640625" style="98" customWidth="1"/>
    <col min="9981" max="9981" width="14.33203125" style="98" bestFit="1" customWidth="1"/>
    <col min="9982" max="9983" width="3.6640625" style="98" customWidth="1"/>
    <col min="9984" max="9984" width="16.6640625" style="98" bestFit="1" customWidth="1"/>
    <col min="9985" max="9985" width="3.6640625" style="98" customWidth="1"/>
    <col min="9986" max="9986" width="17.33203125" style="98" customWidth="1"/>
    <col min="9987" max="9987" width="3.6640625" style="98" customWidth="1"/>
    <col min="9988" max="9993" width="8.88671875" style="98"/>
    <col min="9994" max="9994" width="10.33203125" style="98" bestFit="1" customWidth="1"/>
    <col min="9995" max="10232" width="8.88671875" style="98"/>
    <col min="10233" max="10233" width="3.6640625" style="98" customWidth="1"/>
    <col min="10234" max="10234" width="16" style="98" customWidth="1"/>
    <col min="10235" max="10236" width="3.6640625" style="98" customWidth="1"/>
    <col min="10237" max="10237" width="14.33203125" style="98" bestFit="1" customWidth="1"/>
    <col min="10238" max="10239" width="3.6640625" style="98" customWidth="1"/>
    <col min="10240" max="10240" width="16.6640625" style="98" bestFit="1" customWidth="1"/>
    <col min="10241" max="10241" width="3.6640625" style="98" customWidth="1"/>
    <col min="10242" max="10242" width="17.33203125" style="98" customWidth="1"/>
    <col min="10243" max="10243" width="3.6640625" style="98" customWidth="1"/>
    <col min="10244" max="10249" width="8.88671875" style="98"/>
    <col min="10250" max="10250" width="10.33203125" style="98" bestFit="1" customWidth="1"/>
    <col min="10251" max="10488" width="8.88671875" style="98"/>
    <col min="10489" max="10489" width="3.6640625" style="98" customWidth="1"/>
    <col min="10490" max="10490" width="16" style="98" customWidth="1"/>
    <col min="10491" max="10492" width="3.6640625" style="98" customWidth="1"/>
    <col min="10493" max="10493" width="14.33203125" style="98" bestFit="1" customWidth="1"/>
    <col min="10494" max="10495" width="3.6640625" style="98" customWidth="1"/>
    <col min="10496" max="10496" width="16.6640625" style="98" bestFit="1" customWidth="1"/>
    <col min="10497" max="10497" width="3.6640625" style="98" customWidth="1"/>
    <col min="10498" max="10498" width="17.33203125" style="98" customWidth="1"/>
    <col min="10499" max="10499" width="3.6640625" style="98" customWidth="1"/>
    <col min="10500" max="10505" width="8.88671875" style="98"/>
    <col min="10506" max="10506" width="10.33203125" style="98" bestFit="1" customWidth="1"/>
    <col min="10507" max="10744" width="8.88671875" style="98"/>
    <col min="10745" max="10745" width="3.6640625" style="98" customWidth="1"/>
    <col min="10746" max="10746" width="16" style="98" customWidth="1"/>
    <col min="10747" max="10748" width="3.6640625" style="98" customWidth="1"/>
    <col min="10749" max="10749" width="14.33203125" style="98" bestFit="1" customWidth="1"/>
    <col min="10750" max="10751" width="3.6640625" style="98" customWidth="1"/>
    <col min="10752" max="10752" width="16.6640625" style="98" bestFit="1" customWidth="1"/>
    <col min="10753" max="10753" width="3.6640625" style="98" customWidth="1"/>
    <col min="10754" max="10754" width="17.33203125" style="98" customWidth="1"/>
    <col min="10755" max="10755" width="3.6640625" style="98" customWidth="1"/>
    <col min="10756" max="10761" width="8.88671875" style="98"/>
    <col min="10762" max="10762" width="10.33203125" style="98" bestFit="1" customWidth="1"/>
    <col min="10763" max="11000" width="8.88671875" style="98"/>
    <col min="11001" max="11001" width="3.6640625" style="98" customWidth="1"/>
    <col min="11002" max="11002" width="16" style="98" customWidth="1"/>
    <col min="11003" max="11004" width="3.6640625" style="98" customWidth="1"/>
    <col min="11005" max="11005" width="14.33203125" style="98" bestFit="1" customWidth="1"/>
    <col min="11006" max="11007" width="3.6640625" style="98" customWidth="1"/>
    <col min="11008" max="11008" width="16.6640625" style="98" bestFit="1" customWidth="1"/>
    <col min="11009" max="11009" width="3.6640625" style="98" customWidth="1"/>
    <col min="11010" max="11010" width="17.33203125" style="98" customWidth="1"/>
    <col min="11011" max="11011" width="3.6640625" style="98" customWidth="1"/>
    <col min="11012" max="11017" width="8.88671875" style="98"/>
    <col min="11018" max="11018" width="10.33203125" style="98" bestFit="1" customWidth="1"/>
    <col min="11019" max="11256" width="8.88671875" style="98"/>
    <col min="11257" max="11257" width="3.6640625" style="98" customWidth="1"/>
    <col min="11258" max="11258" width="16" style="98" customWidth="1"/>
    <col min="11259" max="11260" width="3.6640625" style="98" customWidth="1"/>
    <col min="11261" max="11261" width="14.33203125" style="98" bestFit="1" customWidth="1"/>
    <col min="11262" max="11263" width="3.6640625" style="98" customWidth="1"/>
    <col min="11264" max="11264" width="16.6640625" style="98" bestFit="1" customWidth="1"/>
    <col min="11265" max="11265" width="3.6640625" style="98" customWidth="1"/>
    <col min="11266" max="11266" width="17.33203125" style="98" customWidth="1"/>
    <col min="11267" max="11267" width="3.6640625" style="98" customWidth="1"/>
    <col min="11268" max="11273" width="8.88671875" style="98"/>
    <col min="11274" max="11274" width="10.33203125" style="98" bestFit="1" customWidth="1"/>
    <col min="11275" max="11512" width="8.88671875" style="98"/>
    <col min="11513" max="11513" width="3.6640625" style="98" customWidth="1"/>
    <col min="11514" max="11514" width="16" style="98" customWidth="1"/>
    <col min="11515" max="11516" width="3.6640625" style="98" customWidth="1"/>
    <col min="11517" max="11517" width="14.33203125" style="98" bestFit="1" customWidth="1"/>
    <col min="11518" max="11519" width="3.6640625" style="98" customWidth="1"/>
    <col min="11520" max="11520" width="16.6640625" style="98" bestFit="1" customWidth="1"/>
    <col min="11521" max="11521" width="3.6640625" style="98" customWidth="1"/>
    <col min="11522" max="11522" width="17.33203125" style="98" customWidth="1"/>
    <col min="11523" max="11523" width="3.6640625" style="98" customWidth="1"/>
    <col min="11524" max="11529" width="8.88671875" style="98"/>
    <col min="11530" max="11530" width="10.33203125" style="98" bestFit="1" customWidth="1"/>
    <col min="11531" max="11768" width="8.88671875" style="98"/>
    <col min="11769" max="11769" width="3.6640625" style="98" customWidth="1"/>
    <col min="11770" max="11770" width="16" style="98" customWidth="1"/>
    <col min="11771" max="11772" width="3.6640625" style="98" customWidth="1"/>
    <col min="11773" max="11773" width="14.33203125" style="98" bestFit="1" customWidth="1"/>
    <col min="11774" max="11775" width="3.6640625" style="98" customWidth="1"/>
    <col min="11776" max="11776" width="16.6640625" style="98" bestFit="1" customWidth="1"/>
    <col min="11777" max="11777" width="3.6640625" style="98" customWidth="1"/>
    <col min="11778" max="11778" width="17.33203125" style="98" customWidth="1"/>
    <col min="11779" max="11779" width="3.6640625" style="98" customWidth="1"/>
    <col min="11780" max="11785" width="8.88671875" style="98"/>
    <col min="11786" max="11786" width="10.33203125" style="98" bestFit="1" customWidth="1"/>
    <col min="11787" max="12024" width="8.88671875" style="98"/>
    <col min="12025" max="12025" width="3.6640625" style="98" customWidth="1"/>
    <col min="12026" max="12026" width="16" style="98" customWidth="1"/>
    <col min="12027" max="12028" width="3.6640625" style="98" customWidth="1"/>
    <col min="12029" max="12029" width="14.33203125" style="98" bestFit="1" customWidth="1"/>
    <col min="12030" max="12031" width="3.6640625" style="98" customWidth="1"/>
    <col min="12032" max="12032" width="16.6640625" style="98" bestFit="1" customWidth="1"/>
    <col min="12033" max="12033" width="3.6640625" style="98" customWidth="1"/>
    <col min="12034" max="12034" width="17.33203125" style="98" customWidth="1"/>
    <col min="12035" max="12035" width="3.6640625" style="98" customWidth="1"/>
    <col min="12036" max="12041" width="8.88671875" style="98"/>
    <col min="12042" max="12042" width="10.33203125" style="98" bestFit="1" customWidth="1"/>
    <col min="12043" max="12280" width="8.88671875" style="98"/>
    <col min="12281" max="12281" width="3.6640625" style="98" customWidth="1"/>
    <col min="12282" max="12282" width="16" style="98" customWidth="1"/>
    <col min="12283" max="12284" width="3.6640625" style="98" customWidth="1"/>
    <col min="12285" max="12285" width="14.33203125" style="98" bestFit="1" customWidth="1"/>
    <col min="12286" max="12287" width="3.6640625" style="98" customWidth="1"/>
    <col min="12288" max="12288" width="16.6640625" style="98" bestFit="1" customWidth="1"/>
    <col min="12289" max="12289" width="3.6640625" style="98" customWidth="1"/>
    <col min="12290" max="12290" width="17.33203125" style="98" customWidth="1"/>
    <col min="12291" max="12291" width="3.6640625" style="98" customWidth="1"/>
    <col min="12292" max="12297" width="8.88671875" style="98"/>
    <col min="12298" max="12298" width="10.33203125" style="98" bestFit="1" customWidth="1"/>
    <col min="12299" max="12536" width="8.88671875" style="98"/>
    <col min="12537" max="12537" width="3.6640625" style="98" customWidth="1"/>
    <col min="12538" max="12538" width="16" style="98" customWidth="1"/>
    <col min="12539" max="12540" width="3.6640625" style="98" customWidth="1"/>
    <col min="12541" max="12541" width="14.33203125" style="98" bestFit="1" customWidth="1"/>
    <col min="12542" max="12543" width="3.6640625" style="98" customWidth="1"/>
    <col min="12544" max="12544" width="16.6640625" style="98" bestFit="1" customWidth="1"/>
    <col min="12545" max="12545" width="3.6640625" style="98" customWidth="1"/>
    <col min="12546" max="12546" width="17.33203125" style="98" customWidth="1"/>
    <col min="12547" max="12547" width="3.6640625" style="98" customWidth="1"/>
    <col min="12548" max="12553" width="8.88671875" style="98"/>
    <col min="12554" max="12554" width="10.33203125" style="98" bestFit="1" customWidth="1"/>
    <col min="12555" max="12792" width="8.88671875" style="98"/>
    <col min="12793" max="12793" width="3.6640625" style="98" customWidth="1"/>
    <col min="12794" max="12794" width="16" style="98" customWidth="1"/>
    <col min="12795" max="12796" width="3.6640625" style="98" customWidth="1"/>
    <col min="12797" max="12797" width="14.33203125" style="98" bestFit="1" customWidth="1"/>
    <col min="12798" max="12799" width="3.6640625" style="98" customWidth="1"/>
    <col min="12800" max="12800" width="16.6640625" style="98" bestFit="1" customWidth="1"/>
    <col min="12801" max="12801" width="3.6640625" style="98" customWidth="1"/>
    <col min="12802" max="12802" width="17.33203125" style="98" customWidth="1"/>
    <col min="12803" max="12803" width="3.6640625" style="98" customWidth="1"/>
    <col min="12804" max="12809" width="8.88671875" style="98"/>
    <col min="12810" max="12810" width="10.33203125" style="98" bestFit="1" customWidth="1"/>
    <col min="12811" max="13048" width="8.88671875" style="98"/>
    <col min="13049" max="13049" width="3.6640625" style="98" customWidth="1"/>
    <col min="13050" max="13050" width="16" style="98" customWidth="1"/>
    <col min="13051" max="13052" width="3.6640625" style="98" customWidth="1"/>
    <col min="13053" max="13053" width="14.33203125" style="98" bestFit="1" customWidth="1"/>
    <col min="13054" max="13055" width="3.6640625" style="98" customWidth="1"/>
    <col min="13056" max="13056" width="16.6640625" style="98" bestFit="1" customWidth="1"/>
    <col min="13057" max="13057" width="3.6640625" style="98" customWidth="1"/>
    <col min="13058" max="13058" width="17.33203125" style="98" customWidth="1"/>
    <col min="13059" max="13059" width="3.6640625" style="98" customWidth="1"/>
    <col min="13060" max="13065" width="8.88671875" style="98"/>
    <col min="13066" max="13066" width="10.33203125" style="98" bestFit="1" customWidth="1"/>
    <col min="13067" max="13304" width="8.88671875" style="98"/>
    <col min="13305" max="13305" width="3.6640625" style="98" customWidth="1"/>
    <col min="13306" max="13306" width="16" style="98" customWidth="1"/>
    <col min="13307" max="13308" width="3.6640625" style="98" customWidth="1"/>
    <col min="13309" max="13309" width="14.33203125" style="98" bestFit="1" customWidth="1"/>
    <col min="13310" max="13311" width="3.6640625" style="98" customWidth="1"/>
    <col min="13312" max="13312" width="16.6640625" style="98" bestFit="1" customWidth="1"/>
    <col min="13313" max="13313" width="3.6640625" style="98" customWidth="1"/>
    <col min="13314" max="13314" width="17.33203125" style="98" customWidth="1"/>
    <col min="13315" max="13315" width="3.6640625" style="98" customWidth="1"/>
    <col min="13316" max="13321" width="8.88671875" style="98"/>
    <col min="13322" max="13322" width="10.33203125" style="98" bestFit="1" customWidth="1"/>
    <col min="13323" max="13560" width="8.88671875" style="98"/>
    <col min="13561" max="13561" width="3.6640625" style="98" customWidth="1"/>
    <col min="13562" max="13562" width="16" style="98" customWidth="1"/>
    <col min="13563" max="13564" width="3.6640625" style="98" customWidth="1"/>
    <col min="13565" max="13565" width="14.33203125" style="98" bestFit="1" customWidth="1"/>
    <col min="13566" max="13567" width="3.6640625" style="98" customWidth="1"/>
    <col min="13568" max="13568" width="16.6640625" style="98" bestFit="1" customWidth="1"/>
    <col min="13569" max="13569" width="3.6640625" style="98" customWidth="1"/>
    <col min="13570" max="13570" width="17.33203125" style="98" customWidth="1"/>
    <col min="13571" max="13571" width="3.6640625" style="98" customWidth="1"/>
    <col min="13572" max="13577" width="8.88671875" style="98"/>
    <col min="13578" max="13578" width="10.33203125" style="98" bestFit="1" customWidth="1"/>
    <col min="13579" max="13816" width="8.88671875" style="98"/>
    <col min="13817" max="13817" width="3.6640625" style="98" customWidth="1"/>
    <col min="13818" max="13818" width="16" style="98" customWidth="1"/>
    <col min="13819" max="13820" width="3.6640625" style="98" customWidth="1"/>
    <col min="13821" max="13821" width="14.33203125" style="98" bestFit="1" customWidth="1"/>
    <col min="13822" max="13823" width="3.6640625" style="98" customWidth="1"/>
    <col min="13824" max="13824" width="16.6640625" style="98" bestFit="1" customWidth="1"/>
    <col min="13825" max="13825" width="3.6640625" style="98" customWidth="1"/>
    <col min="13826" max="13826" width="17.33203125" style="98" customWidth="1"/>
    <col min="13827" max="13827" width="3.6640625" style="98" customWidth="1"/>
    <col min="13828" max="13833" width="8.88671875" style="98"/>
    <col min="13834" max="13834" width="10.33203125" style="98" bestFit="1" customWidth="1"/>
    <col min="13835" max="14072" width="8.88671875" style="98"/>
    <col min="14073" max="14073" width="3.6640625" style="98" customWidth="1"/>
    <col min="14074" max="14074" width="16" style="98" customWidth="1"/>
    <col min="14075" max="14076" width="3.6640625" style="98" customWidth="1"/>
    <col min="14077" max="14077" width="14.33203125" style="98" bestFit="1" customWidth="1"/>
    <col min="14078" max="14079" width="3.6640625" style="98" customWidth="1"/>
    <col min="14080" max="14080" width="16.6640625" style="98" bestFit="1" customWidth="1"/>
    <col min="14081" max="14081" width="3.6640625" style="98" customWidth="1"/>
    <col min="14082" max="14082" width="17.33203125" style="98" customWidth="1"/>
    <col min="14083" max="14083" width="3.6640625" style="98" customWidth="1"/>
    <col min="14084" max="14089" width="8.88671875" style="98"/>
    <col min="14090" max="14090" width="10.33203125" style="98" bestFit="1" customWidth="1"/>
    <col min="14091" max="14328" width="8.88671875" style="98"/>
    <col min="14329" max="14329" width="3.6640625" style="98" customWidth="1"/>
    <col min="14330" max="14330" width="16" style="98" customWidth="1"/>
    <col min="14331" max="14332" width="3.6640625" style="98" customWidth="1"/>
    <col min="14333" max="14333" width="14.33203125" style="98" bestFit="1" customWidth="1"/>
    <col min="14334" max="14335" width="3.6640625" style="98" customWidth="1"/>
    <col min="14336" max="14336" width="16.6640625" style="98" bestFit="1" customWidth="1"/>
    <col min="14337" max="14337" width="3.6640625" style="98" customWidth="1"/>
    <col min="14338" max="14338" width="17.33203125" style="98" customWidth="1"/>
    <col min="14339" max="14339" width="3.6640625" style="98" customWidth="1"/>
    <col min="14340" max="14345" width="8.88671875" style="98"/>
    <col min="14346" max="14346" width="10.33203125" style="98" bestFit="1" customWidth="1"/>
    <col min="14347" max="14584" width="8.88671875" style="98"/>
    <col min="14585" max="14585" width="3.6640625" style="98" customWidth="1"/>
    <col min="14586" max="14586" width="16" style="98" customWidth="1"/>
    <col min="14587" max="14588" width="3.6640625" style="98" customWidth="1"/>
    <col min="14589" max="14589" width="14.33203125" style="98" bestFit="1" customWidth="1"/>
    <col min="14590" max="14591" width="3.6640625" style="98" customWidth="1"/>
    <col min="14592" max="14592" width="16.6640625" style="98" bestFit="1" customWidth="1"/>
    <col min="14593" max="14593" width="3.6640625" style="98" customWidth="1"/>
    <col min="14594" max="14594" width="17.33203125" style="98" customWidth="1"/>
    <col min="14595" max="14595" width="3.6640625" style="98" customWidth="1"/>
    <col min="14596" max="14601" width="8.88671875" style="98"/>
    <col min="14602" max="14602" width="10.33203125" style="98" bestFit="1" customWidth="1"/>
    <col min="14603" max="14840" width="8.88671875" style="98"/>
    <col min="14841" max="14841" width="3.6640625" style="98" customWidth="1"/>
    <col min="14842" max="14842" width="16" style="98" customWidth="1"/>
    <col min="14843" max="14844" width="3.6640625" style="98" customWidth="1"/>
    <col min="14845" max="14845" width="14.33203125" style="98" bestFit="1" customWidth="1"/>
    <col min="14846" max="14847" width="3.6640625" style="98" customWidth="1"/>
    <col min="14848" max="14848" width="16.6640625" style="98" bestFit="1" customWidth="1"/>
    <col min="14849" max="14849" width="3.6640625" style="98" customWidth="1"/>
    <col min="14850" max="14850" width="17.33203125" style="98" customWidth="1"/>
    <col min="14851" max="14851" width="3.6640625" style="98" customWidth="1"/>
    <col min="14852" max="14857" width="8.88671875" style="98"/>
    <col min="14858" max="14858" width="10.33203125" style="98" bestFit="1" customWidth="1"/>
    <col min="14859" max="15096" width="8.88671875" style="98"/>
    <col min="15097" max="15097" width="3.6640625" style="98" customWidth="1"/>
    <col min="15098" max="15098" width="16" style="98" customWidth="1"/>
    <col min="15099" max="15100" width="3.6640625" style="98" customWidth="1"/>
    <col min="15101" max="15101" width="14.33203125" style="98" bestFit="1" customWidth="1"/>
    <col min="15102" max="15103" width="3.6640625" style="98" customWidth="1"/>
    <col min="15104" max="15104" width="16.6640625" style="98" bestFit="1" customWidth="1"/>
    <col min="15105" max="15105" width="3.6640625" style="98" customWidth="1"/>
    <col min="15106" max="15106" width="17.33203125" style="98" customWidth="1"/>
    <col min="15107" max="15107" width="3.6640625" style="98" customWidth="1"/>
    <col min="15108" max="15113" width="8.88671875" style="98"/>
    <col min="15114" max="15114" width="10.33203125" style="98" bestFit="1" customWidth="1"/>
    <col min="15115" max="15352" width="8.88671875" style="98"/>
    <col min="15353" max="15353" width="3.6640625" style="98" customWidth="1"/>
    <col min="15354" max="15354" width="16" style="98" customWidth="1"/>
    <col min="15355" max="15356" width="3.6640625" style="98" customWidth="1"/>
    <col min="15357" max="15357" width="14.33203125" style="98" bestFit="1" customWidth="1"/>
    <col min="15358" max="15359" width="3.6640625" style="98" customWidth="1"/>
    <col min="15360" max="15360" width="16.6640625" style="98" bestFit="1" customWidth="1"/>
    <col min="15361" max="15361" width="3.6640625" style="98" customWidth="1"/>
    <col min="15362" max="15362" width="17.33203125" style="98" customWidth="1"/>
    <col min="15363" max="15363" width="3.6640625" style="98" customWidth="1"/>
    <col min="15364" max="15369" width="8.88671875" style="98"/>
    <col min="15370" max="15370" width="10.33203125" style="98" bestFit="1" customWidth="1"/>
    <col min="15371" max="15608" width="8.88671875" style="98"/>
    <col min="15609" max="15609" width="3.6640625" style="98" customWidth="1"/>
    <col min="15610" max="15610" width="16" style="98" customWidth="1"/>
    <col min="15611" max="15612" width="3.6640625" style="98" customWidth="1"/>
    <col min="15613" max="15613" width="14.33203125" style="98" bestFit="1" customWidth="1"/>
    <col min="15614" max="15615" width="3.6640625" style="98" customWidth="1"/>
    <col min="15616" max="15616" width="16.6640625" style="98" bestFit="1" customWidth="1"/>
    <col min="15617" max="15617" width="3.6640625" style="98" customWidth="1"/>
    <col min="15618" max="15618" width="17.33203125" style="98" customWidth="1"/>
    <col min="15619" max="15619" width="3.6640625" style="98" customWidth="1"/>
    <col min="15620" max="15625" width="8.88671875" style="98"/>
    <col min="15626" max="15626" width="10.33203125" style="98" bestFit="1" customWidth="1"/>
    <col min="15627" max="15864" width="8.88671875" style="98"/>
    <col min="15865" max="15865" width="3.6640625" style="98" customWidth="1"/>
    <col min="15866" max="15866" width="16" style="98" customWidth="1"/>
    <col min="15867" max="15868" width="3.6640625" style="98" customWidth="1"/>
    <col min="15869" max="15869" width="14.33203125" style="98" bestFit="1" customWidth="1"/>
    <col min="15870" max="15871" width="3.6640625" style="98" customWidth="1"/>
    <col min="15872" max="15872" width="16.6640625" style="98" bestFit="1" customWidth="1"/>
    <col min="15873" max="15873" width="3.6640625" style="98" customWidth="1"/>
    <col min="15874" max="15874" width="17.33203125" style="98" customWidth="1"/>
    <col min="15875" max="15875" width="3.6640625" style="98" customWidth="1"/>
    <col min="15876" max="15881" width="8.88671875" style="98"/>
    <col min="15882" max="15882" width="10.33203125" style="98" bestFit="1" customWidth="1"/>
    <col min="15883" max="16120" width="8.88671875" style="98"/>
    <col min="16121" max="16121" width="3.6640625" style="98" customWidth="1"/>
    <col min="16122" max="16122" width="16" style="98" customWidth="1"/>
    <col min="16123" max="16124" width="3.6640625" style="98" customWidth="1"/>
    <col min="16125" max="16125" width="14.33203125" style="98" bestFit="1" customWidth="1"/>
    <col min="16126" max="16127" width="3.6640625" style="98" customWidth="1"/>
    <col min="16128" max="16128" width="16.6640625" style="98" bestFit="1" customWidth="1"/>
    <col min="16129" max="16129" width="3.6640625" style="98" customWidth="1"/>
    <col min="16130" max="16130" width="17.33203125" style="98" customWidth="1"/>
    <col min="16131" max="16131" width="3.6640625" style="98" customWidth="1"/>
    <col min="16132" max="16137" width="8.88671875" style="98"/>
    <col min="16138" max="16138" width="10.33203125" style="98" bestFit="1" customWidth="1"/>
    <col min="16139" max="16380" width="8.88671875" style="98"/>
    <col min="16381" max="16384" width="9.109375" style="98" customWidth="1"/>
  </cols>
  <sheetData>
    <row r="1" spans="1:7" s="106" customFormat="1" ht="21" x14ac:dyDescent="0.4">
      <c r="A1" s="110"/>
      <c r="B1" s="329" t="s">
        <v>3070</v>
      </c>
      <c r="C1" s="329"/>
      <c r="D1" s="329"/>
      <c r="E1" s="329"/>
      <c r="F1" s="329"/>
      <c r="G1" s="330"/>
    </row>
    <row r="2" spans="1:7" ht="9" customHeight="1" x14ac:dyDescent="0.35">
      <c r="B2" s="97"/>
      <c r="C2" s="97"/>
      <c r="D2" s="97"/>
      <c r="E2" s="97"/>
      <c r="F2" s="97"/>
      <c r="G2" s="324"/>
    </row>
    <row r="3" spans="1:7" s="342" customFormat="1" ht="41.25" customHeight="1" x14ac:dyDescent="0.3">
      <c r="A3" s="339"/>
      <c r="B3" s="340" t="s">
        <v>3065</v>
      </c>
      <c r="C3" s="341" t="s">
        <v>3066</v>
      </c>
      <c r="D3" s="341" t="s">
        <v>3067</v>
      </c>
      <c r="E3" s="341" t="s">
        <v>3068</v>
      </c>
      <c r="F3" s="340" t="s">
        <v>3069</v>
      </c>
    </row>
    <row r="4" spans="1:7" s="109" customFormat="1" ht="16.2" x14ac:dyDescent="0.3">
      <c r="A4" s="110"/>
      <c r="B4" s="99" t="s">
        <v>28</v>
      </c>
      <c r="C4" s="101"/>
      <c r="D4" s="101"/>
      <c r="E4" s="101"/>
      <c r="F4" s="101">
        <v>22314868</v>
      </c>
    </row>
    <row r="5" spans="1:7" s="109" customFormat="1" ht="16.2" x14ac:dyDescent="0.3">
      <c r="A5" s="110"/>
      <c r="B5" s="99" t="s">
        <v>29</v>
      </c>
      <c r="C5" s="101"/>
      <c r="D5" s="101"/>
      <c r="E5" s="101">
        <v>19080569</v>
      </c>
      <c r="F5" s="101">
        <v>21360667</v>
      </c>
    </row>
    <row r="6" spans="1:7" s="109" customFormat="1" ht="16.2" x14ac:dyDescent="0.3">
      <c r="A6" s="110"/>
      <c r="B6" s="99" t="s">
        <v>30</v>
      </c>
      <c r="C6" s="101"/>
      <c r="D6" s="101"/>
      <c r="E6" s="101">
        <v>51055152</v>
      </c>
      <c r="F6" s="101">
        <v>18629668</v>
      </c>
    </row>
    <row r="7" spans="1:7" s="109" customFormat="1" ht="16.2" x14ac:dyDescent="0.3">
      <c r="A7" s="110"/>
      <c r="B7" s="99" t="s">
        <v>31</v>
      </c>
      <c r="C7" s="101"/>
      <c r="D7" s="101"/>
      <c r="E7" s="101">
        <v>48738637</v>
      </c>
      <c r="F7" s="101">
        <v>18702092</v>
      </c>
    </row>
    <row r="8" spans="1:7" s="109" customFormat="1" ht="16.2" x14ac:dyDescent="0.3">
      <c r="A8" s="110"/>
      <c r="B8" s="99" t="s">
        <v>32</v>
      </c>
      <c r="C8" s="101"/>
      <c r="D8" s="101"/>
      <c r="E8" s="101">
        <v>4172227</v>
      </c>
      <c r="F8" s="101">
        <v>18020962</v>
      </c>
    </row>
    <row r="9" spans="1:7" s="109" customFormat="1" ht="16.2" x14ac:dyDescent="0.3">
      <c r="A9" s="110"/>
      <c r="B9" s="99" t="s">
        <v>33</v>
      </c>
      <c r="C9" s="101"/>
      <c r="D9" s="101"/>
      <c r="E9" s="101">
        <v>4358450</v>
      </c>
      <c r="F9" s="101">
        <v>56255975</v>
      </c>
    </row>
    <row r="10" spans="1:7" s="109" customFormat="1" ht="16.2" x14ac:dyDescent="0.3">
      <c r="A10" s="110"/>
      <c r="B10" s="99" t="s">
        <v>34</v>
      </c>
      <c r="C10" s="101"/>
      <c r="D10" s="101"/>
      <c r="E10" s="101">
        <v>17830752</v>
      </c>
      <c r="F10" s="101">
        <v>23356163</v>
      </c>
    </row>
    <row r="11" spans="1:7" s="109" customFormat="1" ht="16.2" x14ac:dyDescent="0.3">
      <c r="A11" s="110"/>
      <c r="B11" s="99" t="s">
        <v>35</v>
      </c>
      <c r="C11" s="101"/>
      <c r="D11" s="101"/>
      <c r="E11" s="101">
        <v>54814509</v>
      </c>
      <c r="F11" s="101">
        <v>31469260.710000001</v>
      </c>
    </row>
    <row r="12" spans="1:7" s="109" customFormat="1" ht="16.2" x14ac:dyDescent="0.3">
      <c r="A12" s="110"/>
      <c r="B12" s="99" t="s">
        <v>36</v>
      </c>
      <c r="C12" s="101"/>
      <c r="D12" s="101"/>
      <c r="E12" s="101">
        <v>74436070</v>
      </c>
      <c r="F12" s="101">
        <v>31883378.079999998</v>
      </c>
    </row>
    <row r="13" spans="1:7" s="109" customFormat="1" ht="16.2" x14ac:dyDescent="0.3">
      <c r="A13" s="110"/>
      <c r="B13" s="99" t="s">
        <v>37</v>
      </c>
      <c r="C13" s="101"/>
      <c r="D13" s="101"/>
      <c r="E13" s="101">
        <v>20959773</v>
      </c>
      <c r="F13" s="101">
        <v>19769671</v>
      </c>
    </row>
    <row r="14" spans="1:7" s="109" customFormat="1" ht="16.2" x14ac:dyDescent="0.3">
      <c r="A14" s="110"/>
      <c r="B14" s="99" t="s">
        <v>38</v>
      </c>
      <c r="C14" s="101"/>
      <c r="D14" s="101"/>
      <c r="E14" s="101">
        <v>10779619</v>
      </c>
      <c r="F14" s="101">
        <v>7752634.5700000003</v>
      </c>
    </row>
    <row r="15" spans="1:7" s="109" customFormat="1" ht="16.2" x14ac:dyDescent="0.3">
      <c r="A15" s="110"/>
      <c r="B15" s="99" t="s">
        <v>39</v>
      </c>
      <c r="C15" s="101"/>
      <c r="D15" s="101"/>
      <c r="E15" s="101">
        <v>64477737</v>
      </c>
      <c r="F15" s="101">
        <v>13504611</v>
      </c>
    </row>
    <row r="16" spans="1:7" s="109" customFormat="1" ht="16.2" x14ac:dyDescent="0.3">
      <c r="A16" s="110"/>
      <c r="B16" s="99" t="s">
        <v>40</v>
      </c>
      <c r="C16" s="101"/>
      <c r="D16" s="101"/>
      <c r="E16" s="101">
        <v>74698946</v>
      </c>
      <c r="F16" s="101">
        <v>15883859.25</v>
      </c>
    </row>
    <row r="17" spans="1:6" s="109" customFormat="1" ht="16.2" x14ac:dyDescent="0.3">
      <c r="A17" s="110"/>
      <c r="B17" s="99" t="s">
        <v>41</v>
      </c>
      <c r="C17" s="101"/>
      <c r="D17" s="101"/>
      <c r="E17" s="101">
        <v>37417504</v>
      </c>
      <c r="F17" s="101">
        <v>27123924.199999999</v>
      </c>
    </row>
    <row r="18" spans="1:6" s="109" customFormat="1" ht="16.2" x14ac:dyDescent="0.3">
      <c r="A18" s="110"/>
      <c r="B18" s="99" t="s">
        <v>42</v>
      </c>
      <c r="C18" s="101"/>
      <c r="D18" s="101"/>
      <c r="E18" s="101">
        <v>27678098</v>
      </c>
      <c r="F18" s="101">
        <v>20515187</v>
      </c>
    </row>
    <row r="19" spans="1:6" s="109" customFormat="1" ht="16.2" x14ac:dyDescent="0.3">
      <c r="A19" s="110"/>
      <c r="B19" s="99" t="s">
        <v>43</v>
      </c>
      <c r="C19" s="101"/>
      <c r="D19" s="101"/>
      <c r="E19" s="101">
        <v>7585848</v>
      </c>
      <c r="F19" s="101">
        <v>27321704.620000001</v>
      </c>
    </row>
    <row r="20" spans="1:6" s="109" customFormat="1" ht="16.2" x14ac:dyDescent="0.3">
      <c r="A20" s="110"/>
      <c r="B20" s="99" t="s">
        <v>44</v>
      </c>
      <c r="C20" s="101"/>
      <c r="D20" s="101"/>
      <c r="E20" s="101">
        <v>57393128</v>
      </c>
      <c r="F20" s="101">
        <v>6223516</v>
      </c>
    </row>
    <row r="21" spans="1:6" s="109" customFormat="1" ht="16.2" x14ac:dyDescent="0.3">
      <c r="A21" s="110"/>
      <c r="B21" s="99" t="s">
        <v>45</v>
      </c>
      <c r="C21" s="101"/>
      <c r="D21" s="101"/>
      <c r="E21" s="101">
        <v>198652871</v>
      </c>
      <c r="F21" s="101">
        <v>14322452</v>
      </c>
    </row>
    <row r="22" spans="1:6" s="109" customFormat="1" ht="16.2" x14ac:dyDescent="0.3">
      <c r="A22" s="110"/>
      <c r="B22" s="99" t="s">
        <v>47</v>
      </c>
      <c r="C22" s="101">
        <v>40316289</v>
      </c>
      <c r="D22" s="101">
        <v>33300257</v>
      </c>
      <c r="E22" s="101">
        <f t="shared" ref="E22:E37" si="0">SUM(C22:D22)</f>
        <v>73616546</v>
      </c>
      <c r="F22" s="101">
        <f>17316950+230775</f>
        <v>17547725</v>
      </c>
    </row>
    <row r="23" spans="1:6" s="109" customFormat="1" ht="16.2" x14ac:dyDescent="0.3">
      <c r="A23" s="110"/>
      <c r="B23" s="99" t="s">
        <v>48</v>
      </c>
      <c r="C23" s="101">
        <v>50195199</v>
      </c>
      <c r="D23" s="101">
        <v>32412700</v>
      </c>
      <c r="E23" s="101">
        <f t="shared" si="0"/>
        <v>82607899</v>
      </c>
      <c r="F23" s="101">
        <v>3493625</v>
      </c>
    </row>
    <row r="24" spans="1:6" s="109" customFormat="1" ht="16.2" x14ac:dyDescent="0.3">
      <c r="A24" s="110"/>
      <c r="B24" s="99" t="s">
        <v>49</v>
      </c>
      <c r="C24" s="101">
        <v>90292178</v>
      </c>
      <c r="D24" s="101">
        <v>59146143</v>
      </c>
      <c r="E24" s="101">
        <f t="shared" si="0"/>
        <v>149438321</v>
      </c>
      <c r="F24" s="101">
        <f>8961923+1104000</f>
        <v>10065923</v>
      </c>
    </row>
    <row r="25" spans="1:6" s="109" customFormat="1" ht="16.2" x14ac:dyDescent="0.3">
      <c r="A25" s="110"/>
      <c r="B25" s="99" t="s">
        <v>50</v>
      </c>
      <c r="C25" s="101">
        <v>66052426</v>
      </c>
      <c r="D25" s="101">
        <v>65174069</v>
      </c>
      <c r="E25" s="101">
        <f t="shared" si="0"/>
        <v>131226495</v>
      </c>
      <c r="F25" s="101">
        <v>4797043</v>
      </c>
    </row>
    <row r="26" spans="1:6" s="109" customFormat="1" ht="16.2" x14ac:dyDescent="0.3">
      <c r="A26" s="110"/>
      <c r="B26" s="99" t="s">
        <v>51</v>
      </c>
      <c r="C26" s="101">
        <v>45029589</v>
      </c>
      <c r="D26" s="101">
        <v>63939911</v>
      </c>
      <c r="E26" s="101">
        <f t="shared" si="0"/>
        <v>108969500</v>
      </c>
      <c r="F26" s="101">
        <v>7824250</v>
      </c>
    </row>
    <row r="27" spans="1:6" s="109" customFormat="1" ht="16.2" x14ac:dyDescent="0.3">
      <c r="A27" s="110"/>
      <c r="B27" s="99" t="s">
        <v>52</v>
      </c>
      <c r="C27" s="101">
        <v>80566051</v>
      </c>
      <c r="D27" s="101">
        <v>69390251</v>
      </c>
      <c r="E27" s="101">
        <f t="shared" si="0"/>
        <v>149956302</v>
      </c>
      <c r="F27" s="101">
        <f>48703719-48014143</f>
        <v>689576</v>
      </c>
    </row>
    <row r="28" spans="1:6" s="109" customFormat="1" ht="16.2" x14ac:dyDescent="0.3">
      <c r="A28" s="110"/>
      <c r="B28" s="99" t="s">
        <v>53</v>
      </c>
      <c r="C28" s="101">
        <v>56159744</v>
      </c>
      <c r="D28" s="101">
        <v>0</v>
      </c>
      <c r="E28" s="101">
        <f t="shared" si="0"/>
        <v>56159744</v>
      </c>
      <c r="F28" s="101">
        <v>45689138</v>
      </c>
    </row>
    <row r="29" spans="1:6" s="109" customFormat="1" ht="16.2" x14ac:dyDescent="0.3">
      <c r="A29" s="110"/>
      <c r="B29" s="99" t="s">
        <v>54</v>
      </c>
      <c r="C29" s="101">
        <v>50445134</v>
      </c>
      <c r="D29" s="101">
        <v>0</v>
      </c>
      <c r="E29" s="101">
        <f t="shared" si="0"/>
        <v>50445134</v>
      </c>
      <c r="F29" s="101">
        <v>12394394</v>
      </c>
    </row>
    <row r="30" spans="1:6" s="109" customFormat="1" ht="16.2" x14ac:dyDescent="0.3">
      <c r="A30" s="110"/>
      <c r="B30" s="99" t="s">
        <v>55</v>
      </c>
      <c r="C30" s="101">
        <v>45689190</v>
      </c>
      <c r="D30" s="101">
        <v>0</v>
      </c>
      <c r="E30" s="101">
        <f t="shared" si="0"/>
        <v>45689190</v>
      </c>
      <c r="F30" s="101">
        <v>13872291</v>
      </c>
    </row>
    <row r="31" spans="1:6" s="109" customFormat="1" ht="16.2" x14ac:dyDescent="0.3">
      <c r="A31" s="110"/>
      <c r="B31" s="99" t="s">
        <v>56</v>
      </c>
      <c r="C31" s="101">
        <v>46876507</v>
      </c>
      <c r="D31" s="101">
        <v>7819765</v>
      </c>
      <c r="E31" s="101">
        <f t="shared" si="0"/>
        <v>54696272</v>
      </c>
      <c r="F31" s="101">
        <v>4174699</v>
      </c>
    </row>
    <row r="32" spans="1:6" s="109" customFormat="1" ht="16.2" x14ac:dyDescent="0.3">
      <c r="A32" s="110"/>
      <c r="B32" s="99" t="s">
        <v>57</v>
      </c>
      <c r="C32" s="101">
        <v>40348102</v>
      </c>
      <c r="D32" s="101">
        <v>18634863</v>
      </c>
      <c r="E32" s="101">
        <f t="shared" si="0"/>
        <v>58982965</v>
      </c>
      <c r="F32" s="101">
        <v>546096</v>
      </c>
    </row>
    <row r="33" spans="1:6" s="109" customFormat="1" ht="16.2" x14ac:dyDescent="0.3">
      <c r="A33" s="110"/>
      <c r="B33" s="99" t="s">
        <v>58</v>
      </c>
      <c r="C33" s="101">
        <v>67812077</v>
      </c>
      <c r="D33" s="101">
        <v>39552800</v>
      </c>
      <c r="E33" s="101">
        <f t="shared" si="0"/>
        <v>107364877</v>
      </c>
      <c r="F33" s="101">
        <v>3638577</v>
      </c>
    </row>
    <row r="34" spans="1:6" s="109" customFormat="1" ht="16.2" x14ac:dyDescent="0.3">
      <c r="A34" s="110"/>
      <c r="B34" s="99" t="s">
        <v>59</v>
      </c>
      <c r="C34" s="101">
        <v>113884617</v>
      </c>
      <c r="D34" s="101">
        <v>111760625</v>
      </c>
      <c r="E34" s="101">
        <f t="shared" si="0"/>
        <v>225645242</v>
      </c>
      <c r="F34" s="101">
        <v>7238022</v>
      </c>
    </row>
    <row r="35" spans="1:6" s="109" customFormat="1" ht="16.2" x14ac:dyDescent="0.3">
      <c r="A35" s="110"/>
      <c r="B35" s="99" t="s">
        <v>60</v>
      </c>
      <c r="C35" s="101">
        <v>229131475</v>
      </c>
      <c r="D35" s="101">
        <v>0</v>
      </c>
      <c r="E35" s="101">
        <f t="shared" si="0"/>
        <v>229131475</v>
      </c>
      <c r="F35" s="101">
        <v>33910005</v>
      </c>
    </row>
    <row r="36" spans="1:6" s="109" customFormat="1" ht="16.2" x14ac:dyDescent="0.3">
      <c r="A36" s="110"/>
      <c r="B36" s="99" t="s">
        <v>61</v>
      </c>
      <c r="C36" s="101">
        <v>218729810</v>
      </c>
      <c r="D36" s="101">
        <v>0</v>
      </c>
      <c r="E36" s="101">
        <f t="shared" si="0"/>
        <v>218729810</v>
      </c>
      <c r="F36" s="101">
        <v>1058697</v>
      </c>
    </row>
    <row r="37" spans="1:6" s="109" customFormat="1" ht="16.2" x14ac:dyDescent="0.3">
      <c r="A37" s="110">
        <v>1</v>
      </c>
      <c r="B37" s="99" t="s">
        <v>62</v>
      </c>
      <c r="C37" s="101">
        <v>56142648</v>
      </c>
      <c r="D37" s="101">
        <v>7247794</v>
      </c>
      <c r="E37" s="101">
        <f t="shared" si="0"/>
        <v>63390442</v>
      </c>
      <c r="F37" s="101">
        <v>225945013</v>
      </c>
    </row>
    <row r="38" spans="1:6" s="109" customFormat="1" ht="16.2" x14ac:dyDescent="0.3">
      <c r="A38" s="110"/>
      <c r="B38" s="99" t="s">
        <v>63</v>
      </c>
      <c r="C38" s="101">
        <v>56883111</v>
      </c>
      <c r="D38" s="101">
        <v>13727791</v>
      </c>
      <c r="E38" s="101">
        <f t="shared" ref="E38:E48" si="1">SUM(C38:D38)</f>
        <v>70610902</v>
      </c>
      <c r="F38" s="101">
        <v>177293</v>
      </c>
    </row>
    <row r="39" spans="1:6" s="109" customFormat="1" ht="16.2" x14ac:dyDescent="0.3">
      <c r="A39" s="110"/>
      <c r="B39" s="99" t="s">
        <v>64</v>
      </c>
      <c r="C39" s="101">
        <v>72463923</v>
      </c>
      <c r="D39" s="101">
        <v>93411918</v>
      </c>
      <c r="E39" s="101">
        <f t="shared" si="1"/>
        <v>165875841</v>
      </c>
      <c r="F39" s="101">
        <v>328010</v>
      </c>
    </row>
    <row r="40" spans="1:6" s="109" customFormat="1" ht="16.2" x14ac:dyDescent="0.3">
      <c r="A40" s="110"/>
      <c r="B40" s="99" t="s">
        <v>65</v>
      </c>
      <c r="C40" s="101">
        <v>332916895</v>
      </c>
      <c r="D40" s="101">
        <v>48227988</v>
      </c>
      <c r="E40" s="101">
        <f t="shared" si="1"/>
        <v>381144883</v>
      </c>
      <c r="F40" s="101">
        <v>1166292</v>
      </c>
    </row>
    <row r="41" spans="1:6" s="109" customFormat="1" ht="16.2" x14ac:dyDescent="0.3">
      <c r="A41" s="110"/>
      <c r="B41" s="99" t="s">
        <v>66</v>
      </c>
      <c r="C41" s="101">
        <v>446668845</v>
      </c>
      <c r="D41" s="101">
        <v>43208025</v>
      </c>
      <c r="E41" s="101">
        <f t="shared" si="1"/>
        <v>489876870</v>
      </c>
      <c r="F41" s="101">
        <v>378800</v>
      </c>
    </row>
    <row r="42" spans="1:6" s="109" customFormat="1" ht="16.2" x14ac:dyDescent="0.3">
      <c r="A42" s="110"/>
      <c r="B42" s="99" t="s">
        <v>67</v>
      </c>
      <c r="C42" s="101">
        <v>368041014</v>
      </c>
      <c r="D42" s="101">
        <v>47032078</v>
      </c>
      <c r="E42" s="101">
        <f t="shared" si="1"/>
        <v>415073092</v>
      </c>
      <c r="F42" s="101">
        <v>179356</v>
      </c>
    </row>
    <row r="43" spans="1:6" s="109" customFormat="1" ht="16.2" x14ac:dyDescent="0.3">
      <c r="A43" s="110"/>
      <c r="B43" s="99" t="s">
        <v>68</v>
      </c>
      <c r="C43" s="325">
        <v>299553989</v>
      </c>
      <c r="D43" s="325">
        <v>69412929</v>
      </c>
      <c r="E43" s="325">
        <f t="shared" si="1"/>
        <v>368966918</v>
      </c>
      <c r="F43" s="101">
        <v>1651420</v>
      </c>
    </row>
    <row r="44" spans="1:6" s="109" customFormat="1" ht="16.2" x14ac:dyDescent="0.3">
      <c r="A44" s="110"/>
      <c r="B44" s="99" t="s">
        <v>69</v>
      </c>
      <c r="C44" s="325">
        <v>457675043</v>
      </c>
      <c r="D44" s="325">
        <v>91842035</v>
      </c>
      <c r="E44" s="325">
        <f t="shared" si="1"/>
        <v>549517078</v>
      </c>
      <c r="F44" s="101">
        <v>1374283</v>
      </c>
    </row>
    <row r="45" spans="1:6" s="109" customFormat="1" ht="16.2" x14ac:dyDescent="0.3">
      <c r="A45" s="110"/>
      <c r="B45" s="99" t="s">
        <v>70</v>
      </c>
      <c r="C45" s="325">
        <v>388618354</v>
      </c>
      <c r="D45" s="325">
        <v>95868769</v>
      </c>
      <c r="E45" s="325">
        <f t="shared" si="1"/>
        <v>484487123</v>
      </c>
      <c r="F45" s="101">
        <v>1754361</v>
      </c>
    </row>
    <row r="46" spans="1:6" s="109" customFormat="1" ht="16.2" x14ac:dyDescent="0.3">
      <c r="A46" s="110"/>
      <c r="B46" s="99" t="s">
        <v>71</v>
      </c>
      <c r="C46" s="325">
        <v>355912839</v>
      </c>
      <c r="D46" s="325">
        <v>76084740</v>
      </c>
      <c r="E46" s="325">
        <f t="shared" si="1"/>
        <v>431997579</v>
      </c>
      <c r="F46" s="101">
        <v>183701</v>
      </c>
    </row>
    <row r="47" spans="1:6" s="109" customFormat="1" ht="16.2" x14ac:dyDescent="0.3">
      <c r="A47" s="110"/>
      <c r="B47" s="99" t="s">
        <v>72</v>
      </c>
      <c r="C47" s="325">
        <v>523815604</v>
      </c>
      <c r="D47" s="325">
        <v>99728388</v>
      </c>
      <c r="E47" s="325">
        <f t="shared" si="1"/>
        <v>623543992</v>
      </c>
      <c r="F47" s="101">
        <v>10647766</v>
      </c>
    </row>
    <row r="48" spans="1:6" s="109" customFormat="1" ht="16.2" x14ac:dyDescent="0.3">
      <c r="A48" s="110"/>
      <c r="B48" s="99" t="s">
        <v>73</v>
      </c>
      <c r="C48" s="325">
        <v>543378731</v>
      </c>
      <c r="D48" s="325">
        <v>136053058</v>
      </c>
      <c r="E48" s="325">
        <f t="shared" si="1"/>
        <v>679431789</v>
      </c>
      <c r="F48" s="101">
        <v>1897269</v>
      </c>
    </row>
    <row r="49" spans="1:6" s="109" customFormat="1" ht="16.2" x14ac:dyDescent="0.3">
      <c r="A49" s="110"/>
      <c r="B49" s="99" t="s">
        <v>153</v>
      </c>
      <c r="C49" s="325">
        <v>1291591452</v>
      </c>
      <c r="D49" s="325">
        <v>142806682</v>
      </c>
      <c r="E49" s="325">
        <f>SUM(C49:D49)</f>
        <v>1434398134</v>
      </c>
      <c r="F49" s="101">
        <v>19805955</v>
      </c>
    </row>
    <row r="50" spans="1:6" s="109" customFormat="1" ht="16.2" x14ac:dyDescent="0.3">
      <c r="A50" s="110"/>
      <c r="B50" s="99" t="s">
        <v>160</v>
      </c>
      <c r="C50" s="325">
        <v>3897375648</v>
      </c>
      <c r="D50" s="325">
        <v>154022176</v>
      </c>
      <c r="E50" s="325">
        <f>SUM(C50:D50)</f>
        <v>4051397824</v>
      </c>
      <c r="F50" s="101">
        <v>7836446</v>
      </c>
    </row>
    <row r="51" spans="1:6" s="112" customFormat="1" ht="16.2" x14ac:dyDescent="0.3">
      <c r="A51" s="110"/>
      <c r="B51" s="96"/>
      <c r="C51" s="332"/>
      <c r="D51" s="332"/>
      <c r="E51" s="337" t="s">
        <v>161</v>
      </c>
      <c r="F51" s="338">
        <v>45244</v>
      </c>
    </row>
    <row r="52" spans="1:6" ht="16.2" x14ac:dyDescent="0.3">
      <c r="B52" s="102"/>
      <c r="C52" s="101"/>
      <c r="D52" s="101"/>
      <c r="E52" s="326"/>
      <c r="F52" s="327"/>
    </row>
    <row r="53" spans="1:6" s="112" customFormat="1" ht="16.2" x14ac:dyDescent="0.3">
      <c r="A53" s="110"/>
      <c r="B53" s="331" t="s">
        <v>3839</v>
      </c>
      <c r="C53" s="332"/>
      <c r="D53" s="332"/>
      <c r="E53" s="332"/>
      <c r="F53" s="332"/>
    </row>
    <row r="54" spans="1:6" s="112" customFormat="1" ht="16.2" x14ac:dyDescent="0.3">
      <c r="A54" s="110"/>
      <c r="B54" s="331" t="s">
        <v>3840</v>
      </c>
      <c r="C54" s="332"/>
      <c r="D54" s="332"/>
      <c r="E54" s="332"/>
      <c r="F54" s="332"/>
    </row>
    <row r="55" spans="1:6" s="112" customFormat="1" ht="16.2" x14ac:dyDescent="0.3">
      <c r="A55" s="110"/>
      <c r="B55" s="333" t="s">
        <v>3071</v>
      </c>
      <c r="C55" s="334"/>
      <c r="D55" s="334"/>
      <c r="E55" s="334"/>
      <c r="F55" s="334"/>
    </row>
    <row r="56" spans="1:6" s="112" customFormat="1" ht="16.2" x14ac:dyDescent="0.3">
      <c r="A56" s="110"/>
      <c r="B56" s="333" t="s">
        <v>145</v>
      </c>
      <c r="C56" s="334"/>
      <c r="D56" s="334"/>
      <c r="E56" s="334"/>
      <c r="F56" s="334"/>
    </row>
    <row r="57" spans="1:6" s="112" customFormat="1" ht="16.2" x14ac:dyDescent="0.3">
      <c r="A57" s="110"/>
      <c r="B57" s="333"/>
      <c r="C57" s="334"/>
      <c r="D57" s="334"/>
      <c r="E57" s="334"/>
      <c r="F57" s="334"/>
    </row>
    <row r="58" spans="1:6" s="112" customFormat="1" ht="16.2" x14ac:dyDescent="0.3">
      <c r="A58" s="110">
        <v>1</v>
      </c>
      <c r="B58" s="96" t="s">
        <v>163</v>
      </c>
      <c r="C58" s="96"/>
      <c r="D58" s="96"/>
      <c r="E58" s="96"/>
      <c r="F58" s="96"/>
    </row>
    <row r="59" spans="1:6" s="112" customFormat="1" ht="16.2" x14ac:dyDescent="0.3">
      <c r="A59" s="110"/>
      <c r="B59" s="96"/>
      <c r="C59" s="335"/>
      <c r="D59" s="336"/>
      <c r="E59" s="336"/>
      <c r="F59" s="336"/>
    </row>
    <row r="60" spans="1:6" ht="16.2" x14ac:dyDescent="0.3">
      <c r="B60" s="103"/>
    </row>
    <row r="61" spans="1:6" ht="16.2" x14ac:dyDescent="0.3">
      <c r="B61" s="129"/>
    </row>
  </sheetData>
  <printOptions horizontalCentered="1"/>
  <pageMargins left="0.75" right="0.75" top="1" bottom="0.75" header="0.5" footer="0.5"/>
  <pageSetup firstPageNumber="33" fitToHeight="8" orientation="landscape" r:id="rId1"/>
  <headerFooter scaleWithDoc="0" alignWithMargins="0">
    <oddFooter>&amp;C&amp;"Arial,Regular"&amp;10&amp;P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E778-F80C-4E5C-A3B8-9999BD502EF0}">
  <sheetPr>
    <tabColor rgb="FF7030A0"/>
    <pageSetUpPr autoPageBreaks="0" fitToPage="1"/>
  </sheetPr>
  <dimension ref="A1:J29"/>
  <sheetViews>
    <sheetView showGridLines="0" topLeftCell="F1" workbookViewId="0">
      <selection activeCell="R12" sqref="R12"/>
    </sheetView>
  </sheetViews>
  <sheetFormatPr defaultRowHeight="16.2" x14ac:dyDescent="0.3"/>
  <cols>
    <col min="1" max="1" width="4" style="350" customWidth="1"/>
    <col min="2" max="2" width="14.44140625" style="98" customWidth="1"/>
    <col min="3" max="8" width="21.6640625" style="98" customWidth="1"/>
    <col min="9" max="9" width="9.109375" style="98"/>
    <col min="10" max="10" width="10.109375" style="98" bestFit="1" customWidth="1"/>
    <col min="11" max="236" width="9.109375" style="98"/>
    <col min="237" max="237" width="26.44140625" style="98" customWidth="1"/>
    <col min="238" max="238" width="33.33203125" style="98" customWidth="1"/>
    <col min="239" max="492" width="9.109375" style="98"/>
    <col min="493" max="493" width="26.44140625" style="98" customWidth="1"/>
    <col min="494" max="494" width="33.33203125" style="98" customWidth="1"/>
    <col min="495" max="748" width="9.109375" style="98"/>
    <col min="749" max="749" width="26.44140625" style="98" customWidth="1"/>
    <col min="750" max="750" width="33.33203125" style="98" customWidth="1"/>
    <col min="751" max="1004" width="9.109375" style="98"/>
    <col min="1005" max="1005" width="26.44140625" style="98" customWidth="1"/>
    <col min="1006" max="1006" width="33.33203125" style="98" customWidth="1"/>
    <col min="1007" max="1260" width="9.109375" style="98"/>
    <col min="1261" max="1261" width="26.44140625" style="98" customWidth="1"/>
    <col min="1262" max="1262" width="33.33203125" style="98" customWidth="1"/>
    <col min="1263" max="1516" width="9.109375" style="98"/>
    <col min="1517" max="1517" width="26.44140625" style="98" customWidth="1"/>
    <col min="1518" max="1518" width="33.33203125" style="98" customWidth="1"/>
    <col min="1519" max="1772" width="9.109375" style="98"/>
    <col min="1773" max="1773" width="26.44140625" style="98" customWidth="1"/>
    <col min="1774" max="1774" width="33.33203125" style="98" customWidth="1"/>
    <col min="1775" max="2028" width="9.109375" style="98"/>
    <col min="2029" max="2029" width="26.44140625" style="98" customWidth="1"/>
    <col min="2030" max="2030" width="33.33203125" style="98" customWidth="1"/>
    <col min="2031" max="2284" width="9.109375" style="98"/>
    <col min="2285" max="2285" width="26.44140625" style="98" customWidth="1"/>
    <col min="2286" max="2286" width="33.33203125" style="98" customWidth="1"/>
    <col min="2287" max="2540" width="9.109375" style="98"/>
    <col min="2541" max="2541" width="26.44140625" style="98" customWidth="1"/>
    <col min="2542" max="2542" width="33.33203125" style="98" customWidth="1"/>
    <col min="2543" max="2796" width="9.109375" style="98"/>
    <col min="2797" max="2797" width="26.44140625" style="98" customWidth="1"/>
    <col min="2798" max="2798" width="33.33203125" style="98" customWidth="1"/>
    <col min="2799" max="3052" width="9.109375" style="98"/>
    <col min="3053" max="3053" width="26.44140625" style="98" customWidth="1"/>
    <col min="3054" max="3054" width="33.33203125" style="98" customWidth="1"/>
    <col min="3055" max="3308" width="9.109375" style="98"/>
    <col min="3309" max="3309" width="26.44140625" style="98" customWidth="1"/>
    <col min="3310" max="3310" width="33.33203125" style="98" customWidth="1"/>
    <col min="3311" max="3564" width="9.109375" style="98"/>
    <col min="3565" max="3565" width="26.44140625" style="98" customWidth="1"/>
    <col min="3566" max="3566" width="33.33203125" style="98" customWidth="1"/>
    <col min="3567" max="3820" width="9.109375" style="98"/>
    <col min="3821" max="3821" width="26.44140625" style="98" customWidth="1"/>
    <col min="3822" max="3822" width="33.33203125" style="98" customWidth="1"/>
    <col min="3823" max="4076" width="9.109375" style="98"/>
    <col min="4077" max="4077" width="26.44140625" style="98" customWidth="1"/>
    <col min="4078" max="4078" width="33.33203125" style="98" customWidth="1"/>
    <col min="4079" max="4332" width="9.109375" style="98"/>
    <col min="4333" max="4333" width="26.44140625" style="98" customWidth="1"/>
    <col min="4334" max="4334" width="33.33203125" style="98" customWidth="1"/>
    <col min="4335" max="4588" width="9.109375" style="98"/>
    <col min="4589" max="4589" width="26.44140625" style="98" customWidth="1"/>
    <col min="4590" max="4590" width="33.33203125" style="98" customWidth="1"/>
    <col min="4591" max="4844" width="9.109375" style="98"/>
    <col min="4845" max="4845" width="26.44140625" style="98" customWidth="1"/>
    <col min="4846" max="4846" width="33.33203125" style="98" customWidth="1"/>
    <col min="4847" max="5100" width="9.109375" style="98"/>
    <col min="5101" max="5101" width="26.44140625" style="98" customWidth="1"/>
    <col min="5102" max="5102" width="33.33203125" style="98" customWidth="1"/>
    <col min="5103" max="5356" width="9.109375" style="98"/>
    <col min="5357" max="5357" width="26.44140625" style="98" customWidth="1"/>
    <col min="5358" max="5358" width="33.33203125" style="98" customWidth="1"/>
    <col min="5359" max="5612" width="9.109375" style="98"/>
    <col min="5613" max="5613" width="26.44140625" style="98" customWidth="1"/>
    <col min="5614" max="5614" width="33.33203125" style="98" customWidth="1"/>
    <col min="5615" max="5868" width="9.109375" style="98"/>
    <col min="5869" max="5869" width="26.44140625" style="98" customWidth="1"/>
    <col min="5870" max="5870" width="33.33203125" style="98" customWidth="1"/>
    <col min="5871" max="6124" width="9.109375" style="98"/>
    <col min="6125" max="6125" width="26.44140625" style="98" customWidth="1"/>
    <col min="6126" max="6126" width="33.33203125" style="98" customWidth="1"/>
    <col min="6127" max="6380" width="9.109375" style="98"/>
    <col min="6381" max="6381" width="26.44140625" style="98" customWidth="1"/>
    <col min="6382" max="6382" width="33.33203125" style="98" customWidth="1"/>
    <col min="6383" max="6636" width="9.109375" style="98"/>
    <col min="6637" max="6637" width="26.44140625" style="98" customWidth="1"/>
    <col min="6638" max="6638" width="33.33203125" style="98" customWidth="1"/>
    <col min="6639" max="6892" width="9.109375" style="98"/>
    <col min="6893" max="6893" width="26.44140625" style="98" customWidth="1"/>
    <col min="6894" max="6894" width="33.33203125" style="98" customWidth="1"/>
    <col min="6895" max="7148" width="9.109375" style="98"/>
    <col min="7149" max="7149" width="26.44140625" style="98" customWidth="1"/>
    <col min="7150" max="7150" width="33.33203125" style="98" customWidth="1"/>
    <col min="7151" max="7404" width="9.109375" style="98"/>
    <col min="7405" max="7405" width="26.44140625" style="98" customWidth="1"/>
    <col min="7406" max="7406" width="33.33203125" style="98" customWidth="1"/>
    <col min="7407" max="7660" width="9.109375" style="98"/>
    <col min="7661" max="7661" width="26.44140625" style="98" customWidth="1"/>
    <col min="7662" max="7662" width="33.33203125" style="98" customWidth="1"/>
    <col min="7663" max="7916" width="9.109375" style="98"/>
    <col min="7917" max="7917" width="26.44140625" style="98" customWidth="1"/>
    <col min="7918" max="7918" width="33.33203125" style="98" customWidth="1"/>
    <col min="7919" max="8172" width="9.109375" style="98"/>
    <col min="8173" max="8173" width="26.44140625" style="98" customWidth="1"/>
    <col min="8174" max="8174" width="33.33203125" style="98" customWidth="1"/>
    <col min="8175" max="8428" width="9.109375" style="98"/>
    <col min="8429" max="8429" width="26.44140625" style="98" customWidth="1"/>
    <col min="8430" max="8430" width="33.33203125" style="98" customWidth="1"/>
    <col min="8431" max="8684" width="9.109375" style="98"/>
    <col min="8685" max="8685" width="26.44140625" style="98" customWidth="1"/>
    <col min="8686" max="8686" width="33.33203125" style="98" customWidth="1"/>
    <col min="8687" max="8940" width="9.109375" style="98"/>
    <col min="8941" max="8941" width="26.44140625" style="98" customWidth="1"/>
    <col min="8942" max="8942" width="33.33203125" style="98" customWidth="1"/>
    <col min="8943" max="9196" width="9.109375" style="98"/>
    <col min="9197" max="9197" width="26.44140625" style="98" customWidth="1"/>
    <col min="9198" max="9198" width="33.33203125" style="98" customWidth="1"/>
    <col min="9199" max="9452" width="9.109375" style="98"/>
    <col min="9453" max="9453" width="26.44140625" style="98" customWidth="1"/>
    <col min="9454" max="9454" width="33.33203125" style="98" customWidth="1"/>
    <col min="9455" max="9708" width="9.109375" style="98"/>
    <col min="9709" max="9709" width="26.44140625" style="98" customWidth="1"/>
    <col min="9710" max="9710" width="33.33203125" style="98" customWidth="1"/>
    <col min="9711" max="9964" width="9.109375" style="98"/>
    <col min="9965" max="9965" width="26.44140625" style="98" customWidth="1"/>
    <col min="9966" max="9966" width="33.33203125" style="98" customWidth="1"/>
    <col min="9967" max="10220" width="9.109375" style="98"/>
    <col min="10221" max="10221" width="26.44140625" style="98" customWidth="1"/>
    <col min="10222" max="10222" width="33.33203125" style="98" customWidth="1"/>
    <col min="10223" max="10476" width="9.109375" style="98"/>
    <col min="10477" max="10477" width="26.44140625" style="98" customWidth="1"/>
    <col min="10478" max="10478" width="33.33203125" style="98" customWidth="1"/>
    <col min="10479" max="10732" width="9.109375" style="98"/>
    <col min="10733" max="10733" width="26.44140625" style="98" customWidth="1"/>
    <col min="10734" max="10734" width="33.33203125" style="98" customWidth="1"/>
    <col min="10735" max="10988" width="9.109375" style="98"/>
    <col min="10989" max="10989" width="26.44140625" style="98" customWidth="1"/>
    <col min="10990" max="10990" width="33.33203125" style="98" customWidth="1"/>
    <col min="10991" max="11244" width="9.109375" style="98"/>
    <col min="11245" max="11245" width="26.44140625" style="98" customWidth="1"/>
    <col min="11246" max="11246" width="33.33203125" style="98" customWidth="1"/>
    <col min="11247" max="11500" width="9.109375" style="98"/>
    <col min="11501" max="11501" width="26.44140625" style="98" customWidth="1"/>
    <col min="11502" max="11502" width="33.33203125" style="98" customWidth="1"/>
    <col min="11503" max="11756" width="9.109375" style="98"/>
    <col min="11757" max="11757" width="26.44140625" style="98" customWidth="1"/>
    <col min="11758" max="11758" width="33.33203125" style="98" customWidth="1"/>
    <col min="11759" max="12012" width="9.109375" style="98"/>
    <col min="12013" max="12013" width="26.44140625" style="98" customWidth="1"/>
    <col min="12014" max="12014" width="33.33203125" style="98" customWidth="1"/>
    <col min="12015" max="12268" width="9.109375" style="98"/>
    <col min="12269" max="12269" width="26.44140625" style="98" customWidth="1"/>
    <col min="12270" max="12270" width="33.33203125" style="98" customWidth="1"/>
    <col min="12271" max="12524" width="9.109375" style="98"/>
    <col min="12525" max="12525" width="26.44140625" style="98" customWidth="1"/>
    <col min="12526" max="12526" width="33.33203125" style="98" customWidth="1"/>
    <col min="12527" max="12780" width="9.109375" style="98"/>
    <col min="12781" max="12781" width="26.44140625" style="98" customWidth="1"/>
    <col min="12782" max="12782" width="33.33203125" style="98" customWidth="1"/>
    <col min="12783" max="13036" width="9.109375" style="98"/>
    <col min="13037" max="13037" width="26.44140625" style="98" customWidth="1"/>
    <col min="13038" max="13038" width="33.33203125" style="98" customWidth="1"/>
    <col min="13039" max="13292" width="9.109375" style="98"/>
    <col min="13293" max="13293" width="26.44140625" style="98" customWidth="1"/>
    <col min="13294" max="13294" width="33.33203125" style="98" customWidth="1"/>
    <col min="13295" max="13548" width="9.109375" style="98"/>
    <col min="13549" max="13549" width="26.44140625" style="98" customWidth="1"/>
    <col min="13550" max="13550" width="33.33203125" style="98" customWidth="1"/>
    <col min="13551" max="13804" width="9.109375" style="98"/>
    <col min="13805" max="13805" width="26.44140625" style="98" customWidth="1"/>
    <col min="13806" max="13806" width="33.33203125" style="98" customWidth="1"/>
    <col min="13807" max="14060" width="9.109375" style="98"/>
    <col min="14061" max="14061" width="26.44140625" style="98" customWidth="1"/>
    <col min="14062" max="14062" width="33.33203125" style="98" customWidth="1"/>
    <col min="14063" max="14316" width="9.109375" style="98"/>
    <col min="14317" max="14317" width="26.44140625" style="98" customWidth="1"/>
    <col min="14318" max="14318" width="33.33203125" style="98" customWidth="1"/>
    <col min="14319" max="14572" width="9.109375" style="98"/>
    <col min="14573" max="14573" width="26.44140625" style="98" customWidth="1"/>
    <col min="14574" max="14574" width="33.33203125" style="98" customWidth="1"/>
    <col min="14575" max="14828" width="9.109375" style="98"/>
    <col min="14829" max="14829" width="26.44140625" style="98" customWidth="1"/>
    <col min="14830" max="14830" width="33.33203125" style="98" customWidth="1"/>
    <col min="14831" max="15084" width="9.109375" style="98"/>
    <col min="15085" max="15085" width="26.44140625" style="98" customWidth="1"/>
    <col min="15086" max="15086" width="33.33203125" style="98" customWidth="1"/>
    <col min="15087" max="15340" width="9.109375" style="98"/>
    <col min="15341" max="15341" width="26.44140625" style="98" customWidth="1"/>
    <col min="15342" max="15342" width="33.33203125" style="98" customWidth="1"/>
    <col min="15343" max="15596" width="9.109375" style="98"/>
    <col min="15597" max="15597" width="26.44140625" style="98" customWidth="1"/>
    <col min="15598" max="15598" width="33.33203125" style="98" customWidth="1"/>
    <col min="15599" max="15852" width="9.109375" style="98"/>
    <col min="15853" max="15853" width="26.44140625" style="98" customWidth="1"/>
    <col min="15854" max="15854" width="33.33203125" style="98" customWidth="1"/>
    <col min="15855" max="16108" width="9.109375" style="98"/>
    <col min="16109" max="16109" width="26.44140625" style="98" customWidth="1"/>
    <col min="16110" max="16110" width="33.33203125" style="98" customWidth="1"/>
    <col min="16111" max="16363" width="9.109375" style="98"/>
    <col min="16364" max="16366" width="9.109375" style="98" customWidth="1"/>
    <col min="16367" max="16370" width="9.109375" style="98"/>
    <col min="16371" max="16384" width="9.109375" style="98" customWidth="1"/>
  </cols>
  <sheetData>
    <row r="1" spans="1:10" s="106" customFormat="1" ht="21" x14ac:dyDescent="0.4">
      <c r="A1" s="350"/>
      <c r="B1" s="348" t="s">
        <v>3072</v>
      </c>
      <c r="C1" s="348"/>
      <c r="D1" s="348"/>
      <c r="E1" s="348"/>
      <c r="F1" s="348"/>
      <c r="G1" s="348"/>
      <c r="H1" s="348"/>
    </row>
    <row r="2" spans="1:10" ht="8.4" customHeight="1" x14ac:dyDescent="0.35">
      <c r="B2" s="324"/>
      <c r="C2" s="324"/>
      <c r="D2" s="324"/>
      <c r="E2" s="324"/>
      <c r="F2" s="324"/>
      <c r="G2" s="324"/>
      <c r="H2" s="324"/>
    </row>
    <row r="3" spans="1:10" s="359" customFormat="1" ht="54" x14ac:dyDescent="0.3">
      <c r="A3" s="357"/>
      <c r="B3" s="340" t="s">
        <v>141</v>
      </c>
      <c r="C3" s="358" t="s">
        <v>147</v>
      </c>
      <c r="D3" s="358" t="s">
        <v>3820</v>
      </c>
      <c r="E3" s="358" t="s">
        <v>146</v>
      </c>
      <c r="F3" s="358" t="s">
        <v>148</v>
      </c>
      <c r="G3" s="358" t="s">
        <v>0</v>
      </c>
      <c r="H3" s="358" t="s">
        <v>149</v>
      </c>
    </row>
    <row r="4" spans="1:10" s="109" customFormat="1" ht="15.6" x14ac:dyDescent="0.3">
      <c r="A4" s="355"/>
      <c r="B4" s="343"/>
      <c r="C4" s="349" t="s">
        <v>150</v>
      </c>
      <c r="D4" s="349" t="s">
        <v>151</v>
      </c>
      <c r="E4" s="349" t="s">
        <v>152</v>
      </c>
      <c r="F4" s="349" t="s">
        <v>286</v>
      </c>
      <c r="G4" s="349" t="s">
        <v>164</v>
      </c>
      <c r="H4" s="344"/>
    </row>
    <row r="5" spans="1:10" s="109" customFormat="1" ht="15" customHeight="1" x14ac:dyDescent="0.3">
      <c r="A5" s="356">
        <v>2</v>
      </c>
      <c r="B5" s="345" t="s">
        <v>61</v>
      </c>
      <c r="C5" s="346">
        <v>649110</v>
      </c>
      <c r="D5" s="346" t="e">
        <f>#REF!</f>
        <v>#REF!</v>
      </c>
      <c r="E5" s="346">
        <v>230232591</v>
      </c>
      <c r="F5" s="346">
        <v>0</v>
      </c>
      <c r="G5" s="346">
        <v>3055491</v>
      </c>
      <c r="H5" s="346">
        <v>244218479</v>
      </c>
    </row>
    <row r="6" spans="1:10" s="109" customFormat="1" ht="15" customHeight="1" x14ac:dyDescent="0.3">
      <c r="A6" s="356">
        <v>2</v>
      </c>
      <c r="B6" s="345" t="s">
        <v>62</v>
      </c>
      <c r="C6" s="346">
        <v>591759</v>
      </c>
      <c r="D6" s="346" t="e">
        <f>#REF!</f>
        <v>#REF!</v>
      </c>
      <c r="E6" s="346">
        <v>202619411</v>
      </c>
      <c r="F6" s="346">
        <v>0</v>
      </c>
      <c r="G6" s="346">
        <v>3029972</v>
      </c>
      <c r="H6" s="346">
        <v>216522429</v>
      </c>
    </row>
    <row r="7" spans="1:10" s="109" customFormat="1" ht="15" customHeight="1" x14ac:dyDescent="0.3">
      <c r="A7" s="356">
        <v>2</v>
      </c>
      <c r="B7" s="345" t="s">
        <v>63</v>
      </c>
      <c r="C7" s="346">
        <v>556253</v>
      </c>
      <c r="D7" s="346" t="e">
        <f>#REF!</f>
        <v>#REF!</v>
      </c>
      <c r="E7" s="346">
        <v>182619411</v>
      </c>
      <c r="F7" s="346">
        <v>0</v>
      </c>
      <c r="G7" s="346">
        <v>3038519</v>
      </c>
      <c r="H7" s="346">
        <v>196495470</v>
      </c>
    </row>
    <row r="8" spans="1:10" s="109" customFormat="1" ht="15" customHeight="1" x14ac:dyDescent="0.3">
      <c r="A8" s="356">
        <v>2</v>
      </c>
      <c r="B8" s="345" t="s">
        <v>64</v>
      </c>
      <c r="C8" s="346">
        <v>556253</v>
      </c>
      <c r="D8" s="346" t="e">
        <f>#REF!</f>
        <v>#REF!</v>
      </c>
      <c r="E8" s="346">
        <v>212619411</v>
      </c>
      <c r="F8" s="346">
        <v>0</v>
      </c>
      <c r="G8" s="346">
        <v>3071863</v>
      </c>
      <c r="H8" s="346">
        <v>229743980</v>
      </c>
      <c r="J8" s="241"/>
    </row>
    <row r="9" spans="1:10" s="109" customFormat="1" ht="15" customHeight="1" x14ac:dyDescent="0.3">
      <c r="A9" s="356">
        <v>2</v>
      </c>
      <c r="B9" s="345" t="s">
        <v>65</v>
      </c>
      <c r="C9" s="346">
        <v>556253</v>
      </c>
      <c r="D9" s="346" t="e">
        <f>#REF!</f>
        <v>#REF!</v>
      </c>
      <c r="E9" s="346">
        <v>212619411</v>
      </c>
      <c r="F9" s="346">
        <v>0</v>
      </c>
      <c r="G9" s="346">
        <v>3165628</v>
      </c>
      <c r="H9" s="346">
        <v>229837745</v>
      </c>
      <c r="J9" s="241"/>
    </row>
    <row r="10" spans="1:10" s="109" customFormat="1" ht="15" customHeight="1" x14ac:dyDescent="0.3">
      <c r="A10" s="356">
        <v>2</v>
      </c>
      <c r="B10" s="345" t="s">
        <v>66</v>
      </c>
      <c r="C10" s="346">
        <v>556253</v>
      </c>
      <c r="D10" s="346" t="e">
        <f>#REF!</f>
        <v>#REF!</v>
      </c>
      <c r="E10" s="346">
        <v>212619411</v>
      </c>
      <c r="F10" s="346">
        <v>0</v>
      </c>
      <c r="G10" s="346">
        <v>3182028</v>
      </c>
      <c r="H10" s="346">
        <v>229854145</v>
      </c>
    </row>
    <row r="11" spans="1:10" s="109" customFormat="1" ht="15" customHeight="1" x14ac:dyDescent="0.3">
      <c r="A11" s="356">
        <v>2</v>
      </c>
      <c r="B11" s="345" t="s">
        <v>67</v>
      </c>
      <c r="C11" s="346">
        <v>556253</v>
      </c>
      <c r="D11" s="346" t="e">
        <f>#REF!</f>
        <v>#REF!</v>
      </c>
      <c r="E11" s="346">
        <v>212619411</v>
      </c>
      <c r="F11" s="346">
        <v>0</v>
      </c>
      <c r="G11" s="346">
        <v>3259557</v>
      </c>
      <c r="H11" s="346">
        <v>229931674</v>
      </c>
    </row>
    <row r="12" spans="1:10" s="109" customFormat="1" ht="15" customHeight="1" x14ac:dyDescent="0.3">
      <c r="A12" s="356">
        <v>2</v>
      </c>
      <c r="B12" s="345" t="s">
        <v>68</v>
      </c>
      <c r="C12" s="346">
        <v>556253</v>
      </c>
      <c r="D12" s="346" t="e">
        <f>#REF!</f>
        <v>#REF!</v>
      </c>
      <c r="E12" s="346">
        <v>223219411</v>
      </c>
      <c r="F12" s="346">
        <v>0</v>
      </c>
      <c r="G12" s="346">
        <v>3278822</v>
      </c>
      <c r="H12" s="346">
        <v>240550939</v>
      </c>
    </row>
    <row r="13" spans="1:10" s="109" customFormat="1" ht="15" customHeight="1" x14ac:dyDescent="0.3">
      <c r="A13" s="356">
        <v>2</v>
      </c>
      <c r="B13" s="345" t="s">
        <v>69</v>
      </c>
      <c r="C13" s="346">
        <v>556253</v>
      </c>
      <c r="D13" s="346" t="e">
        <f>#REF!</f>
        <v>#REF!</v>
      </c>
      <c r="E13" s="346">
        <v>222619411</v>
      </c>
      <c r="F13" s="346">
        <v>0</v>
      </c>
      <c r="G13" s="346">
        <v>3386795</v>
      </c>
      <c r="H13" s="346">
        <v>243058912</v>
      </c>
    </row>
    <row r="14" spans="1:10" s="109" customFormat="1" ht="15" customHeight="1" x14ac:dyDescent="0.3">
      <c r="A14" s="356">
        <v>2</v>
      </c>
      <c r="B14" s="345" t="s">
        <v>70</v>
      </c>
      <c r="C14" s="346">
        <v>556253</v>
      </c>
      <c r="D14" s="346" t="e">
        <f>#REF!</f>
        <v>#REF!</v>
      </c>
      <c r="E14" s="346">
        <v>222619411</v>
      </c>
      <c r="F14" s="346">
        <v>0</v>
      </c>
      <c r="G14" s="346">
        <v>3420408</v>
      </c>
      <c r="H14" s="346">
        <v>243092525</v>
      </c>
    </row>
    <row r="15" spans="1:10" s="109" customFormat="1" ht="15" customHeight="1" x14ac:dyDescent="0.3">
      <c r="A15" s="356">
        <v>2</v>
      </c>
      <c r="B15" s="345" t="s">
        <v>71</v>
      </c>
      <c r="C15" s="346">
        <v>556253</v>
      </c>
      <c r="D15" s="346" t="e">
        <f>#REF!</f>
        <v>#REF!</v>
      </c>
      <c r="E15" s="346">
        <v>233740696</v>
      </c>
      <c r="F15" s="346">
        <v>0</v>
      </c>
      <c r="G15" s="346">
        <v>3471108</v>
      </c>
      <c r="H15" s="346">
        <v>254264510</v>
      </c>
    </row>
    <row r="16" spans="1:10" s="109" customFormat="1" ht="15" customHeight="1" x14ac:dyDescent="0.3">
      <c r="A16" s="356" t="s">
        <v>3819</v>
      </c>
      <c r="B16" s="345" t="s">
        <v>72</v>
      </c>
      <c r="C16" s="346">
        <v>556253</v>
      </c>
      <c r="D16" s="346" t="e">
        <f>#REF!</f>
        <v>#REF!</v>
      </c>
      <c r="E16" s="346">
        <v>233740696</v>
      </c>
      <c r="F16" s="346">
        <v>0</v>
      </c>
      <c r="G16" s="346">
        <v>3471108</v>
      </c>
      <c r="H16" s="346">
        <v>254264510</v>
      </c>
    </row>
    <row r="17" spans="1:8" s="109" customFormat="1" ht="15" customHeight="1" x14ac:dyDescent="0.3">
      <c r="A17" s="350"/>
      <c r="B17" s="345" t="s">
        <v>73</v>
      </c>
      <c r="C17" s="346">
        <v>556253</v>
      </c>
      <c r="D17" s="346" t="e">
        <f>#REF!</f>
        <v>#REF!</v>
      </c>
      <c r="E17" s="346">
        <v>251661595</v>
      </c>
      <c r="F17" s="346">
        <v>10000000</v>
      </c>
      <c r="G17" s="346">
        <v>3563327</v>
      </c>
      <c r="H17" s="346">
        <v>282277628</v>
      </c>
    </row>
    <row r="18" spans="1:8" s="109" customFormat="1" ht="15" customHeight="1" x14ac:dyDescent="0.3">
      <c r="A18" s="350"/>
      <c r="B18" s="345" t="s">
        <v>153</v>
      </c>
      <c r="C18" s="346">
        <v>1556253</v>
      </c>
      <c r="D18" s="346" t="e">
        <f>#REF!</f>
        <v>#REF!</v>
      </c>
      <c r="E18" s="346">
        <v>264244675</v>
      </c>
      <c r="F18" s="346">
        <v>12000000</v>
      </c>
      <c r="G18" s="346">
        <v>7104678</v>
      </c>
      <c r="H18" s="346">
        <v>301402059</v>
      </c>
    </row>
    <row r="19" spans="1:8" s="109" customFormat="1" ht="15" customHeight="1" x14ac:dyDescent="0.3">
      <c r="A19" s="350"/>
      <c r="B19" s="345" t="s">
        <v>160</v>
      </c>
      <c r="C19" s="346">
        <v>1556253</v>
      </c>
      <c r="D19" s="346" t="e">
        <f>#REF!</f>
        <v>#REF!</v>
      </c>
      <c r="E19" s="346">
        <v>277456909</v>
      </c>
      <c r="F19" s="346">
        <v>12000000</v>
      </c>
      <c r="G19" s="346">
        <f>291602+9831427+1047968</f>
        <v>11170997</v>
      </c>
      <c r="H19" s="346" t="e">
        <f>SUM(C19:G19)</f>
        <v>#REF!</v>
      </c>
    </row>
    <row r="20" spans="1:8" ht="15" customHeight="1" x14ac:dyDescent="0.3">
      <c r="B20" s="345"/>
    </row>
    <row r="21" spans="1:8" s="112" customFormat="1" ht="15" customHeight="1" x14ac:dyDescent="0.3">
      <c r="A21" s="350"/>
      <c r="B21" s="351" t="s">
        <v>154</v>
      </c>
      <c r="G21" s="337" t="s">
        <v>161</v>
      </c>
      <c r="H21" s="338">
        <v>45244</v>
      </c>
    </row>
    <row r="22" spans="1:8" s="112" customFormat="1" ht="15" customHeight="1" x14ac:dyDescent="0.3">
      <c r="A22" s="350"/>
      <c r="B22" s="117" t="s">
        <v>285</v>
      </c>
      <c r="C22" s="352"/>
      <c r="D22" s="352"/>
      <c r="E22" s="352"/>
      <c r="F22" s="352"/>
      <c r="G22" s="352"/>
      <c r="H22" s="352"/>
    </row>
    <row r="23" spans="1:8" s="112" customFormat="1" ht="15" customHeight="1" x14ac:dyDescent="0.3">
      <c r="A23" s="350"/>
      <c r="B23" s="117" t="s">
        <v>3821</v>
      </c>
      <c r="C23" s="352"/>
      <c r="D23" s="352"/>
      <c r="E23" s="352"/>
      <c r="F23" s="352"/>
      <c r="G23" s="352"/>
      <c r="H23" s="352"/>
    </row>
    <row r="24" spans="1:8" s="112" customFormat="1" ht="15" customHeight="1" x14ac:dyDescent="0.3">
      <c r="A24" s="350"/>
      <c r="B24" s="117" t="s">
        <v>3818</v>
      </c>
      <c r="C24" s="352"/>
      <c r="D24" s="352"/>
      <c r="E24" s="352"/>
      <c r="F24" s="352"/>
      <c r="G24" s="352"/>
      <c r="H24" s="352"/>
    </row>
    <row r="25" spans="1:8" s="112" customFormat="1" x14ac:dyDescent="0.3">
      <c r="A25" s="350">
        <v>1</v>
      </c>
      <c r="B25" s="112" t="s">
        <v>3828</v>
      </c>
    </row>
    <row r="26" spans="1:8" s="112" customFormat="1" ht="15.6" customHeight="1" x14ac:dyDescent="0.3">
      <c r="A26" s="350">
        <v>2</v>
      </c>
      <c r="B26" s="351" t="s">
        <v>3841</v>
      </c>
      <c r="C26" s="354"/>
      <c r="D26" s="354"/>
      <c r="E26" s="354"/>
      <c r="F26" s="354"/>
      <c r="G26" s="354"/>
      <c r="H26" s="354"/>
    </row>
    <row r="27" spans="1:8" s="112" customFormat="1" x14ac:dyDescent="0.3">
      <c r="A27" s="350">
        <v>3</v>
      </c>
      <c r="B27" s="353" t="s">
        <v>3842</v>
      </c>
    </row>
    <row r="28" spans="1:8" x14ac:dyDescent="0.3">
      <c r="A28" s="350">
        <v>4</v>
      </c>
      <c r="B28" s="96" t="s">
        <v>3843</v>
      </c>
    </row>
    <row r="29" spans="1:8" x14ac:dyDescent="0.3">
      <c r="B29" s="347"/>
    </row>
  </sheetData>
  <printOptions horizontalCentered="1"/>
  <pageMargins left="0.75" right="0.75" top="1" bottom="0.75" header="0.5" footer="0.5"/>
  <pageSetup scale="46" firstPageNumber="36" fitToHeight="0" orientation="landscape" r:id="rId1"/>
  <headerFooter scaleWithDoc="0" alignWithMargins="0">
    <oddFooter>&amp;C&amp;"Arial,Regular"&amp;10&amp;P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17B2E-AAFD-4B41-A46D-16659F13E53A}">
  <sheetPr>
    <tabColor rgb="FF7030A0"/>
    <pageSetUpPr autoPageBreaks="0"/>
  </sheetPr>
  <dimension ref="A1:H49"/>
  <sheetViews>
    <sheetView showGridLines="0" workbookViewId="0">
      <pane ySplit="3" topLeftCell="A4" activePane="bottomLeft" state="frozen"/>
      <selection pane="bottomLeft" activeCell="A4" sqref="A4"/>
    </sheetView>
  </sheetViews>
  <sheetFormatPr defaultRowHeight="13.8" x14ac:dyDescent="0.3"/>
  <cols>
    <col min="1" max="1" width="1.6640625" style="224" customWidth="1"/>
    <col min="2" max="2" width="12.109375" style="224" customWidth="1"/>
    <col min="3" max="7" width="18.5546875" style="98" customWidth="1"/>
    <col min="8" max="8" width="23.33203125" style="98" bestFit="1" customWidth="1"/>
    <col min="9" max="248" width="8.88671875" style="98"/>
    <col min="249" max="249" width="13.6640625" style="98" customWidth="1"/>
    <col min="250" max="250" width="17.6640625" style="98" customWidth="1"/>
    <col min="251" max="251" width="2.33203125" style="98" customWidth="1"/>
    <col min="252" max="253" width="17.6640625" style="98" customWidth="1"/>
    <col min="254" max="254" width="2.33203125" style="98" customWidth="1"/>
    <col min="255" max="255" width="20.6640625" style="98" customWidth="1"/>
    <col min="256" max="256" width="2.33203125" style="98" customWidth="1"/>
    <col min="257" max="257" width="21.6640625" style="98" customWidth="1"/>
    <col min="258" max="262" width="8.88671875" style="98"/>
    <col min="263" max="263" width="11.44140625" style="98" bestFit="1" customWidth="1"/>
    <col min="264" max="504" width="8.88671875" style="98"/>
    <col min="505" max="505" width="13.6640625" style="98" customWidth="1"/>
    <col min="506" max="506" width="17.6640625" style="98" customWidth="1"/>
    <col min="507" max="507" width="2.33203125" style="98" customWidth="1"/>
    <col min="508" max="509" width="17.6640625" style="98" customWidth="1"/>
    <col min="510" max="510" width="2.33203125" style="98" customWidth="1"/>
    <col min="511" max="511" width="20.6640625" style="98" customWidth="1"/>
    <col min="512" max="512" width="2.33203125" style="98" customWidth="1"/>
    <col min="513" max="513" width="21.6640625" style="98" customWidth="1"/>
    <col min="514" max="518" width="8.88671875" style="98"/>
    <col min="519" max="519" width="11.44140625" style="98" bestFit="1" customWidth="1"/>
    <col min="520" max="760" width="8.88671875" style="98"/>
    <col min="761" max="761" width="13.6640625" style="98" customWidth="1"/>
    <col min="762" max="762" width="17.6640625" style="98" customWidth="1"/>
    <col min="763" max="763" width="2.33203125" style="98" customWidth="1"/>
    <col min="764" max="765" width="17.6640625" style="98" customWidth="1"/>
    <col min="766" max="766" width="2.33203125" style="98" customWidth="1"/>
    <col min="767" max="767" width="20.6640625" style="98" customWidth="1"/>
    <col min="768" max="768" width="2.33203125" style="98" customWidth="1"/>
    <col min="769" max="769" width="21.6640625" style="98" customWidth="1"/>
    <col min="770" max="774" width="8.88671875" style="98"/>
    <col min="775" max="775" width="11.44140625" style="98" bestFit="1" customWidth="1"/>
    <col min="776" max="1016" width="8.88671875" style="98"/>
    <col min="1017" max="1017" width="13.6640625" style="98" customWidth="1"/>
    <col min="1018" max="1018" width="17.6640625" style="98" customWidth="1"/>
    <col min="1019" max="1019" width="2.33203125" style="98" customWidth="1"/>
    <col min="1020" max="1021" width="17.6640625" style="98" customWidth="1"/>
    <col min="1022" max="1022" width="2.33203125" style="98" customWidth="1"/>
    <col min="1023" max="1023" width="20.6640625" style="98" customWidth="1"/>
    <col min="1024" max="1024" width="2.33203125" style="98" customWidth="1"/>
    <col min="1025" max="1025" width="21.6640625" style="98" customWidth="1"/>
    <col min="1026" max="1030" width="8.88671875" style="98"/>
    <col min="1031" max="1031" width="11.44140625" style="98" bestFit="1" customWidth="1"/>
    <col min="1032" max="1272" width="8.88671875" style="98"/>
    <col min="1273" max="1273" width="13.6640625" style="98" customWidth="1"/>
    <col min="1274" max="1274" width="17.6640625" style="98" customWidth="1"/>
    <col min="1275" max="1275" width="2.33203125" style="98" customWidth="1"/>
    <col min="1276" max="1277" width="17.6640625" style="98" customWidth="1"/>
    <col min="1278" max="1278" width="2.33203125" style="98" customWidth="1"/>
    <col min="1279" max="1279" width="20.6640625" style="98" customWidth="1"/>
    <col min="1280" max="1280" width="2.33203125" style="98" customWidth="1"/>
    <col min="1281" max="1281" width="21.6640625" style="98" customWidth="1"/>
    <col min="1282" max="1286" width="8.88671875" style="98"/>
    <col min="1287" max="1287" width="11.44140625" style="98" bestFit="1" customWidth="1"/>
    <col min="1288" max="1528" width="8.88671875" style="98"/>
    <col min="1529" max="1529" width="13.6640625" style="98" customWidth="1"/>
    <col min="1530" max="1530" width="17.6640625" style="98" customWidth="1"/>
    <col min="1531" max="1531" width="2.33203125" style="98" customWidth="1"/>
    <col min="1532" max="1533" width="17.6640625" style="98" customWidth="1"/>
    <col min="1534" max="1534" width="2.33203125" style="98" customWidth="1"/>
    <col min="1535" max="1535" width="20.6640625" style="98" customWidth="1"/>
    <col min="1536" max="1536" width="2.33203125" style="98" customWidth="1"/>
    <col min="1537" max="1537" width="21.6640625" style="98" customWidth="1"/>
    <col min="1538" max="1542" width="8.88671875" style="98"/>
    <col min="1543" max="1543" width="11.44140625" style="98" bestFit="1" customWidth="1"/>
    <col min="1544" max="1784" width="8.88671875" style="98"/>
    <col min="1785" max="1785" width="13.6640625" style="98" customWidth="1"/>
    <col min="1786" max="1786" width="17.6640625" style="98" customWidth="1"/>
    <col min="1787" max="1787" width="2.33203125" style="98" customWidth="1"/>
    <col min="1788" max="1789" width="17.6640625" style="98" customWidth="1"/>
    <col min="1790" max="1790" width="2.33203125" style="98" customWidth="1"/>
    <col min="1791" max="1791" width="20.6640625" style="98" customWidth="1"/>
    <col min="1792" max="1792" width="2.33203125" style="98" customWidth="1"/>
    <col min="1793" max="1793" width="21.6640625" style="98" customWidth="1"/>
    <col min="1794" max="1798" width="8.88671875" style="98"/>
    <col min="1799" max="1799" width="11.44140625" style="98" bestFit="1" customWidth="1"/>
    <col min="1800" max="2040" width="8.88671875" style="98"/>
    <col min="2041" max="2041" width="13.6640625" style="98" customWidth="1"/>
    <col min="2042" max="2042" width="17.6640625" style="98" customWidth="1"/>
    <col min="2043" max="2043" width="2.33203125" style="98" customWidth="1"/>
    <col min="2044" max="2045" width="17.6640625" style="98" customWidth="1"/>
    <col min="2046" max="2046" width="2.33203125" style="98" customWidth="1"/>
    <col min="2047" max="2047" width="20.6640625" style="98" customWidth="1"/>
    <col min="2048" max="2048" width="2.33203125" style="98" customWidth="1"/>
    <col min="2049" max="2049" width="21.6640625" style="98" customWidth="1"/>
    <col min="2050" max="2054" width="8.88671875" style="98"/>
    <col min="2055" max="2055" width="11.44140625" style="98" bestFit="1" customWidth="1"/>
    <col min="2056" max="2296" width="8.88671875" style="98"/>
    <col min="2297" max="2297" width="13.6640625" style="98" customWidth="1"/>
    <col min="2298" max="2298" width="17.6640625" style="98" customWidth="1"/>
    <col min="2299" max="2299" width="2.33203125" style="98" customWidth="1"/>
    <col min="2300" max="2301" width="17.6640625" style="98" customWidth="1"/>
    <col min="2302" max="2302" width="2.33203125" style="98" customWidth="1"/>
    <col min="2303" max="2303" width="20.6640625" style="98" customWidth="1"/>
    <col min="2304" max="2304" width="2.33203125" style="98" customWidth="1"/>
    <col min="2305" max="2305" width="21.6640625" style="98" customWidth="1"/>
    <col min="2306" max="2310" width="8.88671875" style="98"/>
    <col min="2311" max="2311" width="11.44140625" style="98" bestFit="1" customWidth="1"/>
    <col min="2312" max="2552" width="8.88671875" style="98"/>
    <col min="2553" max="2553" width="13.6640625" style="98" customWidth="1"/>
    <col min="2554" max="2554" width="17.6640625" style="98" customWidth="1"/>
    <col min="2555" max="2555" width="2.33203125" style="98" customWidth="1"/>
    <col min="2556" max="2557" width="17.6640625" style="98" customWidth="1"/>
    <col min="2558" max="2558" width="2.33203125" style="98" customWidth="1"/>
    <col min="2559" max="2559" width="20.6640625" style="98" customWidth="1"/>
    <col min="2560" max="2560" width="2.33203125" style="98" customWidth="1"/>
    <col min="2561" max="2561" width="21.6640625" style="98" customWidth="1"/>
    <col min="2562" max="2566" width="8.88671875" style="98"/>
    <col min="2567" max="2567" width="11.44140625" style="98" bestFit="1" customWidth="1"/>
    <col min="2568" max="2808" width="8.88671875" style="98"/>
    <col min="2809" max="2809" width="13.6640625" style="98" customWidth="1"/>
    <col min="2810" max="2810" width="17.6640625" style="98" customWidth="1"/>
    <col min="2811" max="2811" width="2.33203125" style="98" customWidth="1"/>
    <col min="2812" max="2813" width="17.6640625" style="98" customWidth="1"/>
    <col min="2814" max="2814" width="2.33203125" style="98" customWidth="1"/>
    <col min="2815" max="2815" width="20.6640625" style="98" customWidth="1"/>
    <col min="2816" max="2816" width="2.33203125" style="98" customWidth="1"/>
    <col min="2817" max="2817" width="21.6640625" style="98" customWidth="1"/>
    <col min="2818" max="2822" width="8.88671875" style="98"/>
    <col min="2823" max="2823" width="11.44140625" style="98" bestFit="1" customWidth="1"/>
    <col min="2824" max="3064" width="8.88671875" style="98"/>
    <col min="3065" max="3065" width="13.6640625" style="98" customWidth="1"/>
    <col min="3066" max="3066" width="17.6640625" style="98" customWidth="1"/>
    <col min="3067" max="3067" width="2.33203125" style="98" customWidth="1"/>
    <col min="3068" max="3069" width="17.6640625" style="98" customWidth="1"/>
    <col min="3070" max="3070" width="2.33203125" style="98" customWidth="1"/>
    <col min="3071" max="3071" width="20.6640625" style="98" customWidth="1"/>
    <col min="3072" max="3072" width="2.33203125" style="98" customWidth="1"/>
    <col min="3073" max="3073" width="21.6640625" style="98" customWidth="1"/>
    <col min="3074" max="3078" width="8.88671875" style="98"/>
    <col min="3079" max="3079" width="11.44140625" style="98" bestFit="1" customWidth="1"/>
    <col min="3080" max="3320" width="8.88671875" style="98"/>
    <col min="3321" max="3321" width="13.6640625" style="98" customWidth="1"/>
    <col min="3322" max="3322" width="17.6640625" style="98" customWidth="1"/>
    <col min="3323" max="3323" width="2.33203125" style="98" customWidth="1"/>
    <col min="3324" max="3325" width="17.6640625" style="98" customWidth="1"/>
    <col min="3326" max="3326" width="2.33203125" style="98" customWidth="1"/>
    <col min="3327" max="3327" width="20.6640625" style="98" customWidth="1"/>
    <col min="3328" max="3328" width="2.33203125" style="98" customWidth="1"/>
    <col min="3329" max="3329" width="21.6640625" style="98" customWidth="1"/>
    <col min="3330" max="3334" width="8.88671875" style="98"/>
    <col min="3335" max="3335" width="11.44140625" style="98" bestFit="1" customWidth="1"/>
    <col min="3336" max="3576" width="8.88671875" style="98"/>
    <col min="3577" max="3577" width="13.6640625" style="98" customWidth="1"/>
    <col min="3578" max="3578" width="17.6640625" style="98" customWidth="1"/>
    <col min="3579" max="3579" width="2.33203125" style="98" customWidth="1"/>
    <col min="3580" max="3581" width="17.6640625" style="98" customWidth="1"/>
    <col min="3582" max="3582" width="2.33203125" style="98" customWidth="1"/>
    <col min="3583" max="3583" width="20.6640625" style="98" customWidth="1"/>
    <col min="3584" max="3584" width="2.33203125" style="98" customWidth="1"/>
    <col min="3585" max="3585" width="21.6640625" style="98" customWidth="1"/>
    <col min="3586" max="3590" width="8.88671875" style="98"/>
    <col min="3591" max="3591" width="11.44140625" style="98" bestFit="1" customWidth="1"/>
    <col min="3592" max="3832" width="8.88671875" style="98"/>
    <col min="3833" max="3833" width="13.6640625" style="98" customWidth="1"/>
    <col min="3834" max="3834" width="17.6640625" style="98" customWidth="1"/>
    <col min="3835" max="3835" width="2.33203125" style="98" customWidth="1"/>
    <col min="3836" max="3837" width="17.6640625" style="98" customWidth="1"/>
    <col min="3838" max="3838" width="2.33203125" style="98" customWidth="1"/>
    <col min="3839" max="3839" width="20.6640625" style="98" customWidth="1"/>
    <col min="3840" max="3840" width="2.33203125" style="98" customWidth="1"/>
    <col min="3841" max="3841" width="21.6640625" style="98" customWidth="1"/>
    <col min="3842" max="3846" width="8.88671875" style="98"/>
    <col min="3847" max="3847" width="11.44140625" style="98" bestFit="1" customWidth="1"/>
    <col min="3848" max="4088" width="8.88671875" style="98"/>
    <col min="4089" max="4089" width="13.6640625" style="98" customWidth="1"/>
    <col min="4090" max="4090" width="17.6640625" style="98" customWidth="1"/>
    <col min="4091" max="4091" width="2.33203125" style="98" customWidth="1"/>
    <col min="4092" max="4093" width="17.6640625" style="98" customWidth="1"/>
    <col min="4094" max="4094" width="2.33203125" style="98" customWidth="1"/>
    <col min="4095" max="4095" width="20.6640625" style="98" customWidth="1"/>
    <col min="4096" max="4096" width="2.33203125" style="98" customWidth="1"/>
    <col min="4097" max="4097" width="21.6640625" style="98" customWidth="1"/>
    <col min="4098" max="4102" width="8.88671875" style="98"/>
    <col min="4103" max="4103" width="11.44140625" style="98" bestFit="1" customWidth="1"/>
    <col min="4104" max="4344" width="8.88671875" style="98"/>
    <col min="4345" max="4345" width="13.6640625" style="98" customWidth="1"/>
    <col min="4346" max="4346" width="17.6640625" style="98" customWidth="1"/>
    <col min="4347" max="4347" width="2.33203125" style="98" customWidth="1"/>
    <col min="4348" max="4349" width="17.6640625" style="98" customWidth="1"/>
    <col min="4350" max="4350" width="2.33203125" style="98" customWidth="1"/>
    <col min="4351" max="4351" width="20.6640625" style="98" customWidth="1"/>
    <col min="4352" max="4352" width="2.33203125" style="98" customWidth="1"/>
    <col min="4353" max="4353" width="21.6640625" style="98" customWidth="1"/>
    <col min="4354" max="4358" width="8.88671875" style="98"/>
    <col min="4359" max="4359" width="11.44140625" style="98" bestFit="1" customWidth="1"/>
    <col min="4360" max="4600" width="8.88671875" style="98"/>
    <col min="4601" max="4601" width="13.6640625" style="98" customWidth="1"/>
    <col min="4602" max="4602" width="17.6640625" style="98" customWidth="1"/>
    <col min="4603" max="4603" width="2.33203125" style="98" customWidth="1"/>
    <col min="4604" max="4605" width="17.6640625" style="98" customWidth="1"/>
    <col min="4606" max="4606" width="2.33203125" style="98" customWidth="1"/>
    <col min="4607" max="4607" width="20.6640625" style="98" customWidth="1"/>
    <col min="4608" max="4608" width="2.33203125" style="98" customWidth="1"/>
    <col min="4609" max="4609" width="21.6640625" style="98" customWidth="1"/>
    <col min="4610" max="4614" width="8.88671875" style="98"/>
    <col min="4615" max="4615" width="11.44140625" style="98" bestFit="1" customWidth="1"/>
    <col min="4616" max="4856" width="8.88671875" style="98"/>
    <col min="4857" max="4857" width="13.6640625" style="98" customWidth="1"/>
    <col min="4858" max="4858" width="17.6640625" style="98" customWidth="1"/>
    <col min="4859" max="4859" width="2.33203125" style="98" customWidth="1"/>
    <col min="4860" max="4861" width="17.6640625" style="98" customWidth="1"/>
    <col min="4862" max="4862" width="2.33203125" style="98" customWidth="1"/>
    <col min="4863" max="4863" width="20.6640625" style="98" customWidth="1"/>
    <col min="4864" max="4864" width="2.33203125" style="98" customWidth="1"/>
    <col min="4865" max="4865" width="21.6640625" style="98" customWidth="1"/>
    <col min="4866" max="4870" width="8.88671875" style="98"/>
    <col min="4871" max="4871" width="11.44140625" style="98" bestFit="1" customWidth="1"/>
    <col min="4872" max="5112" width="8.88671875" style="98"/>
    <col min="5113" max="5113" width="13.6640625" style="98" customWidth="1"/>
    <col min="5114" max="5114" width="17.6640625" style="98" customWidth="1"/>
    <col min="5115" max="5115" width="2.33203125" style="98" customWidth="1"/>
    <col min="5116" max="5117" width="17.6640625" style="98" customWidth="1"/>
    <col min="5118" max="5118" width="2.33203125" style="98" customWidth="1"/>
    <col min="5119" max="5119" width="20.6640625" style="98" customWidth="1"/>
    <col min="5120" max="5120" width="2.33203125" style="98" customWidth="1"/>
    <col min="5121" max="5121" width="21.6640625" style="98" customWidth="1"/>
    <col min="5122" max="5126" width="8.88671875" style="98"/>
    <col min="5127" max="5127" width="11.44140625" style="98" bestFit="1" customWidth="1"/>
    <col min="5128" max="5368" width="8.88671875" style="98"/>
    <col min="5369" max="5369" width="13.6640625" style="98" customWidth="1"/>
    <col min="5370" max="5370" width="17.6640625" style="98" customWidth="1"/>
    <col min="5371" max="5371" width="2.33203125" style="98" customWidth="1"/>
    <col min="5372" max="5373" width="17.6640625" style="98" customWidth="1"/>
    <col min="5374" max="5374" width="2.33203125" style="98" customWidth="1"/>
    <col min="5375" max="5375" width="20.6640625" style="98" customWidth="1"/>
    <col min="5376" max="5376" width="2.33203125" style="98" customWidth="1"/>
    <col min="5377" max="5377" width="21.6640625" style="98" customWidth="1"/>
    <col min="5378" max="5382" width="8.88671875" style="98"/>
    <col min="5383" max="5383" width="11.44140625" style="98" bestFit="1" customWidth="1"/>
    <col min="5384" max="5624" width="8.88671875" style="98"/>
    <col min="5625" max="5625" width="13.6640625" style="98" customWidth="1"/>
    <col min="5626" max="5626" width="17.6640625" style="98" customWidth="1"/>
    <col min="5627" max="5627" width="2.33203125" style="98" customWidth="1"/>
    <col min="5628" max="5629" width="17.6640625" style="98" customWidth="1"/>
    <col min="5630" max="5630" width="2.33203125" style="98" customWidth="1"/>
    <col min="5631" max="5631" width="20.6640625" style="98" customWidth="1"/>
    <col min="5632" max="5632" width="2.33203125" style="98" customWidth="1"/>
    <col min="5633" max="5633" width="21.6640625" style="98" customWidth="1"/>
    <col min="5634" max="5638" width="8.88671875" style="98"/>
    <col min="5639" max="5639" width="11.44140625" style="98" bestFit="1" customWidth="1"/>
    <col min="5640" max="5880" width="8.88671875" style="98"/>
    <col min="5881" max="5881" width="13.6640625" style="98" customWidth="1"/>
    <col min="5882" max="5882" width="17.6640625" style="98" customWidth="1"/>
    <col min="5883" max="5883" width="2.33203125" style="98" customWidth="1"/>
    <col min="5884" max="5885" width="17.6640625" style="98" customWidth="1"/>
    <col min="5886" max="5886" width="2.33203125" style="98" customWidth="1"/>
    <col min="5887" max="5887" width="20.6640625" style="98" customWidth="1"/>
    <col min="5888" max="5888" width="2.33203125" style="98" customWidth="1"/>
    <col min="5889" max="5889" width="21.6640625" style="98" customWidth="1"/>
    <col min="5890" max="5894" width="8.88671875" style="98"/>
    <col min="5895" max="5895" width="11.44140625" style="98" bestFit="1" customWidth="1"/>
    <col min="5896" max="6136" width="8.88671875" style="98"/>
    <col min="6137" max="6137" width="13.6640625" style="98" customWidth="1"/>
    <col min="6138" max="6138" width="17.6640625" style="98" customWidth="1"/>
    <col min="6139" max="6139" width="2.33203125" style="98" customWidth="1"/>
    <col min="6140" max="6141" width="17.6640625" style="98" customWidth="1"/>
    <col min="6142" max="6142" width="2.33203125" style="98" customWidth="1"/>
    <col min="6143" max="6143" width="20.6640625" style="98" customWidth="1"/>
    <col min="6144" max="6144" width="2.33203125" style="98" customWidth="1"/>
    <col min="6145" max="6145" width="21.6640625" style="98" customWidth="1"/>
    <col min="6146" max="6150" width="8.88671875" style="98"/>
    <col min="6151" max="6151" width="11.44140625" style="98" bestFit="1" customWidth="1"/>
    <col min="6152" max="6392" width="8.88671875" style="98"/>
    <col min="6393" max="6393" width="13.6640625" style="98" customWidth="1"/>
    <col min="6394" max="6394" width="17.6640625" style="98" customWidth="1"/>
    <col min="6395" max="6395" width="2.33203125" style="98" customWidth="1"/>
    <col min="6396" max="6397" width="17.6640625" style="98" customWidth="1"/>
    <col min="6398" max="6398" width="2.33203125" style="98" customWidth="1"/>
    <col min="6399" max="6399" width="20.6640625" style="98" customWidth="1"/>
    <col min="6400" max="6400" width="2.33203125" style="98" customWidth="1"/>
    <col min="6401" max="6401" width="21.6640625" style="98" customWidth="1"/>
    <col min="6402" max="6406" width="8.88671875" style="98"/>
    <col min="6407" max="6407" width="11.44140625" style="98" bestFit="1" customWidth="1"/>
    <col min="6408" max="6648" width="8.88671875" style="98"/>
    <col min="6649" max="6649" width="13.6640625" style="98" customWidth="1"/>
    <col min="6650" max="6650" width="17.6640625" style="98" customWidth="1"/>
    <col min="6651" max="6651" width="2.33203125" style="98" customWidth="1"/>
    <col min="6652" max="6653" width="17.6640625" style="98" customWidth="1"/>
    <col min="6654" max="6654" width="2.33203125" style="98" customWidth="1"/>
    <col min="6655" max="6655" width="20.6640625" style="98" customWidth="1"/>
    <col min="6656" max="6656" width="2.33203125" style="98" customWidth="1"/>
    <col min="6657" max="6657" width="21.6640625" style="98" customWidth="1"/>
    <col min="6658" max="6662" width="8.88671875" style="98"/>
    <col min="6663" max="6663" width="11.44140625" style="98" bestFit="1" customWidth="1"/>
    <col min="6664" max="6904" width="8.88671875" style="98"/>
    <col min="6905" max="6905" width="13.6640625" style="98" customWidth="1"/>
    <col min="6906" max="6906" width="17.6640625" style="98" customWidth="1"/>
    <col min="6907" max="6907" width="2.33203125" style="98" customWidth="1"/>
    <col min="6908" max="6909" width="17.6640625" style="98" customWidth="1"/>
    <col min="6910" max="6910" width="2.33203125" style="98" customWidth="1"/>
    <col min="6911" max="6911" width="20.6640625" style="98" customWidth="1"/>
    <col min="6912" max="6912" width="2.33203125" style="98" customWidth="1"/>
    <col min="6913" max="6913" width="21.6640625" style="98" customWidth="1"/>
    <col min="6914" max="6918" width="8.88671875" style="98"/>
    <col min="6919" max="6919" width="11.44140625" style="98" bestFit="1" customWidth="1"/>
    <col min="6920" max="7160" width="8.88671875" style="98"/>
    <col min="7161" max="7161" width="13.6640625" style="98" customWidth="1"/>
    <col min="7162" max="7162" width="17.6640625" style="98" customWidth="1"/>
    <col min="7163" max="7163" width="2.33203125" style="98" customWidth="1"/>
    <col min="7164" max="7165" width="17.6640625" style="98" customWidth="1"/>
    <col min="7166" max="7166" width="2.33203125" style="98" customWidth="1"/>
    <col min="7167" max="7167" width="20.6640625" style="98" customWidth="1"/>
    <col min="7168" max="7168" width="2.33203125" style="98" customWidth="1"/>
    <col min="7169" max="7169" width="21.6640625" style="98" customWidth="1"/>
    <col min="7170" max="7174" width="8.88671875" style="98"/>
    <col min="7175" max="7175" width="11.44140625" style="98" bestFit="1" customWidth="1"/>
    <col min="7176" max="7416" width="8.88671875" style="98"/>
    <col min="7417" max="7417" width="13.6640625" style="98" customWidth="1"/>
    <col min="7418" max="7418" width="17.6640625" style="98" customWidth="1"/>
    <col min="7419" max="7419" width="2.33203125" style="98" customWidth="1"/>
    <col min="7420" max="7421" width="17.6640625" style="98" customWidth="1"/>
    <col min="7422" max="7422" width="2.33203125" style="98" customWidth="1"/>
    <col min="7423" max="7423" width="20.6640625" style="98" customWidth="1"/>
    <col min="7424" max="7424" width="2.33203125" style="98" customWidth="1"/>
    <col min="7425" max="7425" width="21.6640625" style="98" customWidth="1"/>
    <col min="7426" max="7430" width="8.88671875" style="98"/>
    <col min="7431" max="7431" width="11.44140625" style="98" bestFit="1" customWidth="1"/>
    <col min="7432" max="7672" width="8.88671875" style="98"/>
    <col min="7673" max="7673" width="13.6640625" style="98" customWidth="1"/>
    <col min="7674" max="7674" width="17.6640625" style="98" customWidth="1"/>
    <col min="7675" max="7675" width="2.33203125" style="98" customWidth="1"/>
    <col min="7676" max="7677" width="17.6640625" style="98" customWidth="1"/>
    <col min="7678" max="7678" width="2.33203125" style="98" customWidth="1"/>
    <col min="7679" max="7679" width="20.6640625" style="98" customWidth="1"/>
    <col min="7680" max="7680" width="2.33203125" style="98" customWidth="1"/>
    <col min="7681" max="7681" width="21.6640625" style="98" customWidth="1"/>
    <col min="7682" max="7686" width="8.88671875" style="98"/>
    <col min="7687" max="7687" width="11.44140625" style="98" bestFit="1" customWidth="1"/>
    <col min="7688" max="7928" width="8.88671875" style="98"/>
    <col min="7929" max="7929" width="13.6640625" style="98" customWidth="1"/>
    <col min="7930" max="7930" width="17.6640625" style="98" customWidth="1"/>
    <col min="7931" max="7931" width="2.33203125" style="98" customWidth="1"/>
    <col min="7932" max="7933" width="17.6640625" style="98" customWidth="1"/>
    <col min="7934" max="7934" width="2.33203125" style="98" customWidth="1"/>
    <col min="7935" max="7935" width="20.6640625" style="98" customWidth="1"/>
    <col min="7936" max="7936" width="2.33203125" style="98" customWidth="1"/>
    <col min="7937" max="7937" width="21.6640625" style="98" customWidth="1"/>
    <col min="7938" max="7942" width="8.88671875" style="98"/>
    <col min="7943" max="7943" width="11.44140625" style="98" bestFit="1" customWidth="1"/>
    <col min="7944" max="8184" width="8.88671875" style="98"/>
    <col min="8185" max="8185" width="13.6640625" style="98" customWidth="1"/>
    <col min="8186" max="8186" width="17.6640625" style="98" customWidth="1"/>
    <col min="8187" max="8187" width="2.33203125" style="98" customWidth="1"/>
    <col min="8188" max="8189" width="17.6640625" style="98" customWidth="1"/>
    <col min="8190" max="8190" width="2.33203125" style="98" customWidth="1"/>
    <col min="8191" max="8191" width="20.6640625" style="98" customWidth="1"/>
    <col min="8192" max="8192" width="2.33203125" style="98" customWidth="1"/>
    <col min="8193" max="8193" width="21.6640625" style="98" customWidth="1"/>
    <col min="8194" max="8198" width="8.88671875" style="98"/>
    <col min="8199" max="8199" width="11.44140625" style="98" bestFit="1" customWidth="1"/>
    <col min="8200" max="8440" width="8.88671875" style="98"/>
    <col min="8441" max="8441" width="13.6640625" style="98" customWidth="1"/>
    <col min="8442" max="8442" width="17.6640625" style="98" customWidth="1"/>
    <col min="8443" max="8443" width="2.33203125" style="98" customWidth="1"/>
    <col min="8444" max="8445" width="17.6640625" style="98" customWidth="1"/>
    <col min="8446" max="8446" width="2.33203125" style="98" customWidth="1"/>
    <col min="8447" max="8447" width="20.6640625" style="98" customWidth="1"/>
    <col min="8448" max="8448" width="2.33203125" style="98" customWidth="1"/>
    <col min="8449" max="8449" width="21.6640625" style="98" customWidth="1"/>
    <col min="8450" max="8454" width="8.88671875" style="98"/>
    <col min="8455" max="8455" width="11.44140625" style="98" bestFit="1" customWidth="1"/>
    <col min="8456" max="8696" width="8.88671875" style="98"/>
    <col min="8697" max="8697" width="13.6640625" style="98" customWidth="1"/>
    <col min="8698" max="8698" width="17.6640625" style="98" customWidth="1"/>
    <col min="8699" max="8699" width="2.33203125" style="98" customWidth="1"/>
    <col min="8700" max="8701" width="17.6640625" style="98" customWidth="1"/>
    <col min="8702" max="8702" width="2.33203125" style="98" customWidth="1"/>
    <col min="8703" max="8703" width="20.6640625" style="98" customWidth="1"/>
    <col min="8704" max="8704" width="2.33203125" style="98" customWidth="1"/>
    <col min="8705" max="8705" width="21.6640625" style="98" customWidth="1"/>
    <col min="8706" max="8710" width="8.88671875" style="98"/>
    <col min="8711" max="8711" width="11.44140625" style="98" bestFit="1" customWidth="1"/>
    <col min="8712" max="8952" width="8.88671875" style="98"/>
    <col min="8953" max="8953" width="13.6640625" style="98" customWidth="1"/>
    <col min="8954" max="8954" width="17.6640625" style="98" customWidth="1"/>
    <col min="8955" max="8955" width="2.33203125" style="98" customWidth="1"/>
    <col min="8956" max="8957" width="17.6640625" style="98" customWidth="1"/>
    <col min="8958" max="8958" width="2.33203125" style="98" customWidth="1"/>
    <col min="8959" max="8959" width="20.6640625" style="98" customWidth="1"/>
    <col min="8960" max="8960" width="2.33203125" style="98" customWidth="1"/>
    <col min="8961" max="8961" width="21.6640625" style="98" customWidth="1"/>
    <col min="8962" max="8966" width="8.88671875" style="98"/>
    <col min="8967" max="8967" width="11.44140625" style="98" bestFit="1" customWidth="1"/>
    <col min="8968" max="9208" width="8.88671875" style="98"/>
    <col min="9209" max="9209" width="13.6640625" style="98" customWidth="1"/>
    <col min="9210" max="9210" width="17.6640625" style="98" customWidth="1"/>
    <col min="9211" max="9211" width="2.33203125" style="98" customWidth="1"/>
    <col min="9212" max="9213" width="17.6640625" style="98" customWidth="1"/>
    <col min="9214" max="9214" width="2.33203125" style="98" customWidth="1"/>
    <col min="9215" max="9215" width="20.6640625" style="98" customWidth="1"/>
    <col min="9216" max="9216" width="2.33203125" style="98" customWidth="1"/>
    <col min="9217" max="9217" width="21.6640625" style="98" customWidth="1"/>
    <col min="9218" max="9222" width="8.88671875" style="98"/>
    <col min="9223" max="9223" width="11.44140625" style="98" bestFit="1" customWidth="1"/>
    <col min="9224" max="9464" width="8.88671875" style="98"/>
    <col min="9465" max="9465" width="13.6640625" style="98" customWidth="1"/>
    <col min="9466" max="9466" width="17.6640625" style="98" customWidth="1"/>
    <col min="9467" max="9467" width="2.33203125" style="98" customWidth="1"/>
    <col min="9468" max="9469" width="17.6640625" style="98" customWidth="1"/>
    <col min="9470" max="9470" width="2.33203125" style="98" customWidth="1"/>
    <col min="9471" max="9471" width="20.6640625" style="98" customWidth="1"/>
    <col min="9472" max="9472" width="2.33203125" style="98" customWidth="1"/>
    <col min="9473" max="9473" width="21.6640625" style="98" customWidth="1"/>
    <col min="9474" max="9478" width="8.88671875" style="98"/>
    <col min="9479" max="9479" width="11.44140625" style="98" bestFit="1" customWidth="1"/>
    <col min="9480" max="9720" width="8.88671875" style="98"/>
    <col min="9721" max="9721" width="13.6640625" style="98" customWidth="1"/>
    <col min="9722" max="9722" width="17.6640625" style="98" customWidth="1"/>
    <col min="9723" max="9723" width="2.33203125" style="98" customWidth="1"/>
    <col min="9724" max="9725" width="17.6640625" style="98" customWidth="1"/>
    <col min="9726" max="9726" width="2.33203125" style="98" customWidth="1"/>
    <col min="9727" max="9727" width="20.6640625" style="98" customWidth="1"/>
    <col min="9728" max="9728" width="2.33203125" style="98" customWidth="1"/>
    <col min="9729" max="9729" width="21.6640625" style="98" customWidth="1"/>
    <col min="9730" max="9734" width="8.88671875" style="98"/>
    <col min="9735" max="9735" width="11.44140625" style="98" bestFit="1" customWidth="1"/>
    <col min="9736" max="9976" width="8.88671875" style="98"/>
    <col min="9977" max="9977" width="13.6640625" style="98" customWidth="1"/>
    <col min="9978" max="9978" width="17.6640625" style="98" customWidth="1"/>
    <col min="9979" max="9979" width="2.33203125" style="98" customWidth="1"/>
    <col min="9980" max="9981" width="17.6640625" style="98" customWidth="1"/>
    <col min="9982" max="9982" width="2.33203125" style="98" customWidth="1"/>
    <col min="9983" max="9983" width="20.6640625" style="98" customWidth="1"/>
    <col min="9984" max="9984" width="2.33203125" style="98" customWidth="1"/>
    <col min="9985" max="9985" width="21.6640625" style="98" customWidth="1"/>
    <col min="9986" max="9990" width="8.88671875" style="98"/>
    <col min="9991" max="9991" width="11.44140625" style="98" bestFit="1" customWidth="1"/>
    <col min="9992" max="10232" width="8.88671875" style="98"/>
    <col min="10233" max="10233" width="13.6640625" style="98" customWidth="1"/>
    <col min="10234" max="10234" width="17.6640625" style="98" customWidth="1"/>
    <col min="10235" max="10235" width="2.33203125" style="98" customWidth="1"/>
    <col min="10236" max="10237" width="17.6640625" style="98" customWidth="1"/>
    <col min="10238" max="10238" width="2.33203125" style="98" customWidth="1"/>
    <col min="10239" max="10239" width="20.6640625" style="98" customWidth="1"/>
    <col min="10240" max="10240" width="2.33203125" style="98" customWidth="1"/>
    <col min="10241" max="10241" width="21.6640625" style="98" customWidth="1"/>
    <col min="10242" max="10246" width="8.88671875" style="98"/>
    <col min="10247" max="10247" width="11.44140625" style="98" bestFit="1" customWidth="1"/>
    <col min="10248" max="10488" width="8.88671875" style="98"/>
    <col min="10489" max="10489" width="13.6640625" style="98" customWidth="1"/>
    <col min="10490" max="10490" width="17.6640625" style="98" customWidth="1"/>
    <col min="10491" max="10491" width="2.33203125" style="98" customWidth="1"/>
    <col min="10492" max="10493" width="17.6640625" style="98" customWidth="1"/>
    <col min="10494" max="10494" width="2.33203125" style="98" customWidth="1"/>
    <col min="10495" max="10495" width="20.6640625" style="98" customWidth="1"/>
    <col min="10496" max="10496" width="2.33203125" style="98" customWidth="1"/>
    <col min="10497" max="10497" width="21.6640625" style="98" customWidth="1"/>
    <col min="10498" max="10502" width="8.88671875" style="98"/>
    <col min="10503" max="10503" width="11.44140625" style="98" bestFit="1" customWidth="1"/>
    <col min="10504" max="10744" width="8.88671875" style="98"/>
    <col min="10745" max="10745" width="13.6640625" style="98" customWidth="1"/>
    <col min="10746" max="10746" width="17.6640625" style="98" customWidth="1"/>
    <col min="10747" max="10747" width="2.33203125" style="98" customWidth="1"/>
    <col min="10748" max="10749" width="17.6640625" style="98" customWidth="1"/>
    <col min="10750" max="10750" width="2.33203125" style="98" customWidth="1"/>
    <col min="10751" max="10751" width="20.6640625" style="98" customWidth="1"/>
    <col min="10752" max="10752" width="2.33203125" style="98" customWidth="1"/>
    <col min="10753" max="10753" width="21.6640625" style="98" customWidth="1"/>
    <col min="10754" max="10758" width="8.88671875" style="98"/>
    <col min="10759" max="10759" width="11.44140625" style="98" bestFit="1" customWidth="1"/>
    <col min="10760" max="11000" width="8.88671875" style="98"/>
    <col min="11001" max="11001" width="13.6640625" style="98" customWidth="1"/>
    <col min="11002" max="11002" width="17.6640625" style="98" customWidth="1"/>
    <col min="11003" max="11003" width="2.33203125" style="98" customWidth="1"/>
    <col min="11004" max="11005" width="17.6640625" style="98" customWidth="1"/>
    <col min="11006" max="11006" width="2.33203125" style="98" customWidth="1"/>
    <col min="11007" max="11007" width="20.6640625" style="98" customWidth="1"/>
    <col min="11008" max="11008" width="2.33203125" style="98" customWidth="1"/>
    <col min="11009" max="11009" width="21.6640625" style="98" customWidth="1"/>
    <col min="11010" max="11014" width="8.88671875" style="98"/>
    <col min="11015" max="11015" width="11.44140625" style="98" bestFit="1" customWidth="1"/>
    <col min="11016" max="11256" width="8.88671875" style="98"/>
    <col min="11257" max="11257" width="13.6640625" style="98" customWidth="1"/>
    <col min="11258" max="11258" width="17.6640625" style="98" customWidth="1"/>
    <col min="11259" max="11259" width="2.33203125" style="98" customWidth="1"/>
    <col min="11260" max="11261" width="17.6640625" style="98" customWidth="1"/>
    <col min="11262" max="11262" width="2.33203125" style="98" customWidth="1"/>
    <col min="11263" max="11263" width="20.6640625" style="98" customWidth="1"/>
    <col min="11264" max="11264" width="2.33203125" style="98" customWidth="1"/>
    <col min="11265" max="11265" width="21.6640625" style="98" customWidth="1"/>
    <col min="11266" max="11270" width="8.88671875" style="98"/>
    <col min="11271" max="11271" width="11.44140625" style="98" bestFit="1" customWidth="1"/>
    <col min="11272" max="11512" width="8.88671875" style="98"/>
    <col min="11513" max="11513" width="13.6640625" style="98" customWidth="1"/>
    <col min="11514" max="11514" width="17.6640625" style="98" customWidth="1"/>
    <col min="11515" max="11515" width="2.33203125" style="98" customWidth="1"/>
    <col min="11516" max="11517" width="17.6640625" style="98" customWidth="1"/>
    <col min="11518" max="11518" width="2.33203125" style="98" customWidth="1"/>
    <col min="11519" max="11519" width="20.6640625" style="98" customWidth="1"/>
    <col min="11520" max="11520" width="2.33203125" style="98" customWidth="1"/>
    <col min="11521" max="11521" width="21.6640625" style="98" customWidth="1"/>
    <col min="11522" max="11526" width="8.88671875" style="98"/>
    <col min="11527" max="11527" width="11.44140625" style="98" bestFit="1" customWidth="1"/>
    <col min="11528" max="11768" width="8.88671875" style="98"/>
    <col min="11769" max="11769" width="13.6640625" style="98" customWidth="1"/>
    <col min="11770" max="11770" width="17.6640625" style="98" customWidth="1"/>
    <col min="11771" max="11771" width="2.33203125" style="98" customWidth="1"/>
    <col min="11772" max="11773" width="17.6640625" style="98" customWidth="1"/>
    <col min="11774" max="11774" width="2.33203125" style="98" customWidth="1"/>
    <col min="11775" max="11775" width="20.6640625" style="98" customWidth="1"/>
    <col min="11776" max="11776" width="2.33203125" style="98" customWidth="1"/>
    <col min="11777" max="11777" width="21.6640625" style="98" customWidth="1"/>
    <col min="11778" max="11782" width="8.88671875" style="98"/>
    <col min="11783" max="11783" width="11.44140625" style="98" bestFit="1" customWidth="1"/>
    <col min="11784" max="12024" width="8.88671875" style="98"/>
    <col min="12025" max="12025" width="13.6640625" style="98" customWidth="1"/>
    <col min="12026" max="12026" width="17.6640625" style="98" customWidth="1"/>
    <col min="12027" max="12027" width="2.33203125" style="98" customWidth="1"/>
    <col min="12028" max="12029" width="17.6640625" style="98" customWidth="1"/>
    <col min="12030" max="12030" width="2.33203125" style="98" customWidth="1"/>
    <col min="12031" max="12031" width="20.6640625" style="98" customWidth="1"/>
    <col min="12032" max="12032" width="2.33203125" style="98" customWidth="1"/>
    <col min="12033" max="12033" width="21.6640625" style="98" customWidth="1"/>
    <col min="12034" max="12038" width="8.88671875" style="98"/>
    <col min="12039" max="12039" width="11.44140625" style="98" bestFit="1" customWidth="1"/>
    <col min="12040" max="12280" width="8.88671875" style="98"/>
    <col min="12281" max="12281" width="13.6640625" style="98" customWidth="1"/>
    <col min="12282" max="12282" width="17.6640625" style="98" customWidth="1"/>
    <col min="12283" max="12283" width="2.33203125" style="98" customWidth="1"/>
    <col min="12284" max="12285" width="17.6640625" style="98" customWidth="1"/>
    <col min="12286" max="12286" width="2.33203125" style="98" customWidth="1"/>
    <col min="12287" max="12287" width="20.6640625" style="98" customWidth="1"/>
    <col min="12288" max="12288" width="2.33203125" style="98" customWidth="1"/>
    <col min="12289" max="12289" width="21.6640625" style="98" customWidth="1"/>
    <col min="12290" max="12294" width="8.88671875" style="98"/>
    <col min="12295" max="12295" width="11.44140625" style="98" bestFit="1" customWidth="1"/>
    <col min="12296" max="12536" width="8.88671875" style="98"/>
    <col min="12537" max="12537" width="13.6640625" style="98" customWidth="1"/>
    <col min="12538" max="12538" width="17.6640625" style="98" customWidth="1"/>
    <col min="12539" max="12539" width="2.33203125" style="98" customWidth="1"/>
    <col min="12540" max="12541" width="17.6640625" style="98" customWidth="1"/>
    <col min="12542" max="12542" width="2.33203125" style="98" customWidth="1"/>
    <col min="12543" max="12543" width="20.6640625" style="98" customWidth="1"/>
    <col min="12544" max="12544" width="2.33203125" style="98" customWidth="1"/>
    <col min="12545" max="12545" width="21.6640625" style="98" customWidth="1"/>
    <col min="12546" max="12550" width="8.88671875" style="98"/>
    <col min="12551" max="12551" width="11.44140625" style="98" bestFit="1" customWidth="1"/>
    <col min="12552" max="12792" width="8.88671875" style="98"/>
    <col min="12793" max="12793" width="13.6640625" style="98" customWidth="1"/>
    <col min="12794" max="12794" width="17.6640625" style="98" customWidth="1"/>
    <col min="12795" max="12795" width="2.33203125" style="98" customWidth="1"/>
    <col min="12796" max="12797" width="17.6640625" style="98" customWidth="1"/>
    <col min="12798" max="12798" width="2.33203125" style="98" customWidth="1"/>
    <col min="12799" max="12799" width="20.6640625" style="98" customWidth="1"/>
    <col min="12800" max="12800" width="2.33203125" style="98" customWidth="1"/>
    <col min="12801" max="12801" width="21.6640625" style="98" customWidth="1"/>
    <col min="12802" max="12806" width="8.88671875" style="98"/>
    <col min="12807" max="12807" width="11.44140625" style="98" bestFit="1" customWidth="1"/>
    <col min="12808" max="13048" width="8.88671875" style="98"/>
    <col min="13049" max="13049" width="13.6640625" style="98" customWidth="1"/>
    <col min="13050" max="13050" width="17.6640625" style="98" customWidth="1"/>
    <col min="13051" max="13051" width="2.33203125" style="98" customWidth="1"/>
    <col min="13052" max="13053" width="17.6640625" style="98" customWidth="1"/>
    <col min="13054" max="13054" width="2.33203125" style="98" customWidth="1"/>
    <col min="13055" max="13055" width="20.6640625" style="98" customWidth="1"/>
    <col min="13056" max="13056" width="2.33203125" style="98" customWidth="1"/>
    <col min="13057" max="13057" width="21.6640625" style="98" customWidth="1"/>
    <col min="13058" max="13062" width="8.88671875" style="98"/>
    <col min="13063" max="13063" width="11.44140625" style="98" bestFit="1" customWidth="1"/>
    <col min="13064" max="13304" width="8.88671875" style="98"/>
    <col min="13305" max="13305" width="13.6640625" style="98" customWidth="1"/>
    <col min="13306" max="13306" width="17.6640625" style="98" customWidth="1"/>
    <col min="13307" max="13307" width="2.33203125" style="98" customWidth="1"/>
    <col min="13308" max="13309" width="17.6640625" style="98" customWidth="1"/>
    <col min="13310" max="13310" width="2.33203125" style="98" customWidth="1"/>
    <col min="13311" max="13311" width="20.6640625" style="98" customWidth="1"/>
    <col min="13312" max="13312" width="2.33203125" style="98" customWidth="1"/>
    <col min="13313" max="13313" width="21.6640625" style="98" customWidth="1"/>
    <col min="13314" max="13318" width="8.88671875" style="98"/>
    <col min="13319" max="13319" width="11.44140625" style="98" bestFit="1" customWidth="1"/>
    <col min="13320" max="13560" width="8.88671875" style="98"/>
    <col min="13561" max="13561" width="13.6640625" style="98" customWidth="1"/>
    <col min="13562" max="13562" width="17.6640625" style="98" customWidth="1"/>
    <col min="13563" max="13563" width="2.33203125" style="98" customWidth="1"/>
    <col min="13564" max="13565" width="17.6640625" style="98" customWidth="1"/>
    <col min="13566" max="13566" width="2.33203125" style="98" customWidth="1"/>
    <col min="13567" max="13567" width="20.6640625" style="98" customWidth="1"/>
    <col min="13568" max="13568" width="2.33203125" style="98" customWidth="1"/>
    <col min="13569" max="13569" width="21.6640625" style="98" customWidth="1"/>
    <col min="13570" max="13574" width="8.88671875" style="98"/>
    <col min="13575" max="13575" width="11.44140625" style="98" bestFit="1" customWidth="1"/>
    <col min="13576" max="13816" width="8.88671875" style="98"/>
    <col min="13817" max="13817" width="13.6640625" style="98" customWidth="1"/>
    <col min="13818" max="13818" width="17.6640625" style="98" customWidth="1"/>
    <col min="13819" max="13819" width="2.33203125" style="98" customWidth="1"/>
    <col min="13820" max="13821" width="17.6640625" style="98" customWidth="1"/>
    <col min="13822" max="13822" width="2.33203125" style="98" customWidth="1"/>
    <col min="13823" max="13823" width="20.6640625" style="98" customWidth="1"/>
    <col min="13824" max="13824" width="2.33203125" style="98" customWidth="1"/>
    <col min="13825" max="13825" width="21.6640625" style="98" customWidth="1"/>
    <col min="13826" max="13830" width="8.88671875" style="98"/>
    <col min="13831" max="13831" width="11.44140625" style="98" bestFit="1" customWidth="1"/>
    <col min="13832" max="14072" width="8.88671875" style="98"/>
    <col min="14073" max="14073" width="13.6640625" style="98" customWidth="1"/>
    <col min="14074" max="14074" width="17.6640625" style="98" customWidth="1"/>
    <col min="14075" max="14075" width="2.33203125" style="98" customWidth="1"/>
    <col min="14076" max="14077" width="17.6640625" style="98" customWidth="1"/>
    <col min="14078" max="14078" width="2.33203125" style="98" customWidth="1"/>
    <col min="14079" max="14079" width="20.6640625" style="98" customWidth="1"/>
    <col min="14080" max="14080" width="2.33203125" style="98" customWidth="1"/>
    <col min="14081" max="14081" width="21.6640625" style="98" customWidth="1"/>
    <col min="14082" max="14086" width="8.88671875" style="98"/>
    <col min="14087" max="14087" width="11.44140625" style="98" bestFit="1" customWidth="1"/>
    <col min="14088" max="14328" width="8.88671875" style="98"/>
    <col min="14329" max="14329" width="13.6640625" style="98" customWidth="1"/>
    <col min="14330" max="14330" width="17.6640625" style="98" customWidth="1"/>
    <col min="14331" max="14331" width="2.33203125" style="98" customWidth="1"/>
    <col min="14332" max="14333" width="17.6640625" style="98" customWidth="1"/>
    <col min="14334" max="14334" width="2.33203125" style="98" customWidth="1"/>
    <col min="14335" max="14335" width="20.6640625" style="98" customWidth="1"/>
    <col min="14336" max="14336" width="2.33203125" style="98" customWidth="1"/>
    <col min="14337" max="14337" width="21.6640625" style="98" customWidth="1"/>
    <col min="14338" max="14342" width="8.88671875" style="98"/>
    <col min="14343" max="14343" width="11.44140625" style="98" bestFit="1" customWidth="1"/>
    <col min="14344" max="14584" width="8.88671875" style="98"/>
    <col min="14585" max="14585" width="13.6640625" style="98" customWidth="1"/>
    <col min="14586" max="14586" width="17.6640625" style="98" customWidth="1"/>
    <col min="14587" max="14587" width="2.33203125" style="98" customWidth="1"/>
    <col min="14588" max="14589" width="17.6640625" style="98" customWidth="1"/>
    <col min="14590" max="14590" width="2.33203125" style="98" customWidth="1"/>
    <col min="14591" max="14591" width="20.6640625" style="98" customWidth="1"/>
    <col min="14592" max="14592" width="2.33203125" style="98" customWidth="1"/>
    <col min="14593" max="14593" width="21.6640625" style="98" customWidth="1"/>
    <col min="14594" max="14598" width="8.88671875" style="98"/>
    <col min="14599" max="14599" width="11.44140625" style="98" bestFit="1" customWidth="1"/>
    <col min="14600" max="14840" width="8.88671875" style="98"/>
    <col min="14841" max="14841" width="13.6640625" style="98" customWidth="1"/>
    <col min="14842" max="14842" width="17.6640625" style="98" customWidth="1"/>
    <col min="14843" max="14843" width="2.33203125" style="98" customWidth="1"/>
    <col min="14844" max="14845" width="17.6640625" style="98" customWidth="1"/>
    <col min="14846" max="14846" width="2.33203125" style="98" customWidth="1"/>
    <col min="14847" max="14847" width="20.6640625" style="98" customWidth="1"/>
    <col min="14848" max="14848" width="2.33203125" style="98" customWidth="1"/>
    <col min="14849" max="14849" width="21.6640625" style="98" customWidth="1"/>
    <col min="14850" max="14854" width="8.88671875" style="98"/>
    <col min="14855" max="14855" width="11.44140625" style="98" bestFit="1" customWidth="1"/>
    <col min="14856" max="15096" width="8.88671875" style="98"/>
    <col min="15097" max="15097" width="13.6640625" style="98" customWidth="1"/>
    <col min="15098" max="15098" width="17.6640625" style="98" customWidth="1"/>
    <col min="15099" max="15099" width="2.33203125" style="98" customWidth="1"/>
    <col min="15100" max="15101" width="17.6640625" style="98" customWidth="1"/>
    <col min="15102" max="15102" width="2.33203125" style="98" customWidth="1"/>
    <col min="15103" max="15103" width="20.6640625" style="98" customWidth="1"/>
    <col min="15104" max="15104" width="2.33203125" style="98" customWidth="1"/>
    <col min="15105" max="15105" width="21.6640625" style="98" customWidth="1"/>
    <col min="15106" max="15110" width="8.88671875" style="98"/>
    <col min="15111" max="15111" width="11.44140625" style="98" bestFit="1" customWidth="1"/>
    <col min="15112" max="15352" width="8.88671875" style="98"/>
    <col min="15353" max="15353" width="13.6640625" style="98" customWidth="1"/>
    <col min="15354" max="15354" width="17.6640625" style="98" customWidth="1"/>
    <col min="15355" max="15355" width="2.33203125" style="98" customWidth="1"/>
    <col min="15356" max="15357" width="17.6640625" style="98" customWidth="1"/>
    <col min="15358" max="15358" width="2.33203125" style="98" customWidth="1"/>
    <col min="15359" max="15359" width="20.6640625" style="98" customWidth="1"/>
    <col min="15360" max="15360" width="2.33203125" style="98" customWidth="1"/>
    <col min="15361" max="15361" width="21.6640625" style="98" customWidth="1"/>
    <col min="15362" max="15366" width="8.88671875" style="98"/>
    <col min="15367" max="15367" width="11.44140625" style="98" bestFit="1" customWidth="1"/>
    <col min="15368" max="15608" width="8.88671875" style="98"/>
    <col min="15609" max="15609" width="13.6640625" style="98" customWidth="1"/>
    <col min="15610" max="15610" width="17.6640625" style="98" customWidth="1"/>
    <col min="15611" max="15611" width="2.33203125" style="98" customWidth="1"/>
    <col min="15612" max="15613" width="17.6640625" style="98" customWidth="1"/>
    <col min="15614" max="15614" width="2.33203125" style="98" customWidth="1"/>
    <col min="15615" max="15615" width="20.6640625" style="98" customWidth="1"/>
    <col min="15616" max="15616" width="2.33203125" style="98" customWidth="1"/>
    <col min="15617" max="15617" width="21.6640625" style="98" customWidth="1"/>
    <col min="15618" max="15622" width="8.88671875" style="98"/>
    <col min="15623" max="15623" width="11.44140625" style="98" bestFit="1" customWidth="1"/>
    <col min="15624" max="15864" width="8.88671875" style="98"/>
    <col min="15865" max="15865" width="13.6640625" style="98" customWidth="1"/>
    <col min="15866" max="15866" width="17.6640625" style="98" customWidth="1"/>
    <col min="15867" max="15867" width="2.33203125" style="98" customWidth="1"/>
    <col min="15868" max="15869" width="17.6640625" style="98" customWidth="1"/>
    <col min="15870" max="15870" width="2.33203125" style="98" customWidth="1"/>
    <col min="15871" max="15871" width="20.6640625" style="98" customWidth="1"/>
    <col min="15872" max="15872" width="2.33203125" style="98" customWidth="1"/>
    <col min="15873" max="15873" width="21.6640625" style="98" customWidth="1"/>
    <col min="15874" max="15878" width="8.88671875" style="98"/>
    <col min="15879" max="15879" width="11.44140625" style="98" bestFit="1" customWidth="1"/>
    <col min="15880" max="16120" width="8.88671875" style="98"/>
    <col min="16121" max="16121" width="13.6640625" style="98" customWidth="1"/>
    <col min="16122" max="16122" width="17.6640625" style="98" customWidth="1"/>
    <col min="16123" max="16123" width="2.33203125" style="98" customWidth="1"/>
    <col min="16124" max="16125" width="17.6640625" style="98" customWidth="1"/>
    <col min="16126" max="16126" width="2.33203125" style="98" customWidth="1"/>
    <col min="16127" max="16127" width="20.6640625" style="98" customWidth="1"/>
    <col min="16128" max="16128" width="2.33203125" style="98" customWidth="1"/>
    <col min="16129" max="16129" width="21.6640625" style="98" customWidth="1"/>
    <col min="16130" max="16134" width="8.88671875" style="98"/>
    <col min="16135" max="16135" width="11.44140625" style="98" bestFit="1" customWidth="1"/>
    <col min="16136" max="16371" width="8.88671875" style="98"/>
    <col min="16372" max="16384" width="9.109375" style="98" customWidth="1"/>
  </cols>
  <sheetData>
    <row r="1" spans="1:8" s="106" customFormat="1" ht="21" x14ac:dyDescent="0.4">
      <c r="B1" s="348" t="s">
        <v>159</v>
      </c>
      <c r="C1" s="348"/>
      <c r="D1" s="348"/>
      <c r="E1" s="348"/>
      <c r="F1" s="348"/>
      <c r="G1" s="348"/>
      <c r="H1" s="348"/>
    </row>
    <row r="2" spans="1:8" ht="7.95" customHeight="1" x14ac:dyDescent="0.3">
      <c r="A2" s="99"/>
      <c r="B2" s="99"/>
      <c r="C2" s="102"/>
      <c r="D2" s="102"/>
      <c r="E2" s="102"/>
      <c r="F2" s="102"/>
      <c r="G2" s="102"/>
      <c r="H2" s="102"/>
    </row>
    <row r="3" spans="1:8" s="108" customFormat="1" ht="54" x14ac:dyDescent="0.35">
      <c r="B3" s="107" t="s">
        <v>141</v>
      </c>
      <c r="C3" s="107" t="s">
        <v>3790</v>
      </c>
      <c r="D3" s="107" t="s">
        <v>3830</v>
      </c>
      <c r="E3" s="107" t="s">
        <v>3833</v>
      </c>
      <c r="F3" s="107" t="s">
        <v>3829</v>
      </c>
      <c r="G3" s="107" t="s">
        <v>3831</v>
      </c>
      <c r="H3" s="107" t="s">
        <v>3832</v>
      </c>
    </row>
    <row r="4" spans="1:8" s="109" customFormat="1" ht="15" customHeight="1" x14ac:dyDescent="0.3">
      <c r="A4" s="99"/>
      <c r="B4" s="99" t="s">
        <v>36</v>
      </c>
      <c r="C4" s="360">
        <v>21713105</v>
      </c>
      <c r="D4" s="360"/>
      <c r="E4" s="360"/>
      <c r="F4" s="360"/>
      <c r="G4" s="360"/>
      <c r="H4" s="360">
        <v>157049248</v>
      </c>
    </row>
    <row r="5" spans="1:8" s="109" customFormat="1" ht="15" customHeight="1" x14ac:dyDescent="0.3">
      <c r="A5" s="99"/>
      <c r="B5" s="99" t="s">
        <v>37</v>
      </c>
      <c r="C5" s="360">
        <v>22212054</v>
      </c>
      <c r="D5" s="360">
        <v>4080000</v>
      </c>
      <c r="E5" s="360"/>
      <c r="F5" s="360"/>
      <c r="G5" s="360"/>
      <c r="H5" s="360">
        <v>171119593</v>
      </c>
    </row>
    <row r="6" spans="1:8" s="109" customFormat="1" ht="15" customHeight="1" x14ac:dyDescent="0.3">
      <c r="A6" s="99"/>
      <c r="B6" s="99" t="s">
        <v>38</v>
      </c>
      <c r="C6" s="360">
        <v>22212054</v>
      </c>
      <c r="D6" s="360">
        <v>12953283</v>
      </c>
      <c r="E6" s="360"/>
      <c r="F6" s="360"/>
      <c r="G6" s="360"/>
      <c r="H6" s="360">
        <v>179992876</v>
      </c>
    </row>
    <row r="7" spans="1:8" s="109" customFormat="1" ht="15" customHeight="1" x14ac:dyDescent="0.3">
      <c r="A7" s="99"/>
      <c r="B7" s="99" t="s">
        <v>39</v>
      </c>
      <c r="C7" s="360">
        <v>25407700</v>
      </c>
      <c r="D7" s="360">
        <v>34584070</v>
      </c>
      <c r="E7" s="360"/>
      <c r="F7" s="360"/>
      <c r="G7" s="360"/>
      <c r="H7" s="360">
        <v>59991770</v>
      </c>
    </row>
    <row r="8" spans="1:8" s="109" customFormat="1" ht="15" customHeight="1" x14ac:dyDescent="0.3">
      <c r="A8" s="99"/>
      <c r="B8" s="99" t="s">
        <v>40</v>
      </c>
      <c r="C8" s="360">
        <v>27477700</v>
      </c>
      <c r="D8" s="360">
        <v>44439367</v>
      </c>
      <c r="E8" s="360"/>
      <c r="F8" s="360"/>
      <c r="G8" s="360"/>
      <c r="H8" s="360">
        <v>71917067</v>
      </c>
    </row>
    <row r="9" spans="1:8" s="109" customFormat="1" ht="15" customHeight="1" x14ac:dyDescent="0.3">
      <c r="A9" s="99"/>
      <c r="B9" s="99" t="s">
        <v>41</v>
      </c>
      <c r="C9" s="360">
        <v>28699427</v>
      </c>
      <c r="D9" s="360">
        <v>39151842</v>
      </c>
      <c r="E9" s="360"/>
      <c r="F9" s="360"/>
      <c r="G9" s="360"/>
      <c r="H9" s="360">
        <v>67851269</v>
      </c>
    </row>
    <row r="10" spans="1:8" s="109" customFormat="1" ht="15" customHeight="1" x14ac:dyDescent="0.3">
      <c r="A10" s="99"/>
      <c r="B10" s="99" t="s">
        <v>42</v>
      </c>
      <c r="C10" s="360">
        <v>32750509</v>
      </c>
      <c r="D10" s="360">
        <v>40463879</v>
      </c>
      <c r="E10" s="360"/>
      <c r="F10" s="360"/>
      <c r="G10" s="360"/>
      <c r="H10" s="360">
        <v>73214388</v>
      </c>
    </row>
    <row r="11" spans="1:8" s="109" customFormat="1" ht="15" customHeight="1" x14ac:dyDescent="0.3">
      <c r="A11" s="99"/>
      <c r="B11" s="99" t="s">
        <v>43</v>
      </c>
      <c r="C11" s="360">
        <v>36335899</v>
      </c>
      <c r="D11" s="360">
        <v>39128571</v>
      </c>
      <c r="E11" s="360"/>
      <c r="F11" s="360"/>
      <c r="G11" s="360"/>
      <c r="H11" s="360">
        <v>75464470</v>
      </c>
    </row>
    <row r="12" spans="1:8" s="109" customFormat="1" ht="15" customHeight="1" x14ac:dyDescent="0.3">
      <c r="A12" s="99"/>
      <c r="B12" s="99" t="s">
        <v>44</v>
      </c>
      <c r="C12" s="360">
        <v>40485089</v>
      </c>
      <c r="D12" s="360">
        <v>40463879</v>
      </c>
      <c r="E12" s="360"/>
      <c r="F12" s="360"/>
      <c r="G12" s="360"/>
      <c r="H12" s="360">
        <v>80948968</v>
      </c>
    </row>
    <row r="13" spans="1:8" s="109" customFormat="1" ht="15" customHeight="1" x14ac:dyDescent="0.3">
      <c r="A13" s="99"/>
      <c r="B13" s="99" t="s">
        <v>45</v>
      </c>
      <c r="C13" s="360">
        <v>43903718</v>
      </c>
      <c r="D13" s="360">
        <v>40463879</v>
      </c>
      <c r="E13" s="360"/>
      <c r="F13" s="360"/>
      <c r="G13" s="360"/>
      <c r="H13" s="360">
        <v>84367597</v>
      </c>
    </row>
    <row r="14" spans="1:8" s="109" customFormat="1" ht="15.6" x14ac:dyDescent="0.3">
      <c r="A14" s="99"/>
      <c r="B14" s="99" t="s">
        <v>46</v>
      </c>
      <c r="C14" s="360">
        <v>47096107</v>
      </c>
      <c r="D14" s="360">
        <v>40463879</v>
      </c>
      <c r="E14" s="360"/>
      <c r="F14" s="360"/>
      <c r="G14" s="360"/>
      <c r="H14" s="360">
        <v>87559986</v>
      </c>
    </row>
    <row r="15" spans="1:8" s="109" customFormat="1" ht="15.6" x14ac:dyDescent="0.3">
      <c r="A15" s="99"/>
      <c r="B15" s="99" t="s">
        <v>47</v>
      </c>
      <c r="C15" s="360">
        <v>47480415</v>
      </c>
      <c r="D15" s="360">
        <v>40463879</v>
      </c>
      <c r="E15" s="360">
        <v>195000000</v>
      </c>
      <c r="F15" s="360"/>
      <c r="G15" s="360"/>
      <c r="H15" s="360">
        <v>282944294</v>
      </c>
    </row>
    <row r="16" spans="1:8" s="109" customFormat="1" ht="15.6" x14ac:dyDescent="0.3">
      <c r="A16" s="99"/>
      <c r="B16" s="99" t="s">
        <v>48</v>
      </c>
      <c r="C16" s="360">
        <v>47956105</v>
      </c>
      <c r="D16" s="360">
        <v>40557257</v>
      </c>
      <c r="E16" s="360">
        <v>216942851</v>
      </c>
      <c r="F16" s="360"/>
      <c r="G16" s="360"/>
      <c r="H16" s="360">
        <v>305456213</v>
      </c>
    </row>
    <row r="17" spans="1:8" s="109" customFormat="1" ht="15.6" x14ac:dyDescent="0.3">
      <c r="A17" s="99"/>
      <c r="B17" s="99" t="s">
        <v>49</v>
      </c>
      <c r="C17" s="360">
        <v>49557883</v>
      </c>
      <c r="D17" s="360">
        <v>40557257</v>
      </c>
      <c r="E17" s="360">
        <v>227400845</v>
      </c>
      <c r="F17" s="360"/>
      <c r="G17" s="361"/>
      <c r="H17" s="360">
        <v>317515985</v>
      </c>
    </row>
    <row r="18" spans="1:8" s="109" customFormat="1" ht="15.6" x14ac:dyDescent="0.3">
      <c r="A18" s="99"/>
      <c r="B18" s="99" t="s">
        <v>50</v>
      </c>
      <c r="C18" s="360">
        <v>51329733</v>
      </c>
      <c r="D18" s="360">
        <v>40557257</v>
      </c>
      <c r="E18" s="360">
        <v>237849369</v>
      </c>
      <c r="F18" s="360">
        <v>23614194</v>
      </c>
      <c r="G18" s="360"/>
      <c r="H18" s="360">
        <v>354323270</v>
      </c>
    </row>
    <row r="19" spans="1:8" s="109" customFormat="1" ht="15.6" x14ac:dyDescent="0.3">
      <c r="A19" s="99"/>
      <c r="B19" s="99" t="s">
        <v>51</v>
      </c>
      <c r="C19" s="360">
        <v>53579824</v>
      </c>
      <c r="D19" s="360">
        <v>40557257</v>
      </c>
      <c r="E19" s="360">
        <v>251576947</v>
      </c>
      <c r="F19" s="360">
        <v>35729165</v>
      </c>
      <c r="G19" s="360"/>
      <c r="H19" s="360">
        <v>381455918</v>
      </c>
    </row>
    <row r="20" spans="1:8" s="109" customFormat="1" ht="15.6" x14ac:dyDescent="0.3">
      <c r="A20" s="99"/>
      <c r="B20" s="99" t="s">
        <v>52</v>
      </c>
      <c r="C20" s="360">
        <v>119783281</v>
      </c>
      <c r="D20" s="360">
        <v>40557257</v>
      </c>
      <c r="E20" s="360">
        <v>241614944</v>
      </c>
      <c r="F20" s="360">
        <v>38746703</v>
      </c>
      <c r="G20" s="360"/>
      <c r="H20" s="360">
        <v>441365073</v>
      </c>
    </row>
    <row r="21" spans="1:8" s="109" customFormat="1" ht="15.6" x14ac:dyDescent="0.3">
      <c r="A21" s="99"/>
      <c r="B21" s="99" t="s">
        <v>53</v>
      </c>
      <c r="C21" s="360">
        <v>127749042</v>
      </c>
      <c r="D21" s="360">
        <v>40557257</v>
      </c>
      <c r="E21" s="360">
        <v>249069750</v>
      </c>
      <c r="F21" s="360">
        <v>43773787</v>
      </c>
      <c r="G21" s="360"/>
      <c r="H21" s="360">
        <v>461149836</v>
      </c>
    </row>
    <row r="22" spans="1:8" s="109" customFormat="1" ht="15.6" x14ac:dyDescent="0.3">
      <c r="A22" s="99"/>
      <c r="B22" s="99" t="s">
        <v>54</v>
      </c>
      <c r="C22" s="360">
        <v>138220677</v>
      </c>
      <c r="D22" s="360">
        <v>40557257</v>
      </c>
      <c r="E22" s="360">
        <v>249069750</v>
      </c>
      <c r="F22" s="360">
        <v>45624171.280000001</v>
      </c>
      <c r="G22" s="360"/>
      <c r="H22" s="360">
        <v>473471855</v>
      </c>
    </row>
    <row r="23" spans="1:8" s="109" customFormat="1" ht="15.6" x14ac:dyDescent="0.3">
      <c r="A23" s="99"/>
      <c r="B23" s="99" t="s">
        <v>55</v>
      </c>
      <c r="C23" s="360">
        <v>147839923</v>
      </c>
      <c r="D23" s="360">
        <v>40557257</v>
      </c>
      <c r="E23" s="360">
        <v>249069750</v>
      </c>
      <c r="F23" s="360">
        <v>47597238</v>
      </c>
      <c r="G23" s="360"/>
      <c r="H23" s="360">
        <v>485064168</v>
      </c>
    </row>
    <row r="24" spans="1:8" s="109" customFormat="1" ht="15.6" x14ac:dyDescent="0.3">
      <c r="A24" s="99"/>
      <c r="B24" s="99" t="s">
        <v>56</v>
      </c>
      <c r="C24" s="360">
        <v>154873301</v>
      </c>
      <c r="D24" s="360">
        <v>40557257</v>
      </c>
      <c r="E24" s="360">
        <v>249069750</v>
      </c>
      <c r="F24" s="360">
        <v>49906439</v>
      </c>
      <c r="G24" s="360"/>
      <c r="H24" s="360">
        <v>494406747</v>
      </c>
    </row>
    <row r="25" spans="1:8" s="109" customFormat="1" ht="15.6" x14ac:dyDescent="0.3">
      <c r="A25" s="99"/>
      <c r="B25" s="99" t="s">
        <v>57</v>
      </c>
      <c r="C25" s="360">
        <v>157864439</v>
      </c>
      <c r="D25" s="360">
        <v>40557257</v>
      </c>
      <c r="E25" s="360">
        <v>249069750</v>
      </c>
      <c r="F25" s="360">
        <v>52581627</v>
      </c>
      <c r="G25" s="360"/>
      <c r="H25" s="360">
        <v>500073073</v>
      </c>
    </row>
    <row r="26" spans="1:8" s="109" customFormat="1" ht="15.6" x14ac:dyDescent="0.3">
      <c r="A26" s="99"/>
      <c r="B26" s="99" t="s">
        <v>58</v>
      </c>
      <c r="C26" s="360">
        <v>166047316.43000001</v>
      </c>
      <c r="D26" s="360">
        <v>40557257</v>
      </c>
      <c r="E26" s="360">
        <v>249069749.94999999</v>
      </c>
      <c r="F26" s="360">
        <v>54562649.359999999</v>
      </c>
      <c r="G26" s="360"/>
      <c r="H26" s="360">
        <v>510236972</v>
      </c>
    </row>
    <row r="27" spans="1:8" s="109" customFormat="1" ht="15.6" x14ac:dyDescent="0.3">
      <c r="A27" s="99"/>
      <c r="B27" s="99" t="s">
        <v>59</v>
      </c>
      <c r="C27" s="360">
        <v>172965782.30000001</v>
      </c>
      <c r="D27" s="360">
        <v>40557257</v>
      </c>
      <c r="E27" s="360">
        <v>249069750</v>
      </c>
      <c r="F27" s="360">
        <v>57582305</v>
      </c>
      <c r="G27" s="360"/>
      <c r="H27" s="360">
        <v>520175094</v>
      </c>
    </row>
    <row r="28" spans="1:8" s="109" customFormat="1" ht="15.6" x14ac:dyDescent="0.3">
      <c r="A28" s="99"/>
      <c r="B28" s="99" t="s">
        <v>60</v>
      </c>
      <c r="C28" s="360">
        <v>178362046.13</v>
      </c>
      <c r="D28" s="360">
        <v>40557257</v>
      </c>
      <c r="E28" s="360">
        <v>249069750</v>
      </c>
      <c r="F28" s="360">
        <v>57996007</v>
      </c>
      <c r="G28" s="360"/>
      <c r="H28" s="360">
        <v>525985060</v>
      </c>
    </row>
    <row r="29" spans="1:8" s="109" customFormat="1" ht="15.6" x14ac:dyDescent="0.3">
      <c r="A29" s="99"/>
      <c r="B29" s="99" t="s">
        <v>61</v>
      </c>
      <c r="C29" s="360">
        <v>182335013.81</v>
      </c>
      <c r="D29" s="360">
        <v>40557257</v>
      </c>
      <c r="E29" s="360">
        <v>249069750</v>
      </c>
      <c r="F29" s="360">
        <v>56982805.560000002</v>
      </c>
      <c r="G29" s="360"/>
      <c r="H29" s="360">
        <v>528944826</v>
      </c>
    </row>
    <row r="30" spans="1:8" s="109" customFormat="1" ht="15.6" x14ac:dyDescent="0.3">
      <c r="A30" s="99"/>
      <c r="B30" s="99" t="s">
        <v>62</v>
      </c>
      <c r="C30" s="360">
        <v>185232074.78</v>
      </c>
      <c r="D30" s="360">
        <v>40557257</v>
      </c>
      <c r="E30" s="360">
        <v>249069750</v>
      </c>
      <c r="F30" s="360">
        <v>59805614.619999997</v>
      </c>
      <c r="G30" s="360"/>
      <c r="H30" s="360">
        <v>534664696</v>
      </c>
    </row>
    <row r="31" spans="1:8" s="109" customFormat="1" ht="15.6" x14ac:dyDescent="0.3">
      <c r="A31" s="99"/>
      <c r="B31" s="99" t="s">
        <v>63</v>
      </c>
      <c r="C31" s="360">
        <v>187856094.69</v>
      </c>
      <c r="D31" s="360">
        <v>40557257</v>
      </c>
      <c r="E31" s="360">
        <v>249069750</v>
      </c>
      <c r="F31" s="360">
        <v>59126944.630000003</v>
      </c>
      <c r="G31" s="360"/>
      <c r="H31" s="360">
        <v>536610046</v>
      </c>
    </row>
    <row r="32" spans="1:8" s="109" customFormat="1" ht="15.6" x14ac:dyDescent="0.3">
      <c r="A32" s="99"/>
      <c r="B32" s="99" t="s">
        <v>64</v>
      </c>
      <c r="C32" s="360">
        <v>192129978.58999997</v>
      </c>
      <c r="D32" s="360">
        <v>40557257</v>
      </c>
      <c r="E32" s="360">
        <v>249069750</v>
      </c>
      <c r="F32" s="360">
        <v>61028933.100000001</v>
      </c>
      <c r="G32" s="360"/>
      <c r="H32" s="360">
        <v>542785918</v>
      </c>
    </row>
    <row r="33" spans="1:8" s="109" customFormat="1" ht="15.6" x14ac:dyDescent="0.3">
      <c r="A33" s="99"/>
      <c r="B33" s="99" t="s">
        <v>65</v>
      </c>
      <c r="C33" s="360">
        <v>198188987.70999998</v>
      </c>
      <c r="D33" s="360">
        <v>40557257</v>
      </c>
      <c r="E33" s="360">
        <v>249069750</v>
      </c>
      <c r="F33" s="360">
        <v>64593259</v>
      </c>
      <c r="G33" s="360"/>
      <c r="H33" s="360">
        <v>552409254</v>
      </c>
    </row>
    <row r="34" spans="1:8" s="109" customFormat="1" ht="15.6" customHeight="1" x14ac:dyDescent="0.3">
      <c r="A34" s="99"/>
      <c r="B34" s="99" t="s">
        <v>66</v>
      </c>
      <c r="C34" s="360">
        <v>202854777.06</v>
      </c>
      <c r="D34" s="360">
        <v>40557257</v>
      </c>
      <c r="E34" s="360">
        <v>249069750</v>
      </c>
      <c r="F34" s="360">
        <v>67843625.760000005</v>
      </c>
      <c r="G34" s="360"/>
      <c r="H34" s="360">
        <v>560325410</v>
      </c>
    </row>
    <row r="35" spans="1:8" s="109" customFormat="1" ht="15.6" customHeight="1" x14ac:dyDescent="0.3">
      <c r="A35" s="362"/>
      <c r="B35" s="99" t="s">
        <v>67</v>
      </c>
      <c r="C35" s="360">
        <v>208204854.70999998</v>
      </c>
      <c r="D35" s="360">
        <v>40557257</v>
      </c>
      <c r="E35" s="360">
        <v>249069750</v>
      </c>
      <c r="F35" s="360">
        <v>70482653</v>
      </c>
      <c r="G35" s="360"/>
      <c r="H35" s="360">
        <v>568314515</v>
      </c>
    </row>
    <row r="36" spans="1:8" s="109" customFormat="1" ht="15.6" customHeight="1" x14ac:dyDescent="0.3">
      <c r="A36" s="99"/>
      <c r="B36" s="99" t="s">
        <v>68</v>
      </c>
      <c r="C36" s="360">
        <v>212239207.63</v>
      </c>
      <c r="D36" s="360">
        <v>40557257</v>
      </c>
      <c r="E36" s="360">
        <v>249069750</v>
      </c>
      <c r="F36" s="360">
        <v>73406912</v>
      </c>
      <c r="G36" s="360"/>
      <c r="H36" s="360">
        <v>575273127</v>
      </c>
    </row>
    <row r="37" spans="1:8" s="109" customFormat="1" ht="15.6" customHeight="1" x14ac:dyDescent="0.3">
      <c r="A37" s="99"/>
      <c r="B37" s="99" t="s">
        <v>69</v>
      </c>
      <c r="C37" s="360">
        <v>217033142.56999999</v>
      </c>
      <c r="D37" s="360">
        <v>40557257</v>
      </c>
      <c r="E37" s="360">
        <v>249069750</v>
      </c>
      <c r="F37" s="360">
        <v>75373251.700000003</v>
      </c>
      <c r="G37" s="360"/>
      <c r="H37" s="360">
        <v>582033402</v>
      </c>
    </row>
    <row r="38" spans="1:8" s="109" customFormat="1" ht="15.6" customHeight="1" x14ac:dyDescent="0.3">
      <c r="A38" s="99"/>
      <c r="B38" s="99" t="s">
        <v>70</v>
      </c>
      <c r="C38" s="360">
        <v>221586539</v>
      </c>
      <c r="D38" s="360">
        <v>40557257</v>
      </c>
      <c r="E38" s="360">
        <v>249069750</v>
      </c>
      <c r="F38" s="360">
        <v>83927859.219999999</v>
      </c>
      <c r="G38" s="360">
        <v>6476615.0599999996</v>
      </c>
      <c r="H38" s="360">
        <v>601618020</v>
      </c>
    </row>
    <row r="39" spans="1:8" s="109" customFormat="1" ht="15.6" x14ac:dyDescent="0.3">
      <c r="A39" s="99"/>
      <c r="B39" s="99" t="s">
        <v>71</v>
      </c>
      <c r="C39" s="360">
        <v>228848565.42000002</v>
      </c>
      <c r="D39" s="360">
        <v>40557257</v>
      </c>
      <c r="E39" s="360">
        <v>249069749.91</v>
      </c>
      <c r="F39" s="360">
        <v>82342989.960000008</v>
      </c>
      <c r="G39" s="360">
        <v>12968847.709999999</v>
      </c>
      <c r="H39" s="360">
        <v>613787410</v>
      </c>
    </row>
    <row r="40" spans="1:8" s="109" customFormat="1" ht="17.399999999999999" x14ac:dyDescent="0.3">
      <c r="A40" s="363"/>
      <c r="B40" s="99" t="s">
        <v>72</v>
      </c>
      <c r="C40" s="360">
        <v>228810606.17999998</v>
      </c>
      <c r="D40" s="360">
        <v>40557257</v>
      </c>
      <c r="E40" s="360">
        <v>249069750</v>
      </c>
      <c r="F40" s="360">
        <v>86281707.780000001</v>
      </c>
      <c r="G40" s="360">
        <v>21324578.569999997</v>
      </c>
      <c r="H40" s="360">
        <v>626043900</v>
      </c>
    </row>
    <row r="41" spans="1:8" s="109" customFormat="1" ht="15.6" x14ac:dyDescent="0.3">
      <c r="A41" s="364"/>
      <c r="B41" s="99" t="s">
        <v>73</v>
      </c>
      <c r="C41" s="360">
        <v>232701526</v>
      </c>
      <c r="D41" s="360">
        <v>40557257</v>
      </c>
      <c r="E41" s="360">
        <v>249069750</v>
      </c>
      <c r="F41" s="360">
        <v>89085272</v>
      </c>
      <c r="G41" s="360">
        <v>51815376</v>
      </c>
      <c r="H41" s="360">
        <v>650023221</v>
      </c>
    </row>
    <row r="42" spans="1:8" s="109" customFormat="1" ht="15.6" x14ac:dyDescent="0.3">
      <c r="A42" s="364"/>
      <c r="B42" s="99" t="s">
        <v>153</v>
      </c>
      <c r="C42" s="360">
        <v>235842768</v>
      </c>
      <c r="D42" s="360">
        <v>40557257</v>
      </c>
      <c r="E42" s="360">
        <v>249069750</v>
      </c>
      <c r="F42" s="360">
        <v>93101759</v>
      </c>
      <c r="G42" s="360">
        <v>132595071</v>
      </c>
      <c r="H42" s="360">
        <f>SUM(C42:G42)</f>
        <v>751166605</v>
      </c>
    </row>
    <row r="43" spans="1:8" s="109" customFormat="1" ht="16.2" x14ac:dyDescent="0.3">
      <c r="A43" s="356">
        <v>1</v>
      </c>
      <c r="B43" s="99" t="s">
        <v>160</v>
      </c>
      <c r="C43" s="360">
        <v>241752831</v>
      </c>
      <c r="D43" s="360">
        <v>40557257</v>
      </c>
      <c r="E43" s="360">
        <v>249069750</v>
      </c>
      <c r="F43" s="360">
        <v>96257259</v>
      </c>
      <c r="G43" s="360">
        <v>168305635</v>
      </c>
      <c r="H43" s="360">
        <f>SUM(C43:G43)</f>
        <v>795942732</v>
      </c>
    </row>
    <row r="44" spans="1:8" s="366" customFormat="1" ht="14.4" x14ac:dyDescent="0.3">
      <c r="A44" s="117"/>
      <c r="B44" s="117"/>
      <c r="C44" s="365"/>
      <c r="D44" s="365"/>
      <c r="E44" s="365"/>
      <c r="F44" s="365"/>
      <c r="G44" s="337" t="s">
        <v>161</v>
      </c>
      <c r="H44" s="338">
        <v>45244</v>
      </c>
    </row>
    <row r="45" spans="1:8" s="366" customFormat="1" ht="14.4" x14ac:dyDescent="0.3">
      <c r="A45" s="117"/>
      <c r="B45" s="388" t="s">
        <v>154</v>
      </c>
      <c r="C45" s="365"/>
      <c r="D45" s="365"/>
      <c r="E45" s="365"/>
      <c r="F45" s="365"/>
      <c r="G45" s="365"/>
      <c r="H45" s="365"/>
    </row>
    <row r="46" spans="1:8" s="112" customFormat="1" ht="14.4" x14ac:dyDescent="0.3">
      <c r="A46" s="389"/>
      <c r="B46" s="366" t="s">
        <v>3844</v>
      </c>
    </row>
    <row r="47" spans="1:8" s="112" customFormat="1" ht="14.4" x14ac:dyDescent="0.3">
      <c r="A47" s="389"/>
      <c r="B47" s="366" t="s">
        <v>3835</v>
      </c>
    </row>
    <row r="48" spans="1:8" s="112" customFormat="1" ht="16.2" x14ac:dyDescent="0.3">
      <c r="A48" s="390">
        <v>1</v>
      </c>
      <c r="B48" s="366" t="s">
        <v>3834</v>
      </c>
    </row>
    <row r="49" spans="1:2" s="112" customFormat="1" ht="14.4" x14ac:dyDescent="0.3">
      <c r="A49" s="389"/>
      <c r="B49" s="389"/>
    </row>
  </sheetData>
  <printOptions horizontalCentered="1" verticalCentered="1"/>
  <pageMargins left="0.75" right="0.75" top="1" bottom="0.75" header="0.5" footer="0.5"/>
  <pageSetup firstPageNumber="37" fitToWidth="0" fitToHeight="0" orientation="landscape" r:id="rId1"/>
  <headerFooter scaleWithDoc="0" alignWithMargins="0">
    <oddFooter>&amp;C&amp;"Arial,Regular"&amp;10&amp;P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4A79-867C-4D9F-95E0-9BBFF2AA2381}">
  <sheetPr>
    <tabColor rgb="FF7030A0"/>
  </sheetPr>
  <dimension ref="B1:G38"/>
  <sheetViews>
    <sheetView showGridLines="0" workbookViewId="0"/>
  </sheetViews>
  <sheetFormatPr defaultColWidth="8.88671875" defaultRowHeight="14.4" x14ac:dyDescent="0.3"/>
  <cols>
    <col min="1" max="1" width="1.88671875" customWidth="1"/>
    <col min="2" max="2" width="11.33203125" customWidth="1"/>
    <col min="3" max="7" width="16.33203125" style="369" customWidth="1"/>
  </cols>
  <sheetData>
    <row r="1" spans="2:7" ht="21" x14ac:dyDescent="0.4">
      <c r="B1" s="367" t="s">
        <v>3822</v>
      </c>
      <c r="C1" s="368"/>
      <c r="D1" s="368"/>
      <c r="E1" s="368"/>
      <c r="F1" s="368"/>
      <c r="G1" s="368"/>
    </row>
    <row r="2" spans="2:7" ht="6.6" customHeight="1" x14ac:dyDescent="0.3"/>
    <row r="3" spans="2:7" s="372" customFormat="1" ht="36" x14ac:dyDescent="0.35">
      <c r="B3" s="375" t="s">
        <v>141</v>
      </c>
      <c r="C3" s="376" t="s">
        <v>3823</v>
      </c>
      <c r="D3" s="376" t="s">
        <v>3825</v>
      </c>
      <c r="E3" s="376" t="s">
        <v>3824</v>
      </c>
      <c r="F3" s="376" t="s">
        <v>0</v>
      </c>
      <c r="G3" s="371" t="s">
        <v>120</v>
      </c>
    </row>
    <row r="4" spans="2:7" ht="15.6" x14ac:dyDescent="0.3">
      <c r="B4" s="373" t="s">
        <v>42</v>
      </c>
      <c r="C4" s="370">
        <v>4747286</v>
      </c>
      <c r="D4" s="370">
        <v>526</v>
      </c>
      <c r="E4" s="370"/>
      <c r="F4" s="370">
        <v>186902</v>
      </c>
      <c r="G4" s="370">
        <f>SUM(Table9[[#This Row],[AID TO SUBS]:[OTHER]])</f>
        <v>4934714</v>
      </c>
    </row>
    <row r="5" spans="2:7" ht="15.6" x14ac:dyDescent="0.3">
      <c r="B5" s="373" t="s">
        <v>43</v>
      </c>
      <c r="C5" s="370">
        <v>8573833</v>
      </c>
      <c r="D5" s="370"/>
      <c r="E5" s="370"/>
      <c r="F5" s="370">
        <v>1084325</v>
      </c>
      <c r="G5" s="370">
        <f>SUM(Table9[[#This Row],[AID TO SUBS]:[OTHER]])</f>
        <v>9658158</v>
      </c>
    </row>
    <row r="6" spans="2:7" ht="15.6" x14ac:dyDescent="0.3">
      <c r="B6" s="373" t="s">
        <v>44</v>
      </c>
      <c r="C6" s="370">
        <v>4644821</v>
      </c>
      <c r="D6" s="370">
        <v>26108</v>
      </c>
      <c r="E6" s="370"/>
      <c r="F6" s="370">
        <v>507919</v>
      </c>
      <c r="G6" s="370">
        <f>SUM(Table9[[#This Row],[AID TO SUBS]:[OTHER]])</f>
        <v>5178848</v>
      </c>
    </row>
    <row r="7" spans="2:7" ht="15.6" x14ac:dyDescent="0.3">
      <c r="B7" s="373" t="s">
        <v>45</v>
      </c>
      <c r="C7" s="370"/>
      <c r="D7" s="370"/>
      <c r="E7" s="370"/>
      <c r="F7" s="370">
        <v>0</v>
      </c>
      <c r="G7" s="370">
        <f>SUM(Table9[[#This Row],[AID TO SUBS]:[OTHER]])</f>
        <v>0</v>
      </c>
    </row>
    <row r="8" spans="2:7" ht="15.6" x14ac:dyDescent="0.3">
      <c r="B8" s="373" t="s">
        <v>46</v>
      </c>
      <c r="C8" s="370"/>
      <c r="D8" s="370"/>
      <c r="E8" s="370"/>
      <c r="F8" s="370">
        <v>0</v>
      </c>
      <c r="G8" s="370">
        <f>SUM(Table9[[#This Row],[AID TO SUBS]:[OTHER]])</f>
        <v>0</v>
      </c>
    </row>
    <row r="9" spans="2:7" ht="15.6" x14ac:dyDescent="0.3">
      <c r="B9" s="373" t="s">
        <v>47</v>
      </c>
      <c r="C9" s="370">
        <v>6223098</v>
      </c>
      <c r="D9" s="370">
        <v>7418</v>
      </c>
      <c r="E9" s="370"/>
      <c r="F9" s="370">
        <v>161232</v>
      </c>
      <c r="G9" s="370">
        <f>SUM(Table9[[#This Row],[AID TO SUBS]:[OTHER]])</f>
        <v>6391748</v>
      </c>
    </row>
    <row r="10" spans="2:7" ht="15.6" x14ac:dyDescent="0.3">
      <c r="B10" s="373" t="s">
        <v>48</v>
      </c>
      <c r="C10" s="370">
        <v>5453575</v>
      </c>
      <c r="D10" s="370">
        <v>1266416</v>
      </c>
      <c r="E10" s="370"/>
      <c r="F10" s="370">
        <v>0</v>
      </c>
      <c r="G10" s="370">
        <f>SUM(Table9[[#This Row],[AID TO SUBS]:[OTHER]])</f>
        <v>6719991</v>
      </c>
    </row>
    <row r="11" spans="2:7" ht="15.6" x14ac:dyDescent="0.3">
      <c r="B11" s="373" t="s">
        <v>49</v>
      </c>
      <c r="C11" s="370">
        <v>7926001.0300000003</v>
      </c>
      <c r="D11" s="370">
        <v>15177.84</v>
      </c>
      <c r="E11" s="370"/>
      <c r="F11" s="370">
        <v>713548.92</v>
      </c>
      <c r="G11" s="370">
        <f>SUM(Table9[[#This Row],[AID TO SUBS]:[OTHER]])</f>
        <v>8654727.790000001</v>
      </c>
    </row>
    <row r="12" spans="2:7" ht="15.6" x14ac:dyDescent="0.3">
      <c r="B12" s="373" t="s">
        <v>50</v>
      </c>
      <c r="C12" s="370">
        <v>2811474</v>
      </c>
      <c r="D12" s="370">
        <v>902855</v>
      </c>
      <c r="E12" s="370"/>
      <c r="F12" s="370">
        <v>27271448</v>
      </c>
      <c r="G12" s="370">
        <f>SUM(Table9[[#This Row],[AID TO SUBS]:[OTHER]])</f>
        <v>30985777</v>
      </c>
    </row>
    <row r="13" spans="2:7" ht="15.6" x14ac:dyDescent="0.3">
      <c r="B13" s="373" t="s">
        <v>142</v>
      </c>
      <c r="C13" s="370">
        <v>3000598</v>
      </c>
      <c r="D13" s="370">
        <v>1175529</v>
      </c>
      <c r="E13" s="370"/>
      <c r="F13" s="370">
        <v>8983347</v>
      </c>
      <c r="G13" s="370">
        <f>SUM(Table9[[#This Row],[AID TO SUBS]:[OTHER]])</f>
        <v>13159474</v>
      </c>
    </row>
    <row r="14" spans="2:7" ht="15.6" x14ac:dyDescent="0.3">
      <c r="B14" s="373" t="s">
        <v>52</v>
      </c>
      <c r="C14" s="370">
        <v>12762534</v>
      </c>
      <c r="D14" s="370"/>
      <c r="E14" s="370">
        <v>22221175</v>
      </c>
      <c r="F14" s="370">
        <v>10090357</v>
      </c>
      <c r="G14" s="370">
        <f>SUM(Table9[[#This Row],[AID TO SUBS]:[OTHER]])</f>
        <v>45074066</v>
      </c>
    </row>
    <row r="15" spans="2:7" ht="15.6" x14ac:dyDescent="0.3">
      <c r="B15" s="373" t="s">
        <v>53</v>
      </c>
      <c r="C15" s="370">
        <v>14585426</v>
      </c>
      <c r="D15" s="370">
        <v>3280241</v>
      </c>
      <c r="E15" s="370">
        <v>7631317</v>
      </c>
      <c r="F15" s="370">
        <v>13484131</v>
      </c>
      <c r="G15" s="370">
        <f>SUM(Table9[[#This Row],[AID TO SUBS]:[OTHER]])</f>
        <v>38981115</v>
      </c>
    </row>
    <row r="16" spans="2:7" ht="15.6" x14ac:dyDescent="0.3">
      <c r="B16" s="373" t="s">
        <v>54</v>
      </c>
      <c r="C16" s="370">
        <v>11969708</v>
      </c>
      <c r="D16" s="370">
        <v>8832</v>
      </c>
      <c r="E16" s="370">
        <v>29296454</v>
      </c>
      <c r="F16" s="370">
        <v>609144</v>
      </c>
      <c r="G16" s="370">
        <f>SUM(Table9[[#This Row],[AID TO SUBS]:[OTHER]])</f>
        <v>41884138</v>
      </c>
    </row>
    <row r="17" spans="2:7" ht="15.6" x14ac:dyDescent="0.3">
      <c r="B17" s="373" t="s">
        <v>55</v>
      </c>
      <c r="C17" s="370">
        <v>4040689</v>
      </c>
      <c r="D17" s="370">
        <v>26810</v>
      </c>
      <c r="E17" s="370">
        <v>25123546</v>
      </c>
      <c r="F17" s="370">
        <v>60085</v>
      </c>
      <c r="G17" s="370">
        <f>SUM(Table9[[#This Row],[AID TO SUBS]:[OTHER]])</f>
        <v>29251130</v>
      </c>
    </row>
    <row r="18" spans="2:7" ht="15.6" x14ac:dyDescent="0.3">
      <c r="B18" s="373" t="s">
        <v>56</v>
      </c>
      <c r="C18" s="370">
        <v>4905092</v>
      </c>
      <c r="D18" s="370">
        <v>1867</v>
      </c>
      <c r="E18" s="370"/>
      <c r="F18" s="370">
        <v>68504</v>
      </c>
      <c r="G18" s="370">
        <f>SUM(Table9[[#This Row],[AID TO SUBS]:[OTHER]])</f>
        <v>4975463</v>
      </c>
    </row>
    <row r="19" spans="2:7" ht="15.6" x14ac:dyDescent="0.3">
      <c r="B19" s="373" t="s">
        <v>57</v>
      </c>
      <c r="C19" s="370"/>
      <c r="D19" s="370">
        <v>290002</v>
      </c>
      <c r="E19" s="370"/>
      <c r="F19" s="370">
        <v>69959</v>
      </c>
      <c r="G19" s="370">
        <f>SUM(Table9[[#This Row],[AID TO SUBS]:[OTHER]])</f>
        <v>359961</v>
      </c>
    </row>
    <row r="20" spans="2:7" ht="15.6" x14ac:dyDescent="0.3">
      <c r="B20" s="373" t="s">
        <v>58</v>
      </c>
      <c r="C20" s="370">
        <v>574378</v>
      </c>
      <c r="D20" s="370">
        <v>594651</v>
      </c>
      <c r="E20" s="370"/>
      <c r="F20" s="370">
        <v>83075</v>
      </c>
      <c r="G20" s="370">
        <f>SUM(Table9[[#This Row],[AID TO SUBS]:[OTHER]])</f>
        <v>1252104</v>
      </c>
    </row>
    <row r="21" spans="2:7" ht="15.6" x14ac:dyDescent="0.3">
      <c r="B21" s="373" t="s">
        <v>59</v>
      </c>
      <c r="C21" s="370">
        <v>16784948</v>
      </c>
      <c r="D21" s="370">
        <v>3235</v>
      </c>
      <c r="E21" s="370">
        <v>3958387</v>
      </c>
      <c r="F21" s="370">
        <v>44361</v>
      </c>
      <c r="G21" s="370">
        <f>SUM(Table9[[#This Row],[AID TO SUBS]:[OTHER]])</f>
        <v>20790931</v>
      </c>
    </row>
    <row r="22" spans="2:7" ht="15.6" x14ac:dyDescent="0.3">
      <c r="B22" s="373" t="s">
        <v>60</v>
      </c>
      <c r="C22" s="370">
        <v>56213679</v>
      </c>
      <c r="D22" s="370">
        <v>4757</v>
      </c>
      <c r="E22" s="370">
        <v>51795768</v>
      </c>
      <c r="F22" s="370">
        <v>1289409</v>
      </c>
      <c r="G22" s="370">
        <f>SUM(Table9[[#This Row],[AID TO SUBS]:[OTHER]])</f>
        <v>109303613</v>
      </c>
    </row>
    <row r="23" spans="2:7" ht="15.6" x14ac:dyDescent="0.3">
      <c r="B23" s="373" t="s">
        <v>61</v>
      </c>
      <c r="C23" s="370">
        <v>10104270</v>
      </c>
      <c r="D23" s="370">
        <v>397207</v>
      </c>
      <c r="E23" s="370">
        <v>27148029</v>
      </c>
      <c r="F23" s="370">
        <v>2595298</v>
      </c>
      <c r="G23" s="370">
        <f>SUM(Table9[[#This Row],[AID TO SUBS]:[OTHER]])</f>
        <v>40244804</v>
      </c>
    </row>
    <row r="24" spans="2:7" ht="15.6" x14ac:dyDescent="0.3">
      <c r="B24" s="373" t="s">
        <v>62</v>
      </c>
      <c r="C24" s="370">
        <v>3536541</v>
      </c>
      <c r="D24" s="370">
        <v>90113</v>
      </c>
      <c r="E24" s="370">
        <v>222452086</v>
      </c>
      <c r="F24" s="370">
        <v>2047098</v>
      </c>
      <c r="G24" s="370">
        <f>SUM(Table9[[#This Row],[AID TO SUBS]:[OTHER]])</f>
        <v>228125838</v>
      </c>
    </row>
    <row r="25" spans="2:7" ht="15.6" x14ac:dyDescent="0.3">
      <c r="B25" s="373" t="s">
        <v>63</v>
      </c>
      <c r="C25" s="370">
        <v>5769312</v>
      </c>
      <c r="D25" s="370"/>
      <c r="E25" s="370"/>
      <c r="F25" s="370">
        <v>42520</v>
      </c>
      <c r="G25" s="370">
        <f>SUM(Table9[[#This Row],[AID TO SUBS]:[OTHER]])</f>
        <v>5811832</v>
      </c>
    </row>
    <row r="26" spans="2:7" ht="15.6" x14ac:dyDescent="0.3">
      <c r="B26" s="373" t="s">
        <v>64</v>
      </c>
      <c r="C26" s="370">
        <v>2386081</v>
      </c>
      <c r="D26" s="370"/>
      <c r="E26" s="370"/>
      <c r="F26" s="370">
        <v>50991</v>
      </c>
      <c r="G26" s="370">
        <f>SUM(Table9[[#This Row],[AID TO SUBS]:[OTHER]])</f>
        <v>2437072</v>
      </c>
    </row>
    <row r="27" spans="2:7" ht="15.6" x14ac:dyDescent="0.3">
      <c r="B27" s="373" t="s">
        <v>65</v>
      </c>
      <c r="C27" s="370">
        <v>241384</v>
      </c>
      <c r="D27" s="370">
        <v>535625</v>
      </c>
      <c r="E27" s="370"/>
      <c r="F27" s="370">
        <v>52191</v>
      </c>
      <c r="G27" s="370">
        <f>SUM(Table9[[#This Row],[AID TO SUBS]:[OTHER]])</f>
        <v>829200</v>
      </c>
    </row>
    <row r="28" spans="2:7" ht="15.6" x14ac:dyDescent="0.3">
      <c r="B28" s="373" t="s">
        <v>66</v>
      </c>
      <c r="C28" s="370">
        <v>1456225</v>
      </c>
      <c r="D28" s="370">
        <v>38465</v>
      </c>
      <c r="E28" s="370"/>
      <c r="F28" s="370">
        <v>70138</v>
      </c>
      <c r="G28" s="370">
        <f>SUM(Table9[[#This Row],[AID TO SUBS]:[OTHER]])</f>
        <v>1564828</v>
      </c>
    </row>
    <row r="29" spans="2:7" ht="15.6" x14ac:dyDescent="0.3">
      <c r="B29" s="373" t="s">
        <v>67</v>
      </c>
      <c r="C29" s="370">
        <v>1981994</v>
      </c>
      <c r="D29" s="370">
        <v>500000</v>
      </c>
      <c r="E29" s="370"/>
      <c r="F29" s="370">
        <v>52636</v>
      </c>
      <c r="G29" s="370">
        <f>SUM(Table9[[#This Row],[AID TO SUBS]:[OTHER]])</f>
        <v>2534630</v>
      </c>
    </row>
    <row r="30" spans="2:7" ht="15.6" x14ac:dyDescent="0.3">
      <c r="B30" s="373" t="s">
        <v>68</v>
      </c>
      <c r="C30" s="370">
        <v>2620749</v>
      </c>
      <c r="D30" s="370">
        <v>1000000</v>
      </c>
      <c r="E30" s="370"/>
      <c r="F30" s="370">
        <v>44276</v>
      </c>
      <c r="G30" s="370">
        <f>SUM(Table9[[#This Row],[AID TO SUBS]:[OTHER]])</f>
        <v>3665025</v>
      </c>
    </row>
    <row r="31" spans="2:7" ht="15.6" x14ac:dyDescent="0.3">
      <c r="B31" s="373" t="s">
        <v>69</v>
      </c>
      <c r="C31" s="370"/>
      <c r="D31" s="370">
        <v>1738822</v>
      </c>
      <c r="E31" s="370"/>
      <c r="F31" s="370">
        <v>45610</v>
      </c>
      <c r="G31" s="370">
        <f>SUM(Table9[[#This Row],[AID TO SUBS]:[OTHER]])</f>
        <v>1784432</v>
      </c>
    </row>
    <row r="32" spans="2:7" ht="15.6" x14ac:dyDescent="0.3">
      <c r="B32" s="373" t="s">
        <v>70</v>
      </c>
      <c r="C32" s="370"/>
      <c r="D32" s="370">
        <v>500000</v>
      </c>
      <c r="E32" s="370"/>
      <c r="F32" s="370">
        <v>7644142</v>
      </c>
      <c r="G32" s="370">
        <f>SUM(Table9[[#This Row],[AID TO SUBS]:[OTHER]])</f>
        <v>8144142</v>
      </c>
    </row>
    <row r="33" spans="2:7" ht="15.6" x14ac:dyDescent="0.3">
      <c r="B33" s="373" t="s">
        <v>71</v>
      </c>
      <c r="C33" s="370"/>
      <c r="D33" s="370">
        <v>906621</v>
      </c>
      <c r="E33" s="370"/>
      <c r="F33" s="370">
        <v>32766</v>
      </c>
      <c r="G33" s="370">
        <f>SUM(Table9[[#This Row],[AID TO SUBS]:[OTHER]])</f>
        <v>939387</v>
      </c>
    </row>
    <row r="34" spans="2:7" ht="15.6" x14ac:dyDescent="0.3">
      <c r="B34" s="373" t="s">
        <v>72</v>
      </c>
      <c r="C34" s="370">
        <v>1028000</v>
      </c>
      <c r="D34" s="370">
        <v>424230.67000000004</v>
      </c>
      <c r="E34" s="370"/>
      <c r="F34" s="370">
        <v>29468.65</v>
      </c>
      <c r="G34" s="370">
        <f>SUM(Table9[[#This Row],[AID TO SUBS]:[OTHER]])</f>
        <v>1481699.3199999998</v>
      </c>
    </row>
    <row r="35" spans="2:7" ht="15.6" x14ac:dyDescent="0.3">
      <c r="B35" s="373" t="s">
        <v>73</v>
      </c>
      <c r="C35" s="374">
        <v>3894463</v>
      </c>
      <c r="D35" s="370">
        <v>1267812</v>
      </c>
      <c r="E35" s="370"/>
      <c r="F35" s="370">
        <v>31803</v>
      </c>
      <c r="G35" s="370">
        <f>SUM(Table9[[#This Row],[AID TO SUBS]:[OTHER]])</f>
        <v>5194078</v>
      </c>
    </row>
    <row r="36" spans="2:7" ht="15.6" x14ac:dyDescent="0.3">
      <c r="B36" s="373" t="s">
        <v>153</v>
      </c>
      <c r="C36" s="374">
        <v>6023538</v>
      </c>
      <c r="D36" s="370">
        <v>589902</v>
      </c>
      <c r="E36" s="370"/>
      <c r="F36" s="370">
        <v>24933</v>
      </c>
      <c r="G36" s="370">
        <f>SUM(Table9[[#This Row],[AID TO SUBS]:[OTHER]])</f>
        <v>6638373</v>
      </c>
    </row>
    <row r="38" spans="2:7" x14ac:dyDescent="0.3">
      <c r="B38" t="s">
        <v>3826</v>
      </c>
    </row>
  </sheetData>
  <phoneticPr fontId="22"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12</vt:i4>
      </vt:variant>
      <vt:variant>
        <vt:lpstr>Charts</vt:lpstr>
      </vt:variant>
      <vt:variant>
        <vt:i4>5</vt:i4>
      </vt:variant>
      <vt:variant>
        <vt:lpstr>Named Ranges</vt:lpstr>
      </vt:variant>
      <vt:variant>
        <vt:i4>8</vt:i4>
      </vt:variant>
    </vt:vector>
  </HeadingPairs>
  <TitlesOfParts>
    <vt:vector size="25" baseType="lpstr">
      <vt:lpstr>Appropriations by Source</vt:lpstr>
      <vt:lpstr>Appropriat'n by Functional Grp</vt:lpstr>
      <vt:lpstr>List of Functional Groups</vt:lpstr>
      <vt:lpstr>Budget Adjustments</vt:lpstr>
      <vt:lpstr>Reduc by Agency</vt:lpstr>
      <vt:lpstr>Reduc by Functional Group</vt:lpstr>
      <vt:lpstr>Surplus Funds</vt:lpstr>
      <vt:lpstr>Appropriations of CRF</vt:lpstr>
      <vt:lpstr>Carryforward and Lapsed Funds</vt:lpstr>
      <vt:lpstr>State Aid to Subs</vt:lpstr>
      <vt:lpstr>Tax Relief Trust Fund</vt:lpstr>
      <vt:lpstr>Open Ended Appropriations</vt:lpstr>
      <vt:lpstr>Appropriations by Source Chart</vt:lpstr>
      <vt:lpstr>FY24 Functional Group Appropria</vt:lpstr>
      <vt:lpstr>State Aid Chart</vt:lpstr>
      <vt:lpstr>TRTF Chart</vt:lpstr>
      <vt:lpstr>Open Ended Approp. Chart</vt:lpstr>
      <vt:lpstr>'Appropriations of CRF'!Print_Area</vt:lpstr>
      <vt:lpstr>'Reduc by Agency'!Print_Area</vt:lpstr>
      <vt:lpstr>'Reduc by Functional Group'!Print_Area</vt:lpstr>
      <vt:lpstr>'Appropriations of CRF'!Print_Titles</vt:lpstr>
      <vt:lpstr>'Appropriat''n by Functional Grp'!Print_Titles</vt:lpstr>
      <vt:lpstr>'Carryforward and Lapsed Funds'!Print_Titles</vt:lpstr>
      <vt:lpstr>'Reduc by Agency'!Print_Titles</vt:lpstr>
      <vt:lpstr>'Reduc by Functional Group'!Print_Titles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Martin</dc:creator>
  <cp:lastModifiedBy>Amanda Martin</cp:lastModifiedBy>
  <cp:lastPrinted>2023-12-11T13:47:00Z</cp:lastPrinted>
  <dcterms:created xsi:type="dcterms:W3CDTF">2022-09-26T14:18:18Z</dcterms:created>
  <dcterms:modified xsi:type="dcterms:W3CDTF">2023-12-20T19:08:53Z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8b0b85-d75e-4e7c-989b-349f33915dc1_Enabled">
    <vt:lpwstr>true</vt:lpwstr>
  </property>
  <property fmtid="{D5CDD505-2E9C-101B-9397-08002B2CF9AE}" pid="3" name="MSIP_Label_1c8b0b85-d75e-4e7c-989b-349f33915dc1_SetDate">
    <vt:lpwstr>2022-10-13T17:18:31Z</vt:lpwstr>
  </property>
  <property fmtid="{D5CDD505-2E9C-101B-9397-08002B2CF9AE}" pid="4" name="MSIP_Label_1c8b0b85-d75e-4e7c-989b-349f33915dc1_Method">
    <vt:lpwstr>Standard</vt:lpwstr>
  </property>
  <property fmtid="{D5CDD505-2E9C-101B-9397-08002B2CF9AE}" pid="5" name="MSIP_Label_1c8b0b85-d75e-4e7c-989b-349f33915dc1_Name">
    <vt:lpwstr>defa4170-0d19-0005-0004-bc88714345d2</vt:lpwstr>
  </property>
  <property fmtid="{D5CDD505-2E9C-101B-9397-08002B2CF9AE}" pid="6" name="MSIP_Label_1c8b0b85-d75e-4e7c-989b-349f33915dc1_SiteId">
    <vt:lpwstr>663161ba-5851-41e6-8516-19e102d02698</vt:lpwstr>
  </property>
  <property fmtid="{D5CDD505-2E9C-101B-9397-08002B2CF9AE}" pid="7" name="MSIP_Label_1c8b0b85-d75e-4e7c-989b-349f33915dc1_ActionId">
    <vt:lpwstr>fdef0a6d-f297-4906-b29a-14d0dd41d68e</vt:lpwstr>
  </property>
  <property fmtid="{D5CDD505-2E9C-101B-9397-08002B2CF9AE}" pid="8" name="MSIP_Label_1c8b0b85-d75e-4e7c-989b-349f33915dc1_ContentBits">
    <vt:lpwstr>0</vt:lpwstr>
  </property>
</Properties>
</file>