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Budget\Historical Analyses\2024\Appropriations\"/>
    </mc:Choice>
  </mc:AlternateContent>
  <xr:revisionPtr revIDLastSave="0" documentId="13_ncr:1_{F8C2B73E-CE66-4609-BCDB-E6E1987B9034}" xr6:coauthVersionLast="47" xr6:coauthVersionMax="47" xr10:uidLastSave="{00000000-0000-0000-0000-000000000000}"/>
  <bookViews>
    <workbookView xWindow="-120" yWindow="-120" windowWidth="29040" windowHeight="15720" xr2:uid="{77555DE7-2A88-4EE5-8096-273891BC9A80}"/>
  </bookViews>
  <sheets>
    <sheet name="Appropriations by Source" sheetId="1" r:id="rId1"/>
    <sheet name="Budget Mid-Yr Adjustments" sheetId="3" r:id="rId2"/>
    <sheet name="Open Ended Appropriations" sheetId="36" r:id="rId3"/>
  </sheets>
  <definedNames>
    <definedName name="_xlnm._FilterDatabase" localSheetId="0" hidden="1">'Appropriations by Source'!$A$3:$I$89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7" i="1" l="1"/>
  <c r="F79" i="1"/>
  <c r="I79" i="1" s="1"/>
  <c r="E44" i="3"/>
  <c r="G37" i="36"/>
  <c r="G4" i="36"/>
  <c r="G5" i="36"/>
  <c r="G6" i="36"/>
  <c r="G7" i="36"/>
  <c r="G8" i="36"/>
  <c r="G9" i="36"/>
  <c r="G10" i="36"/>
  <c r="G11" i="36"/>
  <c r="G12" i="36"/>
  <c r="G13" i="36"/>
  <c r="G14" i="36"/>
  <c r="G15" i="36"/>
  <c r="G16" i="36"/>
  <c r="G17" i="36"/>
  <c r="G18" i="36"/>
  <c r="G19" i="36"/>
  <c r="G20" i="36"/>
  <c r="G21" i="36"/>
  <c r="G22" i="36"/>
  <c r="G23" i="36"/>
  <c r="G24" i="36"/>
  <c r="G25" i="36"/>
  <c r="G26" i="36"/>
  <c r="G27" i="36"/>
  <c r="G28" i="36"/>
  <c r="G29" i="36"/>
  <c r="G30" i="36"/>
  <c r="G31" i="36"/>
  <c r="G32" i="36"/>
  <c r="G33" i="36"/>
  <c r="G34" i="36"/>
  <c r="G35" i="36"/>
  <c r="G36" i="36"/>
  <c r="F78" i="1" l="1"/>
  <c r="I78" i="1" s="1"/>
  <c r="F5" i="1"/>
  <c r="I5" i="1" s="1"/>
  <c r="F6" i="1"/>
  <c r="I6" i="1" s="1"/>
  <c r="F7" i="1"/>
  <c r="I7" i="1" s="1"/>
  <c r="F8" i="1"/>
  <c r="I8" i="1" s="1"/>
  <c r="F9" i="1"/>
  <c r="I9" i="1" s="1"/>
  <c r="F10" i="1"/>
  <c r="I10" i="1" s="1"/>
  <c r="F11" i="1"/>
  <c r="I11" i="1" s="1"/>
  <c r="F12" i="1"/>
  <c r="I12" i="1" s="1"/>
  <c r="F13" i="1"/>
  <c r="I13" i="1" s="1"/>
  <c r="F14" i="1"/>
  <c r="I14" i="1" s="1"/>
  <c r="F15" i="1"/>
  <c r="I15" i="1" s="1"/>
  <c r="F16" i="1"/>
  <c r="I16" i="1" s="1"/>
  <c r="F17" i="1"/>
  <c r="I17" i="1" s="1"/>
  <c r="F18" i="1"/>
  <c r="I18" i="1" s="1"/>
  <c r="F19" i="1"/>
  <c r="I19" i="1" s="1"/>
  <c r="F20" i="1"/>
  <c r="I20" i="1" s="1"/>
  <c r="F21" i="1"/>
  <c r="I21" i="1" s="1"/>
  <c r="F22" i="1"/>
  <c r="I22" i="1" s="1"/>
  <c r="F23" i="1"/>
  <c r="I23" i="1" s="1"/>
  <c r="F24" i="1"/>
  <c r="I24" i="1" s="1"/>
  <c r="F25" i="1"/>
  <c r="I25" i="1" s="1"/>
  <c r="F26" i="1"/>
  <c r="I26" i="1" s="1"/>
  <c r="F27" i="1"/>
  <c r="I27" i="1" s="1"/>
  <c r="F28" i="1"/>
  <c r="I28" i="1" s="1"/>
  <c r="F29" i="1"/>
  <c r="I29" i="1" s="1"/>
  <c r="F30" i="1"/>
  <c r="I30" i="1" s="1"/>
  <c r="F31" i="1"/>
  <c r="I31" i="1" s="1"/>
  <c r="F32" i="1"/>
  <c r="I32" i="1" s="1"/>
  <c r="F33" i="1"/>
  <c r="I33" i="1" s="1"/>
  <c r="F34" i="1"/>
  <c r="I34" i="1" s="1"/>
  <c r="F35" i="1"/>
  <c r="I35" i="1" s="1"/>
  <c r="F36" i="1"/>
  <c r="I36" i="1" s="1"/>
  <c r="F37" i="1"/>
  <c r="I37" i="1" s="1"/>
  <c r="F38" i="1"/>
  <c r="I38" i="1" s="1"/>
  <c r="F39" i="1"/>
  <c r="I39" i="1" s="1"/>
  <c r="F40" i="1"/>
  <c r="I40" i="1" s="1"/>
  <c r="F41" i="1"/>
  <c r="I41" i="1" s="1"/>
  <c r="F42" i="1"/>
  <c r="I42" i="1" s="1"/>
  <c r="F43" i="1"/>
  <c r="I43" i="1" s="1"/>
  <c r="F44" i="1"/>
  <c r="I44" i="1" s="1"/>
  <c r="F45" i="1"/>
  <c r="I45" i="1" s="1"/>
  <c r="F46" i="1"/>
  <c r="I46" i="1" s="1"/>
  <c r="F47" i="1"/>
  <c r="I47" i="1" s="1"/>
  <c r="F48" i="1"/>
  <c r="I48" i="1" s="1"/>
  <c r="F49" i="1"/>
  <c r="I49" i="1" s="1"/>
  <c r="F50" i="1"/>
  <c r="I50" i="1" s="1"/>
  <c r="F51" i="1"/>
  <c r="I51" i="1" s="1"/>
  <c r="F52" i="1"/>
  <c r="I52" i="1" s="1"/>
  <c r="F53" i="1"/>
  <c r="I53" i="1" s="1"/>
  <c r="F54" i="1"/>
  <c r="I54" i="1" s="1"/>
  <c r="F55" i="1"/>
  <c r="I55" i="1" s="1"/>
  <c r="F56" i="1"/>
  <c r="I56" i="1" s="1"/>
  <c r="F57" i="1"/>
  <c r="I57" i="1" s="1"/>
  <c r="F58" i="1"/>
  <c r="I58" i="1" s="1"/>
  <c r="F59" i="1"/>
  <c r="I59" i="1" s="1"/>
  <c r="F60" i="1"/>
  <c r="I60" i="1" s="1"/>
  <c r="F61" i="1"/>
  <c r="I61" i="1" s="1"/>
  <c r="F62" i="1"/>
  <c r="I62" i="1" s="1"/>
  <c r="F63" i="1"/>
  <c r="I63" i="1" s="1"/>
  <c r="F64" i="1"/>
  <c r="I64" i="1" s="1"/>
  <c r="F65" i="1"/>
  <c r="I65" i="1" s="1"/>
  <c r="F66" i="1"/>
  <c r="I66" i="1" s="1"/>
  <c r="F67" i="1"/>
  <c r="I67" i="1" s="1"/>
  <c r="F68" i="1"/>
  <c r="I68" i="1" s="1"/>
  <c r="F69" i="1"/>
  <c r="I69" i="1" s="1"/>
  <c r="F70" i="1"/>
  <c r="I70" i="1" s="1"/>
  <c r="F71" i="1"/>
  <c r="I71" i="1" s="1"/>
  <c r="F72" i="1"/>
  <c r="I72" i="1" s="1"/>
  <c r="F73" i="1"/>
  <c r="I73" i="1" s="1"/>
  <c r="F74" i="1"/>
  <c r="I74" i="1" s="1"/>
  <c r="F75" i="1"/>
  <c r="I75" i="1" s="1"/>
  <c r="F76" i="1"/>
  <c r="I76" i="1" s="1"/>
  <c r="I77" i="1"/>
  <c r="F4" i="1"/>
  <c r="I4" i="1" s="1"/>
</calcChain>
</file>

<file path=xl/sharedStrings.xml><?xml version="1.0" encoding="utf-8"?>
<sst xmlns="http://schemas.openxmlformats.org/spreadsheetml/2006/main" count="189" uniqueCount="110">
  <si>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</si>
  <si>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</si>
  <si>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</si>
  <si>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</si>
  <si>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</si>
  <si>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</si>
  <si>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</si>
  <si>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</si>
  <si>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</si>
  <si>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</si>
  <si>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</si>
  <si>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</si>
  <si>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</si>
  <si>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</si>
  <si>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</si>
  <si>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</si>
  <si>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</si>
  <si>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</si>
  <si>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</si>
  <si>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</si>
  <si>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</si>
  <si>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</si>
  <si>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</si>
  <si>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</si>
  <si>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</si>
  <si>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</si>
  <si>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</si>
  <si>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</si>
  <si>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</si>
  <si>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</si>
  <si>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</si>
  <si>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</si>
  <si>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</si>
  <si>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</si>
  <si>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</si>
  <si>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</si>
  <si>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</si>
  <si>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</si>
  <si>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</si>
  <si>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</si>
  <si>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</si>
  <si>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</si>
  <si>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</si>
  <si>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</si>
  <si>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</si>
  <si>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</si>
  <si>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</si>
  <si>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</si>
  <si>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</si>
  <si>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</si>
  <si>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1999-2000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</si>
  <si>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</si>
  <si>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</si>
  <si>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</si>
  <si>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</si>
  <si>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</si>
  <si>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</si>
  <si>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</si>
  <si>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</si>
  <si>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</si>
  <si>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</si>
  <si>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</si>
  <si>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</si>
  <si>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</si>
  <si>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</si>
  <si>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</si>
  <si>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</si>
  <si>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</si>
  <si>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</si>
  <si>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</si>
  <si>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</si>
  <si>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</si>
  <si>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</si>
  <si>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TOTAL</t>
  </si>
  <si>
    <t xml:space="preserve"> </t>
  </si>
  <si>
    <t>FISCAL YEAR</t>
  </si>
  <si>
    <t>1999-00</t>
  </si>
  <si>
    <t>2022-23</t>
  </si>
  <si>
    <t>2023-24</t>
  </si>
  <si>
    <t>Updated</t>
  </si>
  <si>
    <t>TOTAL  APPROPRIATIONS</t>
  </si>
  <si>
    <t>OTHER
FUNDS</t>
  </si>
  <si>
    <t>APPROPRIATIONS REPORTED BY SOURCE OF FUNDS</t>
  </si>
  <si>
    <t>TOTAL GENERAL FUNDS</t>
  </si>
  <si>
    <t xml:space="preserve">Values for recurring general funds reflect actual appropriations net of any mid-year budget cuts. </t>
  </si>
  <si>
    <t>History of federal fund authorization prior to FY79 is not currently available.</t>
  </si>
  <si>
    <t>Nonrecurring appropriations are recorded in the year they are made available to agencies. History prior to FY84 is not currently available.</t>
  </si>
  <si>
    <t>ORIGINAL APPROPRIATION</t>
  </si>
  <si>
    <t>MID-YEAR REDUCTION</t>
  </si>
  <si>
    <t>ADJUSTED APPROPRIATION</t>
  </si>
  <si>
    <t>ADJUSTMENTS TO RECURRING GENERAL FUND APPROPRIATIONS</t>
  </si>
  <si>
    <r>
      <t>Recurring General Funds</t>
    </r>
    <r>
      <rPr>
        <b/>
        <vertAlign val="superscript"/>
        <sz val="14"/>
        <color theme="0"/>
        <rFont val="Calibri"/>
        <family val="2"/>
        <scheme val="minor"/>
      </rPr>
      <t>1</t>
    </r>
  </si>
  <si>
    <r>
      <t>Nonrecurring General Funds</t>
    </r>
    <r>
      <rPr>
        <b/>
        <vertAlign val="superscript"/>
        <sz val="14"/>
        <color theme="0"/>
        <rFont val="Calibri"/>
        <family val="2"/>
        <scheme val="minor"/>
      </rPr>
      <t>2</t>
    </r>
  </si>
  <si>
    <r>
      <t>Capital Reserve Funds</t>
    </r>
    <r>
      <rPr>
        <b/>
        <vertAlign val="superscript"/>
        <sz val="14"/>
        <color theme="0"/>
        <rFont val="Calibri"/>
        <family val="2"/>
        <scheme val="minor"/>
      </rPr>
      <t>3</t>
    </r>
  </si>
  <si>
    <r>
      <t>FEDERAL
FUNDS</t>
    </r>
    <r>
      <rPr>
        <b/>
        <vertAlign val="superscript"/>
        <sz val="14"/>
        <color theme="0"/>
        <rFont val="Calibri"/>
        <family val="2"/>
        <scheme val="minor"/>
      </rPr>
      <t>4</t>
    </r>
  </si>
  <si>
    <t>OPEN ENDED APPROPRIATIONS</t>
  </si>
  <si>
    <t>AID TO SUBS</t>
  </si>
  <si>
    <t>AGENCY DEFICIT</t>
  </si>
  <si>
    <t>EMERGENCY RESPONSE</t>
  </si>
  <si>
    <t>Open-ended appropriations are a result of statutory requirements to fund certain items or to cover an agency's budgetary deficit.</t>
  </si>
  <si>
    <t>FY99 recurring general fund appropriations include an additional $26.5M for implementation of LIFE scholarships that were not included in the Appropriations Act.</t>
  </si>
  <si>
    <t>Beginning in FY99, property tax relief appropriations were moved off-budget and revenue associated with this initiative was transferred to the Trust Fund for Property Tax Relief.</t>
  </si>
  <si>
    <t>Certain agencies received additional one-time federal funding during FY20 and FY21 for response to the COVID-19 pandemic. More details are available on the Department of Administration/Executive Budget Office website.</t>
  </si>
  <si>
    <r>
      <t>OTHER</t>
    </r>
    <r>
      <rPr>
        <vertAlign val="superscript"/>
        <sz val="14"/>
        <color theme="1"/>
        <rFont val="Calibri"/>
        <family val="2"/>
        <scheme val="minor"/>
      </rPr>
      <t>1</t>
    </r>
  </si>
  <si>
    <t>Notes</t>
  </si>
  <si>
    <t>2024-25</t>
  </si>
  <si>
    <t>Other currently includes State Accident Fund coverage of actual benefit claims.</t>
  </si>
  <si>
    <t>Source: Comptroller General Year End Report</t>
  </si>
  <si>
    <t>Source: Appropriations Act and Capital Reserve Fund Bill</t>
  </si>
  <si>
    <t>Funds appropriated from the Capital Reserve Fund are considered nonrecurring appropriations and are recorded in the year they are available to the agencies. History prior to FY87 is not currently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</si>
</sst>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 #,##0_);_(* \(#,##0\);_(* &quot;-&quot;??_);_(@_)"/>
    <numFmt numFmtId="165" formatCode="[$-409]mmmm\ d\,\ yyyy;@"/>
  </numFmts>
  <fonts count="26" x14ac:knownFonts="1">
    <font>
      <sz val="11"/>
      <color theme="1"/>
      <name val="Calibri"/>
      <family val="2"/>
      <scheme val="minor"/>
    </font>
    <font>
      <sz val="11"/>
      <color theme="1"/>
      <name val="Calibri"/>
      <family val="2"/>
      <scheme val="minor"/>
    </font>
    <font>
      <sz val="10"/>
      <name val="Arial"/>
      <family val="2"/>
    </font>
    <font>
      <sz val="12"/>
      <color indexed="8"/>
      <name val="Arial"/>
      <family val="2"/>
    </font>
    <font>
      <sz val="12"/>
      <color theme="1"/>
      <name val="Calibri"/>
      <family val="2"/>
      <scheme val="minor"/>
    </font>
    <font>
      <sz val="14"/>
      <color theme="1"/>
      <name val="Calibri"/>
      <family val="2"/>
      <scheme val="minor"/>
    </font>
    <font>
      <b/>
      <sz val="14"/>
      <color theme="1"/>
      <name val="Calibri"/>
      <family val="2"/>
      <scheme val="minor"/>
    </font>
    <font>
      <sz val="11"/>
      <color theme="0"/>
      <name val="Calibri"/>
      <family val="2"/>
      <scheme val="minor"/>
    </font>
    <font>
      <sz val="8"/>
      <name val="Calibri"/>
      <family val="2"/>
      <scheme val="minor"/>
    </font>
    <font>
      <sz val="11"/>
      <name val="Calibri"/>
      <family val="2"/>
      <scheme val="minor"/>
    </font>
    <font>
      <b/>
      <sz val="14"/>
      <color theme="0"/>
      <name val="Calibri"/>
      <family val="2"/>
      <scheme val="minor"/>
    </font>
    <font>
      <vertAlign val="superscript"/>
      <sz val="10"/>
      <name val="Calibri"/>
      <family val="2"/>
      <scheme val="minor"/>
    </font>
    <font>
      <sz val="12"/>
      <name val="Calibri"/>
      <family val="2"/>
      <scheme val="minor"/>
    </font>
    <font>
      <sz val="10"/>
      <name val="Calibri"/>
      <family val="2"/>
      <scheme val="minor"/>
    </font>
    <font>
      <b/>
      <sz val="16"/>
      <name val="Calibri"/>
      <family val="2"/>
      <scheme val="minor"/>
    </font>
    <font>
      <sz val="16"/>
      <name val="Calibri"/>
      <family val="2"/>
      <scheme val="minor"/>
    </font>
    <font>
      <b/>
      <vertAlign val="superscript"/>
      <sz val="14"/>
      <color theme="0"/>
      <name val="Calibri"/>
      <family val="2"/>
      <scheme val="minor"/>
    </font>
    <font>
      <sz val="14"/>
      <color theme="0"/>
      <name val="Calibri"/>
      <family val="2"/>
      <scheme val="minor"/>
    </font>
    <font>
      <vertAlign val="superscript"/>
      <sz val="12"/>
      <name val="Calibri"/>
      <family val="2"/>
      <scheme val="minor"/>
    </font>
    <font>
      <vertAlign val="superscript"/>
      <sz val="11"/>
      <name val="Calibri"/>
      <family val="2"/>
      <scheme val="minor"/>
    </font>
    <font>
      <vertAlign val="superscript"/>
      <sz val="11"/>
      <color theme="0"/>
      <name val="Calibri"/>
      <family val="2"/>
      <scheme val="minor"/>
    </font>
    <font>
      <b/>
      <vertAlign val="superscript"/>
      <sz val="16"/>
      <name val="Calibri"/>
      <family val="2"/>
      <scheme val="minor"/>
    </font>
    <font>
      <b/>
      <sz val="16"/>
      <color theme="1"/>
      <name val="Calibri"/>
      <family val="2"/>
      <scheme val="minor"/>
    </font>
    <font>
      <sz val="16"/>
      <color theme="1"/>
      <name val="Calibri"/>
      <family val="2"/>
      <scheme val="minor"/>
    </font>
    <font>
      <vertAlign val="superscript"/>
      <sz val="14"/>
      <color theme="1"/>
      <name val="Calibri"/>
      <family val="2"/>
      <scheme val="minor"/>
    </font>
    <font>
      <vertAlign val="superscript"/>
      <sz val="12"/>
      <color theme="1"/>
      <name val="Calibri"/>
      <family val="2"/>
      <scheme val="minor"/>
    </font>
  </fonts>
  <fills count="3">
    <fill>
      <patternFill patternType="none"/>
    </fill>
    <fill>
      <patternFill patternType="gray125"/>
    </fill>
    <fill>
      <patternFill patternType="solid">
        <fgColor theme="9"/>
      </patternFill>
    </fill>
  </fills>
  <borders count="24">
    <border>
      <left/>
      <right/>
      <top/>
      <bottom/>
      <diagonal/>
    </border>
    <border>
      <left style="thin">
        <color indexed="64"/>
      </left>
      <right style="thin">
        <color indexed="64"/>
      </right>
      <top/>
      <bottom/>
      <diagonal/>
    </border>
    <border>
      <left style="thin">
        <color indexed="64"/>
      </left>
      <right/>
      <top/>
      <bottom/>
      <diagonal/>
    </border>
    <border>
      <left style="thin">
        <color auto="1"/>
      </left>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right style="thin">
        <color auto="1"/>
      </right>
      <top/>
      <bottom/>
      <diagonal/>
    </border>
    <border>
      <left style="thin">
        <color indexed="64"/>
      </left>
      <right/>
      <top/>
      <bottom/>
      <diagonal/>
    </border>
    <border>
      <left/>
      <right style="thin">
        <color indexed="8"/>
      </right>
      <top/>
      <bottom/>
      <diagonal/>
    </border>
    <border>
      <left/>
      <right/>
      <top/>
      <bottom style="thin">
        <color theme="4" tint="0.39997558519241921"/>
      </bottom>
      <diagonal/>
    </border>
    <border>
      <left/>
      <right style="thin">
        <color indexed="64"/>
      </right>
      <top/>
      <bottom/>
      <diagonal/>
    </border>
    <border>
      <left style="medium">
        <color theme="3"/>
      </left>
      <right/>
      <top/>
      <bottom/>
      <diagonal/>
    </border>
    <border>
      <left style="thin">
        <color theme="3"/>
      </left>
      <right/>
      <top/>
      <bottom/>
      <diagonal/>
    </border>
    <border>
      <left/>
      <right style="thin">
        <color theme="3"/>
      </right>
      <top/>
      <bottom/>
      <diagonal/>
    </border>
    <border>
      <left/>
      <right style="thin">
        <color theme="3"/>
      </right>
      <top style="thin">
        <color theme="3"/>
      </top>
      <bottom style="thin">
        <color theme="3"/>
      </bottom>
      <diagonal/>
    </border>
    <border>
      <left style="medium">
        <color theme="4" tint="-0.499984740745262"/>
      </left>
      <right style="medium">
        <color theme="4" tint="-0.499984740745262"/>
      </right>
      <top/>
      <bottom/>
      <diagonal/>
    </border>
    <border>
      <left style="medium">
        <color theme="4" tint="-0.499984740745262"/>
      </left>
      <right/>
      <top style="medium">
        <color theme="4" tint="-0.499984740745262"/>
      </top>
      <bottom style="medium">
        <color theme="4" tint="-0.499984740745262"/>
      </bottom>
      <diagonal/>
    </border>
    <border>
      <left style="medium">
        <color theme="3"/>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3"/>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right style="medium">
        <color theme="3"/>
      </right>
      <top/>
      <bottom/>
      <diagonal/>
    </border>
  </borders>
  <cellStyleXfs count="10">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7" fillId="2" borderId="0" applyNumberFormat="0" applyBorder="0" applyAlignment="0" applyProtection="0"/>
    <xf numFmtId="1" fontId="3" fillId="0" borderId="0"/>
  </cellStyleXfs>
  <cellXfs count="80">
    <xf numFmtId="0" fontId="0" fillId="0" borderId="0" xfId="0"/>
    <xf numFmtId="0" fontId="9" fillId="0" borderId="0" xfId="0" applyFont="1"/>
    <xf numFmtId="0" fontId="13" fillId="0" borderId="0" xfId="2" applyFont="1"/>
    <xf numFmtId="0" fontId="12" fillId="0" borderId="0" xfId="0" applyFont="1" applyAlignment="1">
      <alignment horizontal="center"/>
    </xf>
    <xf numFmtId="164" fontId="12" fillId="0" borderId="12" xfId="1" applyNumberFormat="1" applyFont="1" applyFill="1" applyBorder="1"/>
    <xf numFmtId="164" fontId="12" fillId="0" borderId="0" xfId="1" applyNumberFormat="1" applyFont="1" applyFill="1" applyBorder="1"/>
    <xf numFmtId="0" fontId="12" fillId="0" borderId="0" xfId="0" applyFont="1"/>
    <xf numFmtId="0" fontId="13" fillId="0" borderId="0" xfId="0" applyFont="1"/>
    <xf numFmtId="0" fontId="14" fillId="0" borderId="0" xfId="0" applyFont="1" applyAlignment="1">
      <alignment horizontal="centerContinuous" vertical="center"/>
    </xf>
    <xf numFmtId="0" fontId="15" fillId="0" borderId="0" xfId="0" applyFont="1" applyAlignment="1">
      <alignment horizontal="centerContinuous"/>
    </xf>
    <xf numFmtId="0" fontId="15" fillId="0" borderId="0" xfId="2" applyFont="1"/>
    <xf numFmtId="0" fontId="17" fillId="0" borderId="0" xfId="2" applyFont="1" applyAlignment="1">
      <alignment horizontal="center" wrapText="1"/>
    </xf>
    <xf numFmtId="0" fontId="12" fillId="0" borderId="0" xfId="2" applyFont="1"/>
    <xf numFmtId="0" fontId="19" fillId="0" borderId="0" xfId="2" applyFont="1"/>
    <xf numFmtId="0" fontId="20" fillId="0" borderId="0" xfId="2" applyFont="1" applyAlignment="1">
      <alignment horizontal="center" wrapText="1"/>
    </xf>
    <xf numFmtId="0" fontId="9" fillId="0" borderId="0" xfId="2" applyFont="1"/>
    <xf numFmtId="0" fontId="9" fillId="0" borderId="0" xfId="0" applyFont="1" applyAlignment="1">
      <alignment horizontal="right"/>
    </xf>
    <xf numFmtId="165" fontId="9" fillId="0" borderId="0" xfId="0" applyNumberFormat="1" applyFont="1" applyAlignment="1">
      <alignment horizontal="left"/>
    </xf>
    <xf numFmtId="0" fontId="9" fillId="0" borderId="0" xfId="0" applyFont="1" applyAlignment="1">
      <alignment horizontal="left" indent="1"/>
    </xf>
    <xf numFmtId="0" fontId="9" fillId="0" borderId="0" xfId="0" applyFont="1" applyAlignment="1">
      <alignment wrapText="1"/>
    </xf>
    <xf numFmtId="0" fontId="9" fillId="0" borderId="0" xfId="0" applyFont="1" applyAlignment="1">
      <alignment horizontal="left"/>
    </xf>
    <xf numFmtId="49" fontId="11" fillId="0" borderId="0" xfId="0" applyNumberFormat="1" applyFont="1" applyAlignment="1">
      <alignment horizontal="center"/>
    </xf>
    <xf numFmtId="164" fontId="12" fillId="0" borderId="0" xfId="1" applyNumberFormat="1" applyFont="1" applyFill="1"/>
    <xf numFmtId="0" fontId="12" fillId="0" borderId="1" xfId="0" applyFont="1" applyBorder="1" applyAlignment="1">
      <alignment horizontal="center"/>
    </xf>
    <xf numFmtId="164" fontId="12" fillId="0" borderId="8" xfId="1" applyNumberFormat="1" applyFont="1" applyFill="1" applyBorder="1"/>
    <xf numFmtId="164" fontId="12" fillId="0" borderId="1" xfId="1" applyNumberFormat="1" applyFont="1" applyFill="1" applyBorder="1"/>
    <xf numFmtId="164" fontId="12" fillId="0" borderId="2" xfId="1" applyNumberFormat="1" applyFont="1" applyFill="1" applyBorder="1"/>
    <xf numFmtId="164" fontId="12" fillId="0" borderId="2" xfId="1" applyNumberFormat="1" applyFont="1" applyFill="1" applyBorder="1" applyProtection="1"/>
    <xf numFmtId="164" fontId="12" fillId="0" borderId="8" xfId="1" applyNumberFormat="1" applyFont="1" applyFill="1" applyBorder="1" applyProtection="1"/>
    <xf numFmtId="164" fontId="13" fillId="0" borderId="0" xfId="1" applyNumberFormat="1" applyFont="1" applyFill="1"/>
    <xf numFmtId="0" fontId="11" fillId="0" borderId="0" xfId="0" applyFont="1"/>
    <xf numFmtId="0" fontId="13" fillId="0" borderId="0" xfId="0" quotePrefix="1" applyFont="1" applyAlignment="1">
      <alignment horizontal="left"/>
    </xf>
    <xf numFmtId="49" fontId="11" fillId="0" borderId="0" xfId="2" applyNumberFormat="1" applyFont="1" applyAlignment="1">
      <alignment horizontal="center"/>
    </xf>
    <xf numFmtId="0" fontId="21" fillId="0" borderId="0" xfId="0" applyFont="1" applyAlignment="1">
      <alignment horizontal="center"/>
    </xf>
    <xf numFmtId="0" fontId="14" fillId="0" borderId="0" xfId="8" applyFont="1" applyFill="1" applyAlignment="1">
      <alignment horizontal="centerContinuous"/>
    </xf>
    <xf numFmtId="164" fontId="14" fillId="0" borderId="0" xfId="8" applyNumberFormat="1" applyFont="1" applyFill="1" applyAlignment="1">
      <alignment horizontal="centerContinuous"/>
    </xf>
    <xf numFmtId="49" fontId="18" fillId="0" borderId="11" xfId="0" applyNumberFormat="1" applyFont="1" applyBorder="1" applyAlignment="1">
      <alignment horizontal="center"/>
    </xf>
    <xf numFmtId="49" fontId="18" fillId="0" borderId="6" xfId="0" applyNumberFormat="1" applyFont="1" applyBorder="1" applyAlignment="1">
      <alignment horizontal="center"/>
    </xf>
    <xf numFmtId="49" fontId="18" fillId="0" borderId="6" xfId="0" applyNumberFormat="1" applyFont="1" applyBorder="1" applyAlignment="1">
      <alignment horizontal="center" vertical="top"/>
    </xf>
    <xf numFmtId="164" fontId="12" fillId="0" borderId="0" xfId="2" applyNumberFormat="1" applyFont="1"/>
    <xf numFmtId="37" fontId="12" fillId="0" borderId="0" xfId="2" applyNumberFormat="1" applyFont="1"/>
    <xf numFmtId="49" fontId="18" fillId="0" borderId="7" xfId="0" applyNumberFormat="1" applyFont="1" applyBorder="1" applyAlignment="1">
      <alignment horizontal="center" vertical="top"/>
    </xf>
    <xf numFmtId="49" fontId="18" fillId="0" borderId="11" xfId="0" applyNumberFormat="1" applyFont="1" applyBorder="1" applyAlignment="1">
      <alignment horizontal="center" vertical="top"/>
    </xf>
    <xf numFmtId="49" fontId="19" fillId="0" borderId="0" xfId="0" applyNumberFormat="1" applyFont="1" applyAlignment="1">
      <alignment horizontal="center" vertical="top"/>
    </xf>
    <xf numFmtId="0" fontId="9" fillId="0" borderId="0" xfId="0" applyFont="1" applyAlignment="1">
      <alignment horizontal="center"/>
    </xf>
    <xf numFmtId="164" fontId="9" fillId="0" borderId="0" xfId="1" applyNumberFormat="1" applyFont="1" applyFill="1"/>
    <xf numFmtId="0" fontId="19" fillId="0" borderId="0" xfId="0" applyFont="1" applyAlignment="1">
      <alignment wrapText="1"/>
    </xf>
    <xf numFmtId="164" fontId="9" fillId="0" borderId="0" xfId="1" applyNumberFormat="1" applyFont="1" applyFill="1" applyAlignment="1">
      <alignment wrapText="1"/>
    </xf>
    <xf numFmtId="49" fontId="19" fillId="0" borderId="0" xfId="0" applyNumberFormat="1" applyFont="1" applyAlignment="1">
      <alignment horizontal="center"/>
    </xf>
    <xf numFmtId="164" fontId="12" fillId="0" borderId="3" xfId="1" applyNumberFormat="1" applyFont="1" applyFill="1" applyBorder="1"/>
    <xf numFmtId="164" fontId="12" fillId="0" borderId="3" xfId="1" applyNumberFormat="1" applyFont="1" applyFill="1" applyBorder="1" applyProtection="1"/>
    <xf numFmtId="49" fontId="16" fillId="0" borderId="9" xfId="0" applyNumberFormat="1" applyFont="1" applyBorder="1" applyAlignment="1">
      <alignment horizontal="center" wrapText="1"/>
    </xf>
    <xf numFmtId="0" fontId="10" fillId="0" borderId="5" xfId="0" applyFont="1" applyBorder="1" applyAlignment="1">
      <alignment horizontal="center" wrapText="1"/>
    </xf>
    <xf numFmtId="164" fontId="10" fillId="0" borderId="5" xfId="1" applyNumberFormat="1" applyFont="1" applyFill="1" applyBorder="1" applyAlignment="1">
      <alignment horizontal="center" wrapText="1"/>
    </xf>
    <xf numFmtId="164" fontId="10" fillId="0" borderId="4" xfId="1" applyNumberFormat="1" applyFont="1" applyFill="1" applyBorder="1" applyAlignment="1">
      <alignment horizontal="center" wrapText="1"/>
    </xf>
    <xf numFmtId="0" fontId="17" fillId="0" borderId="0" xfId="2" applyFont="1" applyAlignment="1">
      <alignment wrapText="1"/>
    </xf>
    <xf numFmtId="0" fontId="4" fillId="0" borderId="0" xfId="0" applyFont="1"/>
    <xf numFmtId="0" fontId="22" fillId="0" borderId="0" xfId="0" applyFont="1" applyAlignment="1">
      <alignment horizontal="centerContinuous"/>
    </xf>
    <xf numFmtId="0" fontId="22" fillId="0" borderId="0" xfId="0" applyFont="1" applyAlignment="1">
      <alignment horizontal="centerContinuous" vertical="top"/>
    </xf>
    <xf numFmtId="0" fontId="6" fillId="0" borderId="10" xfId="0" applyFont="1" applyBorder="1" applyAlignment="1">
      <alignment horizontal="center" vertical="top" wrapText="1"/>
    </xf>
    <xf numFmtId="0" fontId="5" fillId="0" borderId="0" xfId="0" applyFont="1" applyAlignment="1">
      <alignment horizontal="center" wrapText="1"/>
    </xf>
    <xf numFmtId="0" fontId="12" fillId="0" borderId="14" xfId="0" applyFont="1" applyBorder="1" applyAlignment="1">
      <alignment horizontal="center"/>
    </xf>
    <xf numFmtId="0" fontId="5" fillId="0" borderId="15" xfId="0" applyFont="1" applyBorder="1" applyAlignment="1">
      <alignment horizontal="center" vertical="top" wrapText="1"/>
    </xf>
    <xf numFmtId="0" fontId="5" fillId="0" borderId="10" xfId="0" applyFont="1" applyBorder="1" applyAlignment="1">
      <alignment horizontal="center" vertical="top" wrapText="1"/>
    </xf>
    <xf numFmtId="164" fontId="12" fillId="0" borderId="16" xfId="1" applyNumberFormat="1" applyFont="1" applyFill="1" applyBorder="1"/>
    <xf numFmtId="2" fontId="12" fillId="0" borderId="0" xfId="0" applyNumberFormat="1" applyFont="1" applyAlignment="1">
      <alignment horizontal="center"/>
    </xf>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164" fontId="12" fillId="0" borderId="22" xfId="1" applyNumberFormat="1" applyFont="1" applyFill="1" applyBorder="1"/>
    <xf numFmtId="164" fontId="12" fillId="0" borderId="23" xfId="1" applyNumberFormat="1" applyFont="1" applyFill="1" applyBorder="1"/>
    <xf numFmtId="0" fontId="4" fillId="0" borderId="0" xfId="0" applyFont="1" applyAlignment="1">
      <alignment vertical="top"/>
    </xf>
    <xf numFmtId="164" fontId="4" fillId="0" borderId="0" xfId="1" applyNumberFormat="1" applyFont="1" applyAlignment="1">
      <alignment vertical="top"/>
    </xf>
    <xf numFmtId="164" fontId="4" fillId="0" borderId="13" xfId="1" applyNumberFormat="1" applyFont="1" applyBorder="1" applyAlignment="1">
      <alignment vertical="top"/>
    </xf>
    <xf numFmtId="0" fontId="23" fillId="0" borderId="0" xfId="0" applyFont="1"/>
    <xf numFmtId="0" fontId="25" fillId="0" borderId="0" xfId="0" applyFont="1"/>
    <xf numFmtId="164" fontId="9" fillId="0" borderId="0" xfId="1" applyNumberFormat="1" applyFont="1" applyFill="1" applyAlignment="1">
      <alignment horizontal="right"/>
    </xf>
    <xf numFmtId="0" fontId="12" fillId="0" borderId="0" xfId="0" applyFont="1" applyAlignment="1">
      <alignment horizontal="left"/>
    </xf>
  </cellXfs>
  <cellStyles count="10">
    <cellStyle name="Accent6" xfId="8" builtinId="49"/>
    <cellStyle name="Comma" xfId="1" builtinId="3"/>
    <cellStyle name="Comma 2" xfId="3" xr:uid="{6BB6338B-24DA-4CA6-ADBD-A6337CEB9923}"/>
    <cellStyle name="Comma 2 2" xfId="6" xr:uid="{559DB6CC-B41B-4BCA-8763-5E880EFA5AE1}"/>
    <cellStyle name="Currency 2" xfId="4" xr:uid="{4BF4FDF8-9D66-4C58-98C7-1C18FB93052A}"/>
    <cellStyle name="Normal" xfId="0" builtinId="0"/>
    <cellStyle name="Normal 2" xfId="2" xr:uid="{C7D5EC36-2A44-4FD2-BDCD-342C03153D1A}"/>
    <cellStyle name="Normal 2 2" xfId="5" xr:uid="{9FB30400-D34E-494B-9358-6A6CF85EFFDC}"/>
    <cellStyle name="Normal 65" xfId="9" xr:uid="{460454CC-ECD4-4B05-86C3-8D36647DEE3E}"/>
    <cellStyle name="Percent 2 2" xfId="7" xr:uid="{FE37D5C7-1E83-43EF-9BF6-CC34557C6D79}"/>
  </cellStyles>
  <dxfs count="31">
    <dxf>
      <font>
        <b val="0"/>
        <i val="0"/>
        <strike val="0"/>
        <condense val="0"/>
        <extend val="0"/>
        <outline val="0"/>
        <shadow val="0"/>
        <u val="none"/>
        <vertAlign val="baseline"/>
        <sz val="12"/>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_(* #,##0_);_(* \(#,##0\);_(* &quot;-&quot;??_);_(@_)"/>
      <alignment horizontal="general" vertical="top" textRotation="0" wrapText="0" indent="0" justifyLastLine="0" shrinkToFit="0" readingOrder="0"/>
      <border outline="0">
        <left style="thin">
          <color theme="3"/>
        </left>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style="thin">
          <color theme="3"/>
        </right>
        <top/>
        <bottom/>
      </border>
    </dxf>
    <dxf>
      <border outline="0">
        <left style="thin">
          <color theme="3"/>
        </left>
      </border>
    </dxf>
    <dxf>
      <font>
        <b val="0"/>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dxf>
    <dxf>
      <font>
        <b/>
        <i val="0"/>
        <strike val="0"/>
        <condense val="0"/>
        <extend val="0"/>
        <outline val="0"/>
        <shadow val="0"/>
        <u val="none"/>
        <vertAlign val="baseline"/>
        <sz val="14"/>
        <color theme="1"/>
        <name val="Calibri"/>
        <family val="2"/>
        <scheme val="minor"/>
      </font>
      <fill>
        <patternFill patternType="none">
          <fgColor theme="4" tint="0.79998168889431442"/>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thin">
          <color indexed="64"/>
        </left>
        <right/>
        <top/>
        <bottom/>
        <vertical/>
        <horizontal/>
      </border>
      <protection locked="1" hidden="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border outline="0">
        <top style="thin">
          <color indexed="8"/>
        </top>
        <bottom style="thin">
          <color indexed="64"/>
        </bottom>
      </border>
    </dxf>
    <dxf>
      <border outline="0">
        <bottom style="thin">
          <color indexed="8"/>
        </bottom>
      </border>
    </dxf>
    <dxf>
      <font>
        <b/>
        <i val="0"/>
        <strike val="0"/>
        <condense val="0"/>
        <extend val="0"/>
        <outline val="0"/>
        <shadow val="0"/>
        <u val="none"/>
        <vertAlign val="baseline"/>
        <sz val="14"/>
        <color theme="0"/>
        <name val="Calibri"/>
        <family val="2"/>
        <scheme val="minor"/>
      </font>
      <numFmt numFmtId="164" formatCode="_(* #,##0_);_(* \(#,##0\);_(* &quot;-&quot;??_);_(@_)"/>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4" tint="-0.499984740745262"/>
        </left>
        <right style="medium">
          <color theme="4" tint="-0.499984740745262"/>
        </right>
        <top/>
        <bottom/>
        <vertical style="medium">
          <color theme="4" tint="-0.499984740745262"/>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4" tint="-0.499984740745262"/>
        </left>
        <right style="medium">
          <color theme="4" tint="-0.499984740745262"/>
        </right>
        <top/>
        <bottom/>
        <vertical style="medium">
          <color theme="4" tint="-0.499984740745262"/>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4" tint="-0.499984740745262"/>
        </left>
        <right style="medium">
          <color theme="4" tint="-0.499984740745262"/>
        </right>
        <top/>
        <bottom/>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right style="medium">
          <color theme="3"/>
        </right>
        <top/>
        <bottom/>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3"/>
        </left>
        <right/>
        <top/>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dxf>
    <dxf>
      <border diagonalUp="0" diagonalDown="0">
        <left style="medium">
          <color theme="4" tint="-0.499984740745262"/>
        </left>
        <right style="medium">
          <color auto="1"/>
        </right>
        <top style="medium">
          <color auto="1"/>
        </top>
        <bottom style="medium">
          <color auto="1"/>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dxf>
    <dxf>
      <border>
        <bottom style="medium">
          <color theme="4" tint="-0.499984740745262"/>
        </bottom>
      </border>
    </dxf>
    <dxf>
      <font>
        <b/>
        <i val="0"/>
        <strike val="0"/>
        <condense val="0"/>
        <extend val="0"/>
        <outline val="0"/>
        <shadow val="0"/>
        <u val="none"/>
        <vertAlign val="baseline"/>
        <sz val="14"/>
        <color theme="0"/>
        <name val="Calibri"/>
        <family val="2"/>
        <scheme val="minor"/>
      </font>
      <numFmt numFmtId="0" formatCode="General"/>
      <fill>
        <patternFill patternType="none">
          <fgColor indexed="64"/>
          <bgColor indexed="65"/>
        </patternFill>
      </fill>
      <alignment horizontal="center" vertical="bottom" textRotation="0" wrapText="1" indent="0" justifyLastLine="0" shrinkToFit="0" readingOrder="0"/>
    </dxf>
    <dxf>
      <fill>
        <patternFill>
          <bgColor rgb="FFE8EBF0"/>
        </patternFill>
      </fill>
    </dxf>
    <dxf>
      <font>
        <b/>
        <i val="0"/>
        <color theme="0"/>
      </font>
      <fill>
        <patternFill>
          <bgColor theme="3"/>
        </patternFill>
      </fill>
      <border>
        <left style="thin">
          <color theme="3"/>
        </left>
        <right style="thin">
          <color theme="3"/>
        </right>
        <top style="thin">
          <color theme="3"/>
        </top>
        <bottom style="thin">
          <color theme="3"/>
        </bottom>
        <vertical style="thin">
          <color theme="3"/>
        </vertical>
      </border>
    </dxf>
    <dxf>
      <border>
        <left style="thin">
          <color theme="3"/>
        </left>
        <right style="thin">
          <color theme="3"/>
        </right>
        <top style="thin">
          <color theme="3"/>
        </top>
        <bottom style="thin">
          <color theme="3"/>
        </bottom>
        <vertical style="thin">
          <color theme="3"/>
        </vertical>
      </border>
    </dxf>
  </dxfs>
  <tableStyles count="1" defaultTableStyle="TableStyleMedium2" defaultPivotStyle="PivotStyleLight16">
    <tableStyle name="Table Style 1" pivot="0" count="3" xr9:uid="{1F413CAA-2006-4266-AFAE-9FF30494DF52}">
      <tableStyleElement type="wholeTable" dxfId="30"/>
      <tableStyleElement type="headerRow" dxfId="29"/>
      <tableStyleElement type="firstRowStripe" dxfId="28"/>
    </tableStyle>
  </tableStyles>
  <colors>
    <mruColors>
      <color rgb="FFA5A5A5"/>
      <color rgb="FFE8EBF0"/>
      <color rgb="FFF9B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408745-06B2-45EF-B254-C12CEFDDABEE}" name="Table1" displayName="Table1" ref="B3:I79" totalsRowShown="0" headerRowDxfId="27" dataDxfId="25" headerRowBorderDxfId="26" tableBorderDxfId="24" dataCellStyle="Comma">
  <autoFilter ref="B3:I79" xr:uid="{A4408745-06B2-45EF-B254-C12CEFDDABE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12E7D89-BBD8-49AD-A695-10696F311E86}" name="FISCAL YEAR" dataDxfId="23"/>
    <tableColumn id="2" xr3:uid="{85EAF94A-E0B8-465A-BC1D-D77DDA1AF00E}" name="Recurring General Funds1" dataDxfId="22" dataCellStyle="Comma"/>
    <tableColumn id="3" xr3:uid="{637CDB93-E7EB-4241-8D93-0AE772786110}" name="Nonrecurring General Funds2" dataDxfId="21" dataCellStyle="Comma"/>
    <tableColumn id="4" xr3:uid="{A35FC668-272E-4321-A75B-5ACCEEBD8F39}" name="Capital Reserve Funds3" dataDxfId="20" dataCellStyle="Comma"/>
    <tableColumn id="5" xr3:uid="{65F3C8FE-BA5F-4ACB-B9EE-4CCB315BF355}" name="TOTAL GENERAL FUNDS" dataDxfId="19" dataCellStyle="Comma">
      <calculatedColumnFormula>SUM(C4:E4)</calculatedColumnFormula>
    </tableColumn>
    <tableColumn id="6" xr3:uid="{8F9E399F-2C44-4AEE-858D-2CCCCA8D2DCE}" name="FEDERAL_x000a_FUNDS4" dataDxfId="18" dataCellStyle="Comma"/>
    <tableColumn id="7" xr3:uid="{28E11D18-9BF8-423E-AFDD-723A48849409}" name="OTHER_x000a_FUNDS" dataDxfId="17" dataCellStyle="Comma"/>
    <tableColumn id="8" xr3:uid="{210CBDFD-07ED-4463-8A4C-E2E583A6F026}" name="TOTAL  APPROPRIATIONS" dataDxfId="16" dataCellStyle="Comma">
      <calculatedColumnFormula>SUM(F4,G4,H4)</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50DD1-84C6-4F38-B24B-39B567D2799B}" name="Table2" displayName="Table2" ref="B3:E45" totalsRowShown="0" headerRowDxfId="15" headerRowBorderDxfId="14" tableBorderDxfId="13" headerRowCellStyle="Comma">
  <autoFilter ref="B3:E45" xr:uid="{73B50DD1-84C6-4F38-B24B-39B567D2799B}">
    <filterColumn colId="0" hiddenButton="1"/>
    <filterColumn colId="1" hiddenButton="1"/>
    <filterColumn colId="2" hiddenButton="1"/>
    <filterColumn colId="3" hiddenButton="1"/>
  </autoFilter>
  <tableColumns count="4">
    <tableColumn id="1" xr3:uid="{D22B013B-41BB-487E-AD3A-845D4DB9BCC9}" name="FISCAL YEAR" dataDxfId="12"/>
    <tableColumn id="2" xr3:uid="{5FD6F3A9-C817-494B-8550-6A7F2235AFEB}" name="ORIGINAL APPROPRIATION" dataDxfId="11" dataCellStyle="Comma"/>
    <tableColumn id="3" xr3:uid="{E367DD8E-D926-4EC3-818C-83EAFBDD8453}" name="MID-YEAR REDUCTION" dataDxfId="10" dataCellStyle="Comma"/>
    <tableColumn id="4" xr3:uid="{F627EAC8-425D-48BB-9899-84A8287B5215}" name="ADJUSTED APPROPRIATION" dataDxfId="9" dataCellStyle="Comma"/>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D25456B-5CB6-466E-B380-2420917B7D32}" name="Table9" displayName="Table9" ref="B3:G37" totalsRowShown="0" headerRowDxfId="8" dataDxfId="7" tableBorderDxfId="6" dataCellStyle="Comma">
  <autoFilter ref="B3:G37" xr:uid="{8D25456B-5CB6-466E-B380-2420917B7D32}">
    <filterColumn colId="0" hiddenButton="1"/>
    <filterColumn colId="1" hiddenButton="1"/>
    <filterColumn colId="2" hiddenButton="1"/>
    <filterColumn colId="3" hiddenButton="1"/>
    <filterColumn colId="4" hiddenButton="1"/>
    <filterColumn colId="5" hiddenButton="1"/>
  </autoFilter>
  <tableColumns count="6">
    <tableColumn id="1" xr3:uid="{40498200-D049-4956-82B3-A01917CA5BE9}" name="FISCAL YEAR" dataDxfId="5"/>
    <tableColumn id="2" xr3:uid="{E2D32853-670C-4BE5-9B26-760E4F03DADF}" name="AID TO SUBS" dataDxfId="4" dataCellStyle="Comma"/>
    <tableColumn id="3" xr3:uid="{F24E8121-408E-4B81-8553-BE99286BFE5F}" name="EMERGENCY RESPONSE" dataDxfId="3" dataCellStyle="Comma"/>
    <tableColumn id="5" xr3:uid="{9ED192B2-20B7-4326-A81A-E0B396E07908}" name="AGENCY DEFICIT" dataDxfId="2" dataCellStyle="Comma"/>
    <tableColumn id="10" xr3:uid="{3FD1EF92-43B3-433E-A767-06653AB76C2F}" name="OTHER1" dataDxfId="1" dataCellStyle="Comma"/>
    <tableColumn id="9" xr3:uid="{64CE800B-CF57-42B8-A7EA-C73A1A26E33B}" name="TOTAL" dataDxfId="0" dataCellStyle="Comma">
      <calculatedColumnFormula>SUM(Table9[[#This Row],[AID TO SUBS]:[OTHER1]])</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5D32-C7FC-475E-B470-9D686A5F70EA}">
  <sheetPr>
    <tabColor rgb="FF92D050"/>
    <pageSetUpPr autoPageBreaks="0"/>
  </sheetPr>
  <dimension ref="A1:I91"/>
  <sheetViews>
    <sheetView showGridLines="0" tabSelected="1" zoomScaleNormal="100" workbookViewId="0">
      <pane ySplit="3" topLeftCell="A58" activePane="bottomLeft" state="frozen"/>
      <selection pane="bottomLeft" activeCell="L79" sqref="L79"/>
    </sheetView>
  </sheetViews>
  <sheetFormatPr defaultRowHeight="15.6" customHeight="1" x14ac:dyDescent="0.25"/>
  <cols>
    <col min="1" max="1" width="2.7109375" style="13" customWidth="1"/>
    <col min="2" max="2" width="14.28515625" style="2" customWidth="1"/>
    <col min="3" max="8" width="20.28515625" style="2" customWidth="1"/>
    <col min="9" max="9" width="22.140625" style="2" bestFit="1" customWidth="1"/>
    <col min="10" max="251" width="8.85546875" style="2"/>
    <col min="252" max="252" width="14.5703125" style="2" customWidth="1"/>
    <col min="253" max="254" width="20.85546875" style="2" customWidth="1"/>
    <col min="255" max="255" width="2.7109375" style="2" customWidth="1"/>
    <col min="256" max="257" width="20.85546875" style="2" customWidth="1"/>
    <col min="258" max="507" width="8.85546875" style="2"/>
    <col min="508" max="508" width="14.5703125" style="2" customWidth="1"/>
    <col min="509" max="510" width="20.85546875" style="2" customWidth="1"/>
    <col min="511" max="511" width="2.7109375" style="2" customWidth="1"/>
    <col min="512" max="513" width="20.85546875" style="2" customWidth="1"/>
    <col min="514" max="763" width="8.85546875" style="2"/>
    <col min="764" max="764" width="14.5703125" style="2" customWidth="1"/>
    <col min="765" max="766" width="20.85546875" style="2" customWidth="1"/>
    <col min="767" max="767" width="2.7109375" style="2" customWidth="1"/>
    <col min="768" max="769" width="20.85546875" style="2" customWidth="1"/>
    <col min="770" max="1019" width="8.85546875" style="2"/>
    <col min="1020" max="1020" width="14.5703125" style="2" customWidth="1"/>
    <col min="1021" max="1022" width="20.85546875" style="2" customWidth="1"/>
    <col min="1023" max="1023" width="2.7109375" style="2" customWidth="1"/>
    <col min="1024" max="1025" width="20.85546875" style="2" customWidth="1"/>
    <col min="1026" max="1275" width="8.85546875" style="2"/>
    <col min="1276" max="1276" width="14.5703125" style="2" customWidth="1"/>
    <col min="1277" max="1278" width="20.85546875" style="2" customWidth="1"/>
    <col min="1279" max="1279" width="2.7109375" style="2" customWidth="1"/>
    <col min="1280" max="1281" width="20.85546875" style="2" customWidth="1"/>
    <col min="1282" max="1531" width="8.85546875" style="2"/>
    <col min="1532" max="1532" width="14.5703125" style="2" customWidth="1"/>
    <col min="1533" max="1534" width="20.85546875" style="2" customWidth="1"/>
    <col min="1535" max="1535" width="2.7109375" style="2" customWidth="1"/>
    <col min="1536" max="1537" width="20.85546875" style="2" customWidth="1"/>
    <col min="1538" max="1787" width="8.85546875" style="2"/>
    <col min="1788" max="1788" width="14.5703125" style="2" customWidth="1"/>
    <col min="1789" max="1790" width="20.85546875" style="2" customWidth="1"/>
    <col min="1791" max="1791" width="2.7109375" style="2" customWidth="1"/>
    <col min="1792" max="1793" width="20.85546875" style="2" customWidth="1"/>
    <col min="1794" max="2043" width="8.85546875" style="2"/>
    <col min="2044" max="2044" width="14.5703125" style="2" customWidth="1"/>
    <col min="2045" max="2046" width="20.85546875" style="2" customWidth="1"/>
    <col min="2047" max="2047" width="2.7109375" style="2" customWidth="1"/>
    <col min="2048" max="2049" width="20.85546875" style="2" customWidth="1"/>
    <col min="2050" max="2299" width="8.85546875" style="2"/>
    <col min="2300" max="2300" width="14.5703125" style="2" customWidth="1"/>
    <col min="2301" max="2302" width="20.85546875" style="2" customWidth="1"/>
    <col min="2303" max="2303" width="2.7109375" style="2" customWidth="1"/>
    <col min="2304" max="2305" width="20.85546875" style="2" customWidth="1"/>
    <col min="2306" max="2555" width="8.85546875" style="2"/>
    <col min="2556" max="2556" width="14.5703125" style="2" customWidth="1"/>
    <col min="2557" max="2558" width="20.85546875" style="2" customWidth="1"/>
    <col min="2559" max="2559" width="2.7109375" style="2" customWidth="1"/>
    <col min="2560" max="2561" width="20.85546875" style="2" customWidth="1"/>
    <col min="2562" max="2811" width="8.85546875" style="2"/>
    <col min="2812" max="2812" width="14.5703125" style="2" customWidth="1"/>
    <col min="2813" max="2814" width="20.85546875" style="2" customWidth="1"/>
    <col min="2815" max="2815" width="2.7109375" style="2" customWidth="1"/>
    <col min="2816" max="2817" width="20.85546875" style="2" customWidth="1"/>
    <col min="2818" max="3067" width="8.85546875" style="2"/>
    <col min="3068" max="3068" width="14.5703125" style="2" customWidth="1"/>
    <col min="3069" max="3070" width="20.85546875" style="2" customWidth="1"/>
    <col min="3071" max="3071" width="2.7109375" style="2" customWidth="1"/>
    <col min="3072" max="3073" width="20.85546875" style="2" customWidth="1"/>
    <col min="3074" max="3323" width="8.85546875" style="2"/>
    <col min="3324" max="3324" width="14.5703125" style="2" customWidth="1"/>
    <col min="3325" max="3326" width="20.85546875" style="2" customWidth="1"/>
    <col min="3327" max="3327" width="2.7109375" style="2" customWidth="1"/>
    <col min="3328" max="3329" width="20.85546875" style="2" customWidth="1"/>
    <col min="3330" max="3579" width="8.85546875" style="2"/>
    <col min="3580" max="3580" width="14.5703125" style="2" customWidth="1"/>
    <col min="3581" max="3582" width="20.85546875" style="2" customWidth="1"/>
    <col min="3583" max="3583" width="2.7109375" style="2" customWidth="1"/>
    <col min="3584" max="3585" width="20.85546875" style="2" customWidth="1"/>
    <col min="3586" max="3835" width="8.85546875" style="2"/>
    <col min="3836" max="3836" width="14.5703125" style="2" customWidth="1"/>
    <col min="3837" max="3838" width="20.85546875" style="2" customWidth="1"/>
    <col min="3839" max="3839" width="2.7109375" style="2" customWidth="1"/>
    <col min="3840" max="3841" width="20.85546875" style="2" customWidth="1"/>
    <col min="3842" max="4091" width="8.85546875" style="2"/>
    <col min="4092" max="4092" width="14.5703125" style="2" customWidth="1"/>
    <col min="4093" max="4094" width="20.85546875" style="2" customWidth="1"/>
    <col min="4095" max="4095" width="2.7109375" style="2" customWidth="1"/>
    <col min="4096" max="4097" width="20.85546875" style="2" customWidth="1"/>
    <col min="4098" max="4347" width="8.85546875" style="2"/>
    <col min="4348" max="4348" width="14.5703125" style="2" customWidth="1"/>
    <col min="4349" max="4350" width="20.85546875" style="2" customWidth="1"/>
    <col min="4351" max="4351" width="2.7109375" style="2" customWidth="1"/>
    <col min="4352" max="4353" width="20.85546875" style="2" customWidth="1"/>
    <col min="4354" max="4603" width="8.85546875" style="2"/>
    <col min="4604" max="4604" width="14.5703125" style="2" customWidth="1"/>
    <col min="4605" max="4606" width="20.85546875" style="2" customWidth="1"/>
    <col min="4607" max="4607" width="2.7109375" style="2" customWidth="1"/>
    <col min="4608" max="4609" width="20.85546875" style="2" customWidth="1"/>
    <col min="4610" max="4859" width="8.85546875" style="2"/>
    <col min="4860" max="4860" width="14.5703125" style="2" customWidth="1"/>
    <col min="4861" max="4862" width="20.85546875" style="2" customWidth="1"/>
    <col min="4863" max="4863" width="2.7109375" style="2" customWidth="1"/>
    <col min="4864" max="4865" width="20.85546875" style="2" customWidth="1"/>
    <col min="4866" max="5115" width="8.85546875" style="2"/>
    <col min="5116" max="5116" width="14.5703125" style="2" customWidth="1"/>
    <col min="5117" max="5118" width="20.85546875" style="2" customWidth="1"/>
    <col min="5119" max="5119" width="2.7109375" style="2" customWidth="1"/>
    <col min="5120" max="5121" width="20.85546875" style="2" customWidth="1"/>
    <col min="5122" max="5371" width="8.85546875" style="2"/>
    <col min="5372" max="5372" width="14.5703125" style="2" customWidth="1"/>
    <col min="5373" max="5374" width="20.85546875" style="2" customWidth="1"/>
    <col min="5375" max="5375" width="2.7109375" style="2" customWidth="1"/>
    <col min="5376" max="5377" width="20.85546875" style="2" customWidth="1"/>
    <col min="5378" max="5627" width="8.85546875" style="2"/>
    <col min="5628" max="5628" width="14.5703125" style="2" customWidth="1"/>
    <col min="5629" max="5630" width="20.85546875" style="2" customWidth="1"/>
    <col min="5631" max="5631" width="2.7109375" style="2" customWidth="1"/>
    <col min="5632" max="5633" width="20.85546875" style="2" customWidth="1"/>
    <col min="5634" max="5883" width="8.85546875" style="2"/>
    <col min="5884" max="5884" width="14.5703125" style="2" customWidth="1"/>
    <col min="5885" max="5886" width="20.85546875" style="2" customWidth="1"/>
    <col min="5887" max="5887" width="2.7109375" style="2" customWidth="1"/>
    <col min="5888" max="5889" width="20.85546875" style="2" customWidth="1"/>
    <col min="5890" max="6139" width="8.85546875" style="2"/>
    <col min="6140" max="6140" width="14.5703125" style="2" customWidth="1"/>
    <col min="6141" max="6142" width="20.85546875" style="2" customWidth="1"/>
    <col min="6143" max="6143" width="2.7109375" style="2" customWidth="1"/>
    <col min="6144" max="6145" width="20.85546875" style="2" customWidth="1"/>
    <col min="6146" max="6395" width="8.85546875" style="2"/>
    <col min="6396" max="6396" width="14.5703125" style="2" customWidth="1"/>
    <col min="6397" max="6398" width="20.85546875" style="2" customWidth="1"/>
    <col min="6399" max="6399" width="2.7109375" style="2" customWidth="1"/>
    <col min="6400" max="6401" width="20.85546875" style="2" customWidth="1"/>
    <col min="6402" max="6651" width="8.85546875" style="2"/>
    <col min="6652" max="6652" width="14.5703125" style="2" customWidth="1"/>
    <col min="6653" max="6654" width="20.85546875" style="2" customWidth="1"/>
    <col min="6655" max="6655" width="2.7109375" style="2" customWidth="1"/>
    <col min="6656" max="6657" width="20.85546875" style="2" customWidth="1"/>
    <col min="6658" max="6907" width="8.85546875" style="2"/>
    <col min="6908" max="6908" width="14.5703125" style="2" customWidth="1"/>
    <col min="6909" max="6910" width="20.85546875" style="2" customWidth="1"/>
    <col min="6911" max="6911" width="2.7109375" style="2" customWidth="1"/>
    <col min="6912" max="6913" width="20.85546875" style="2" customWidth="1"/>
    <col min="6914" max="7163" width="8.85546875" style="2"/>
    <col min="7164" max="7164" width="14.5703125" style="2" customWidth="1"/>
    <col min="7165" max="7166" width="20.85546875" style="2" customWidth="1"/>
    <col min="7167" max="7167" width="2.7109375" style="2" customWidth="1"/>
    <col min="7168" max="7169" width="20.85546875" style="2" customWidth="1"/>
    <col min="7170" max="7419" width="8.85546875" style="2"/>
    <col min="7420" max="7420" width="14.5703125" style="2" customWidth="1"/>
    <col min="7421" max="7422" width="20.85546875" style="2" customWidth="1"/>
    <col min="7423" max="7423" width="2.7109375" style="2" customWidth="1"/>
    <col min="7424" max="7425" width="20.85546875" style="2" customWidth="1"/>
    <col min="7426" max="7675" width="8.85546875" style="2"/>
    <col min="7676" max="7676" width="14.5703125" style="2" customWidth="1"/>
    <col min="7677" max="7678" width="20.85546875" style="2" customWidth="1"/>
    <col min="7679" max="7679" width="2.7109375" style="2" customWidth="1"/>
    <col min="7680" max="7681" width="20.85546875" style="2" customWidth="1"/>
    <col min="7682" max="7931" width="8.85546875" style="2"/>
    <col min="7932" max="7932" width="14.5703125" style="2" customWidth="1"/>
    <col min="7933" max="7934" width="20.85546875" style="2" customWidth="1"/>
    <col min="7935" max="7935" width="2.7109375" style="2" customWidth="1"/>
    <col min="7936" max="7937" width="20.85546875" style="2" customWidth="1"/>
    <col min="7938" max="8187" width="8.85546875" style="2"/>
    <col min="8188" max="8188" width="14.5703125" style="2" customWidth="1"/>
    <col min="8189" max="8190" width="20.85546875" style="2" customWidth="1"/>
    <col min="8191" max="8191" width="2.7109375" style="2" customWidth="1"/>
    <col min="8192" max="8193" width="20.85546875" style="2" customWidth="1"/>
    <col min="8194" max="8443" width="8.85546875" style="2"/>
    <col min="8444" max="8444" width="14.5703125" style="2" customWidth="1"/>
    <col min="8445" max="8446" width="20.85546875" style="2" customWidth="1"/>
    <col min="8447" max="8447" width="2.7109375" style="2" customWidth="1"/>
    <col min="8448" max="8449" width="20.85546875" style="2" customWidth="1"/>
    <col min="8450" max="8699" width="8.85546875" style="2"/>
    <col min="8700" max="8700" width="14.5703125" style="2" customWidth="1"/>
    <col min="8701" max="8702" width="20.85546875" style="2" customWidth="1"/>
    <col min="8703" max="8703" width="2.7109375" style="2" customWidth="1"/>
    <col min="8704" max="8705" width="20.85546875" style="2" customWidth="1"/>
    <col min="8706" max="8955" width="8.85546875" style="2"/>
    <col min="8956" max="8956" width="14.5703125" style="2" customWidth="1"/>
    <col min="8957" max="8958" width="20.85546875" style="2" customWidth="1"/>
    <col min="8959" max="8959" width="2.7109375" style="2" customWidth="1"/>
    <col min="8960" max="8961" width="20.85546875" style="2" customWidth="1"/>
    <col min="8962" max="9211" width="8.85546875" style="2"/>
    <col min="9212" max="9212" width="14.5703125" style="2" customWidth="1"/>
    <col min="9213" max="9214" width="20.85546875" style="2" customWidth="1"/>
    <col min="9215" max="9215" width="2.7109375" style="2" customWidth="1"/>
    <col min="9216" max="9217" width="20.85546875" style="2" customWidth="1"/>
    <col min="9218" max="9467" width="8.85546875" style="2"/>
    <col min="9468" max="9468" width="14.5703125" style="2" customWidth="1"/>
    <col min="9469" max="9470" width="20.85546875" style="2" customWidth="1"/>
    <col min="9471" max="9471" width="2.7109375" style="2" customWidth="1"/>
    <col min="9472" max="9473" width="20.85546875" style="2" customWidth="1"/>
    <col min="9474" max="9723" width="8.85546875" style="2"/>
    <col min="9724" max="9724" width="14.5703125" style="2" customWidth="1"/>
    <col min="9725" max="9726" width="20.85546875" style="2" customWidth="1"/>
    <col min="9727" max="9727" width="2.7109375" style="2" customWidth="1"/>
    <col min="9728" max="9729" width="20.85546875" style="2" customWidth="1"/>
    <col min="9730" max="9979" width="8.85546875" style="2"/>
    <col min="9980" max="9980" width="14.5703125" style="2" customWidth="1"/>
    <col min="9981" max="9982" width="20.85546875" style="2" customWidth="1"/>
    <col min="9983" max="9983" width="2.7109375" style="2" customWidth="1"/>
    <col min="9984" max="9985" width="20.85546875" style="2" customWidth="1"/>
    <col min="9986" max="10235" width="8.85546875" style="2"/>
    <col min="10236" max="10236" width="14.5703125" style="2" customWidth="1"/>
    <col min="10237" max="10238" width="20.85546875" style="2" customWidth="1"/>
    <col min="10239" max="10239" width="2.7109375" style="2" customWidth="1"/>
    <col min="10240" max="10241" width="20.85546875" style="2" customWidth="1"/>
    <col min="10242" max="10491" width="8.85546875" style="2"/>
    <col min="10492" max="10492" width="14.5703125" style="2" customWidth="1"/>
    <col min="10493" max="10494" width="20.85546875" style="2" customWidth="1"/>
    <col min="10495" max="10495" width="2.7109375" style="2" customWidth="1"/>
    <col min="10496" max="10497" width="20.85546875" style="2" customWidth="1"/>
    <col min="10498" max="10747" width="8.85546875" style="2"/>
    <col min="10748" max="10748" width="14.5703125" style="2" customWidth="1"/>
    <col min="10749" max="10750" width="20.85546875" style="2" customWidth="1"/>
    <col min="10751" max="10751" width="2.7109375" style="2" customWidth="1"/>
    <col min="10752" max="10753" width="20.85546875" style="2" customWidth="1"/>
    <col min="10754" max="11003" width="8.85546875" style="2"/>
    <col min="11004" max="11004" width="14.5703125" style="2" customWidth="1"/>
    <col min="11005" max="11006" width="20.85546875" style="2" customWidth="1"/>
    <col min="11007" max="11007" width="2.7109375" style="2" customWidth="1"/>
    <col min="11008" max="11009" width="20.85546875" style="2" customWidth="1"/>
    <col min="11010" max="11259" width="8.85546875" style="2"/>
    <col min="11260" max="11260" width="14.5703125" style="2" customWidth="1"/>
    <col min="11261" max="11262" width="20.85546875" style="2" customWidth="1"/>
    <col min="11263" max="11263" width="2.7109375" style="2" customWidth="1"/>
    <col min="11264" max="11265" width="20.85546875" style="2" customWidth="1"/>
    <col min="11266" max="11515" width="8.85546875" style="2"/>
    <col min="11516" max="11516" width="14.5703125" style="2" customWidth="1"/>
    <col min="11517" max="11518" width="20.85546875" style="2" customWidth="1"/>
    <col min="11519" max="11519" width="2.7109375" style="2" customWidth="1"/>
    <col min="11520" max="11521" width="20.85546875" style="2" customWidth="1"/>
    <col min="11522" max="11771" width="8.85546875" style="2"/>
    <col min="11772" max="11772" width="14.5703125" style="2" customWidth="1"/>
    <col min="11773" max="11774" width="20.85546875" style="2" customWidth="1"/>
    <col min="11775" max="11775" width="2.7109375" style="2" customWidth="1"/>
    <col min="11776" max="11777" width="20.85546875" style="2" customWidth="1"/>
    <col min="11778" max="12027" width="8.85546875" style="2"/>
    <col min="12028" max="12028" width="14.5703125" style="2" customWidth="1"/>
    <col min="12029" max="12030" width="20.85546875" style="2" customWidth="1"/>
    <col min="12031" max="12031" width="2.7109375" style="2" customWidth="1"/>
    <col min="12032" max="12033" width="20.85546875" style="2" customWidth="1"/>
    <col min="12034" max="12283" width="8.85546875" style="2"/>
    <col min="12284" max="12284" width="14.5703125" style="2" customWidth="1"/>
    <col min="12285" max="12286" width="20.85546875" style="2" customWidth="1"/>
    <col min="12287" max="12287" width="2.7109375" style="2" customWidth="1"/>
    <col min="12288" max="12289" width="20.85546875" style="2" customWidth="1"/>
    <col min="12290" max="12539" width="8.85546875" style="2"/>
    <col min="12540" max="12540" width="14.5703125" style="2" customWidth="1"/>
    <col min="12541" max="12542" width="20.85546875" style="2" customWidth="1"/>
    <col min="12543" max="12543" width="2.7109375" style="2" customWidth="1"/>
    <col min="12544" max="12545" width="20.85546875" style="2" customWidth="1"/>
    <col min="12546" max="12795" width="8.85546875" style="2"/>
    <col min="12796" max="12796" width="14.5703125" style="2" customWidth="1"/>
    <col min="12797" max="12798" width="20.85546875" style="2" customWidth="1"/>
    <col min="12799" max="12799" width="2.7109375" style="2" customWidth="1"/>
    <col min="12800" max="12801" width="20.85546875" style="2" customWidth="1"/>
    <col min="12802" max="13051" width="8.85546875" style="2"/>
    <col min="13052" max="13052" width="14.5703125" style="2" customWidth="1"/>
    <col min="13053" max="13054" width="20.85546875" style="2" customWidth="1"/>
    <col min="13055" max="13055" width="2.7109375" style="2" customWidth="1"/>
    <col min="13056" max="13057" width="20.85546875" style="2" customWidth="1"/>
    <col min="13058" max="13307" width="8.85546875" style="2"/>
    <col min="13308" max="13308" width="14.5703125" style="2" customWidth="1"/>
    <col min="13309" max="13310" width="20.85546875" style="2" customWidth="1"/>
    <col min="13311" max="13311" width="2.7109375" style="2" customWidth="1"/>
    <col min="13312" max="13313" width="20.85546875" style="2" customWidth="1"/>
    <col min="13314" max="13563" width="8.85546875" style="2"/>
    <col min="13564" max="13564" width="14.5703125" style="2" customWidth="1"/>
    <col min="13565" max="13566" width="20.85546875" style="2" customWidth="1"/>
    <col min="13567" max="13567" width="2.7109375" style="2" customWidth="1"/>
    <col min="13568" max="13569" width="20.85546875" style="2" customWidth="1"/>
    <col min="13570" max="13819" width="8.85546875" style="2"/>
    <col min="13820" max="13820" width="14.5703125" style="2" customWidth="1"/>
    <col min="13821" max="13822" width="20.85546875" style="2" customWidth="1"/>
    <col min="13823" max="13823" width="2.7109375" style="2" customWidth="1"/>
    <col min="13824" max="13825" width="20.85546875" style="2" customWidth="1"/>
    <col min="13826" max="14075" width="8.85546875" style="2"/>
    <col min="14076" max="14076" width="14.5703125" style="2" customWidth="1"/>
    <col min="14077" max="14078" width="20.85546875" style="2" customWidth="1"/>
    <col min="14079" max="14079" width="2.7109375" style="2" customWidth="1"/>
    <col min="14080" max="14081" width="20.85546875" style="2" customWidth="1"/>
    <col min="14082" max="14331" width="8.85546875" style="2"/>
    <col min="14332" max="14332" width="14.5703125" style="2" customWidth="1"/>
    <col min="14333" max="14334" width="20.85546875" style="2" customWidth="1"/>
    <col min="14335" max="14335" width="2.7109375" style="2" customWidth="1"/>
    <col min="14336" max="14337" width="20.85546875" style="2" customWidth="1"/>
    <col min="14338" max="14587" width="8.85546875" style="2"/>
    <col min="14588" max="14588" width="14.5703125" style="2" customWidth="1"/>
    <col min="14589" max="14590" width="20.85546875" style="2" customWidth="1"/>
    <col min="14591" max="14591" width="2.7109375" style="2" customWidth="1"/>
    <col min="14592" max="14593" width="20.85546875" style="2" customWidth="1"/>
    <col min="14594" max="14843" width="8.85546875" style="2"/>
    <col min="14844" max="14844" width="14.5703125" style="2" customWidth="1"/>
    <col min="14845" max="14846" width="20.85546875" style="2" customWidth="1"/>
    <col min="14847" max="14847" width="2.7109375" style="2" customWidth="1"/>
    <col min="14848" max="14849" width="20.85546875" style="2" customWidth="1"/>
    <col min="14850" max="15099" width="8.85546875" style="2"/>
    <col min="15100" max="15100" width="14.5703125" style="2" customWidth="1"/>
    <col min="15101" max="15102" width="20.85546875" style="2" customWidth="1"/>
    <col min="15103" max="15103" width="2.7109375" style="2" customWidth="1"/>
    <col min="15104" max="15105" width="20.85546875" style="2" customWidth="1"/>
    <col min="15106" max="15355" width="8.85546875" style="2"/>
    <col min="15356" max="15356" width="14.5703125" style="2" customWidth="1"/>
    <col min="15357" max="15358" width="20.85546875" style="2" customWidth="1"/>
    <col min="15359" max="15359" width="2.7109375" style="2" customWidth="1"/>
    <col min="15360" max="15361" width="20.85546875" style="2" customWidth="1"/>
    <col min="15362" max="15611" width="8.85546875" style="2"/>
    <col min="15612" max="15612" width="14.5703125" style="2" customWidth="1"/>
    <col min="15613" max="15614" width="20.85546875" style="2" customWidth="1"/>
    <col min="15615" max="15615" width="2.7109375" style="2" customWidth="1"/>
    <col min="15616" max="15617" width="20.85546875" style="2" customWidth="1"/>
    <col min="15618" max="15867" width="8.85546875" style="2"/>
    <col min="15868" max="15868" width="14.5703125" style="2" customWidth="1"/>
    <col min="15869" max="15870" width="20.85546875" style="2" customWidth="1"/>
    <col min="15871" max="15871" width="2.7109375" style="2" customWidth="1"/>
    <col min="15872" max="15873" width="20.85546875" style="2" customWidth="1"/>
    <col min="15874" max="16123" width="8.85546875" style="2"/>
    <col min="16124" max="16124" width="14.5703125" style="2" customWidth="1"/>
    <col min="16125" max="16126" width="20.85546875" style="2" customWidth="1"/>
    <col min="16127" max="16127" width="2.7109375" style="2" customWidth="1"/>
    <col min="16128" max="16129" width="20.85546875" style="2" customWidth="1"/>
    <col min="16130" max="16377" width="8.85546875" style="2"/>
    <col min="16378" max="16380" width="8.85546875" style="2" customWidth="1"/>
    <col min="16381" max="16384" width="8.85546875" style="2"/>
  </cols>
  <sheetData>
    <row r="1" spans="1:9" s="10" customFormat="1" ht="19.149999999999999" customHeight="1" x14ac:dyDescent="0.35">
      <c r="A1" s="13"/>
      <c r="B1" s="8" t="s">
        <v>82</v>
      </c>
      <c r="C1" s="9"/>
      <c r="D1" s="9"/>
      <c r="E1" s="9"/>
      <c r="F1" s="9"/>
      <c r="G1" s="9"/>
      <c r="H1" s="9"/>
      <c r="I1" s="9"/>
    </row>
    <row r="2" spans="1:9" s="1" customFormat="1" ht="7.9" customHeight="1" thickBot="1" x14ac:dyDescent="0.3"/>
    <row r="3" spans="1:9" s="11" customFormat="1" ht="40.5" thickBot="1" x14ac:dyDescent="0.35">
      <c r="A3" s="14"/>
      <c r="B3" s="66" t="s">
        <v>75</v>
      </c>
      <c r="C3" s="67" t="s">
        <v>91</v>
      </c>
      <c r="D3" s="68" t="s">
        <v>92</v>
      </c>
      <c r="E3" s="68" t="s">
        <v>93</v>
      </c>
      <c r="F3" s="69" t="s">
        <v>83</v>
      </c>
      <c r="G3" s="68" t="s">
        <v>94</v>
      </c>
      <c r="H3" s="68" t="s">
        <v>81</v>
      </c>
      <c r="I3" s="70" t="s">
        <v>80</v>
      </c>
    </row>
    <row r="4" spans="1:9" s="12" customFormat="1" ht="15.6" customHeight="1" x14ac:dyDescent="0.25">
      <c r="A4" s="13"/>
      <c r="B4" s="3" t="s">
        <v>0</v>
      </c>
      <c r="C4" s="4">
        <v>72100114</v>
      </c>
      <c r="D4" s="5"/>
      <c r="E4" s="5"/>
      <c r="F4" s="5">
        <f>SUM(C4:E4)</f>
        <v>72100114</v>
      </c>
      <c r="G4" s="64">
        <v>0</v>
      </c>
      <c r="H4" s="71">
        <v>40754596</v>
      </c>
      <c r="I4" s="71">
        <f>SUM(F4,G4,H4)</f>
        <v>112854710</v>
      </c>
    </row>
    <row r="5" spans="1:9" s="12" customFormat="1" ht="15.6" customHeight="1" x14ac:dyDescent="0.25">
      <c r="A5" s="13"/>
      <c r="B5" s="3" t="s">
        <v>1</v>
      </c>
      <c r="C5" s="4">
        <v>73561901</v>
      </c>
      <c r="D5" s="5"/>
      <c r="E5" s="5"/>
      <c r="F5" s="5">
        <f t="shared" ref="F5:F68" si="0">SUM(C5:E5)</f>
        <v>73561901</v>
      </c>
      <c r="G5" s="64">
        <v>0</v>
      </c>
      <c r="H5" s="64">
        <v>34977817</v>
      </c>
      <c r="I5" s="64">
        <f t="shared" ref="I5:I68" si="1">SUM(F5,G5,H5)</f>
        <v>108539718</v>
      </c>
    </row>
    <row r="6" spans="1:9" s="12" customFormat="1" ht="15.6" customHeight="1" x14ac:dyDescent="0.25">
      <c r="A6" s="13"/>
      <c r="B6" s="3" t="s">
        <v>2</v>
      </c>
      <c r="C6" s="4">
        <v>98222280</v>
      </c>
      <c r="D6" s="5"/>
      <c r="E6" s="5"/>
      <c r="F6" s="5">
        <f t="shared" si="0"/>
        <v>98222280</v>
      </c>
      <c r="G6" s="64">
        <v>0</v>
      </c>
      <c r="H6" s="64">
        <v>46277159</v>
      </c>
      <c r="I6" s="64">
        <f t="shared" si="1"/>
        <v>144499439</v>
      </c>
    </row>
    <row r="7" spans="1:9" s="12" customFormat="1" ht="15.6" customHeight="1" x14ac:dyDescent="0.25">
      <c r="A7" s="13"/>
      <c r="B7" s="3" t="s">
        <v>3</v>
      </c>
      <c r="C7" s="4">
        <v>104137321</v>
      </c>
      <c r="D7" s="5"/>
      <c r="E7" s="5"/>
      <c r="F7" s="5">
        <f t="shared" si="0"/>
        <v>104137321</v>
      </c>
      <c r="G7" s="64">
        <v>0</v>
      </c>
      <c r="H7" s="64">
        <v>36537000</v>
      </c>
      <c r="I7" s="64">
        <f t="shared" si="1"/>
        <v>140674321</v>
      </c>
    </row>
    <row r="8" spans="1:9" s="12" customFormat="1" ht="15.6" customHeight="1" x14ac:dyDescent="0.25">
      <c r="A8" s="13"/>
      <c r="B8" s="3" t="s">
        <v>4</v>
      </c>
      <c r="C8" s="4">
        <v>115338413</v>
      </c>
      <c r="D8" s="5"/>
      <c r="E8" s="5"/>
      <c r="F8" s="5">
        <f t="shared" si="0"/>
        <v>115338413</v>
      </c>
      <c r="G8" s="64">
        <v>0</v>
      </c>
      <c r="H8" s="64">
        <v>42366500</v>
      </c>
      <c r="I8" s="64">
        <f t="shared" si="1"/>
        <v>157704913</v>
      </c>
    </row>
    <row r="9" spans="1:9" s="12" customFormat="1" ht="15.6" customHeight="1" x14ac:dyDescent="0.25">
      <c r="A9" s="13"/>
      <c r="B9" s="3" t="s">
        <v>5</v>
      </c>
      <c r="C9" s="4">
        <v>118521243</v>
      </c>
      <c r="D9" s="5"/>
      <c r="E9" s="5"/>
      <c r="F9" s="5">
        <f t="shared" si="0"/>
        <v>118521243</v>
      </c>
      <c r="G9" s="64">
        <v>0</v>
      </c>
      <c r="H9" s="64">
        <v>44040000</v>
      </c>
      <c r="I9" s="64">
        <f t="shared" si="1"/>
        <v>162561243</v>
      </c>
    </row>
    <row r="10" spans="1:9" s="12" customFormat="1" ht="15.6" customHeight="1" x14ac:dyDescent="0.25">
      <c r="A10" s="13"/>
      <c r="B10" s="3" t="s">
        <v>6</v>
      </c>
      <c r="C10" s="4">
        <v>129734517</v>
      </c>
      <c r="D10" s="5"/>
      <c r="E10" s="5"/>
      <c r="F10" s="5">
        <f t="shared" si="0"/>
        <v>129734517</v>
      </c>
      <c r="G10" s="64">
        <v>0</v>
      </c>
      <c r="H10" s="64">
        <v>41836000</v>
      </c>
      <c r="I10" s="64">
        <f t="shared" si="1"/>
        <v>171570517</v>
      </c>
    </row>
    <row r="11" spans="1:9" s="12" customFormat="1" ht="15.6" customHeight="1" x14ac:dyDescent="0.25">
      <c r="A11" s="13"/>
      <c r="B11" s="3" t="s">
        <v>7</v>
      </c>
      <c r="C11" s="4">
        <v>133237181</v>
      </c>
      <c r="D11" s="5"/>
      <c r="E11" s="5"/>
      <c r="F11" s="5">
        <f t="shared" si="0"/>
        <v>133237181</v>
      </c>
      <c r="G11" s="64">
        <v>0</v>
      </c>
      <c r="H11" s="64">
        <v>45092000</v>
      </c>
      <c r="I11" s="64">
        <f t="shared" si="1"/>
        <v>178329181</v>
      </c>
    </row>
    <row r="12" spans="1:9" s="12" customFormat="1" ht="15.6" customHeight="1" x14ac:dyDescent="0.25">
      <c r="A12" s="13"/>
      <c r="B12" s="3" t="s">
        <v>8</v>
      </c>
      <c r="C12" s="4">
        <v>143572101</v>
      </c>
      <c r="D12" s="5"/>
      <c r="E12" s="5"/>
      <c r="F12" s="5">
        <f t="shared" si="0"/>
        <v>143572101</v>
      </c>
      <c r="G12" s="64">
        <v>0</v>
      </c>
      <c r="H12" s="64">
        <v>49360000</v>
      </c>
      <c r="I12" s="64">
        <f t="shared" si="1"/>
        <v>192932101</v>
      </c>
    </row>
    <row r="13" spans="1:9" s="12" customFormat="1" ht="15.6" customHeight="1" x14ac:dyDescent="0.25">
      <c r="A13" s="13"/>
      <c r="B13" s="3" t="s">
        <v>9</v>
      </c>
      <c r="C13" s="4">
        <v>151765887</v>
      </c>
      <c r="D13" s="5"/>
      <c r="E13" s="5"/>
      <c r="F13" s="5">
        <f t="shared" si="0"/>
        <v>151765887</v>
      </c>
      <c r="G13" s="64">
        <v>0</v>
      </c>
      <c r="H13" s="64">
        <v>50084500</v>
      </c>
      <c r="I13" s="64">
        <f t="shared" si="1"/>
        <v>201850387</v>
      </c>
    </row>
    <row r="14" spans="1:9" s="12" customFormat="1" ht="15.6" customHeight="1" x14ac:dyDescent="0.25">
      <c r="A14" s="13"/>
      <c r="B14" s="3" t="s">
        <v>10</v>
      </c>
      <c r="C14" s="4">
        <v>158096624</v>
      </c>
      <c r="D14" s="5"/>
      <c r="E14" s="5"/>
      <c r="F14" s="5">
        <f t="shared" si="0"/>
        <v>158096624</v>
      </c>
      <c r="G14" s="64">
        <v>0</v>
      </c>
      <c r="H14" s="64">
        <v>48857000</v>
      </c>
      <c r="I14" s="64">
        <f t="shared" si="1"/>
        <v>206953624</v>
      </c>
    </row>
    <row r="15" spans="1:9" s="12" customFormat="1" ht="15.6" customHeight="1" x14ac:dyDescent="0.25">
      <c r="A15" s="13"/>
      <c r="B15" s="3" t="s">
        <v>11</v>
      </c>
      <c r="C15" s="4">
        <v>174621816</v>
      </c>
      <c r="D15" s="5"/>
      <c r="E15" s="5"/>
      <c r="F15" s="5">
        <f t="shared" si="0"/>
        <v>174621816</v>
      </c>
      <c r="G15" s="64">
        <v>0</v>
      </c>
      <c r="H15" s="64">
        <v>55039000</v>
      </c>
      <c r="I15" s="64">
        <f t="shared" si="1"/>
        <v>229660816</v>
      </c>
    </row>
    <row r="16" spans="1:9" s="12" customFormat="1" ht="15.6" customHeight="1" x14ac:dyDescent="0.25">
      <c r="A16" s="13"/>
      <c r="B16" s="3" t="s">
        <v>12</v>
      </c>
      <c r="C16" s="4">
        <v>184157661</v>
      </c>
      <c r="D16" s="5"/>
      <c r="E16" s="5"/>
      <c r="F16" s="5">
        <f t="shared" si="0"/>
        <v>184157661</v>
      </c>
      <c r="G16" s="64">
        <v>0</v>
      </c>
      <c r="H16" s="64">
        <v>57121605</v>
      </c>
      <c r="I16" s="64">
        <f t="shared" si="1"/>
        <v>241279266</v>
      </c>
    </row>
    <row r="17" spans="1:9" s="12" customFormat="1" ht="15.6" customHeight="1" x14ac:dyDescent="0.25">
      <c r="A17" s="13"/>
      <c r="B17" s="3" t="s">
        <v>13</v>
      </c>
      <c r="C17" s="4">
        <v>200902700</v>
      </c>
      <c r="D17" s="5"/>
      <c r="E17" s="5"/>
      <c r="F17" s="5">
        <f t="shared" si="0"/>
        <v>200902700</v>
      </c>
      <c r="G17" s="64">
        <v>0</v>
      </c>
      <c r="H17" s="64">
        <v>56566150</v>
      </c>
      <c r="I17" s="64">
        <f t="shared" si="1"/>
        <v>257468850</v>
      </c>
    </row>
    <row r="18" spans="1:9" s="12" customFormat="1" ht="15.6" customHeight="1" x14ac:dyDescent="0.25">
      <c r="A18" s="13"/>
      <c r="B18" s="3" t="s">
        <v>14</v>
      </c>
      <c r="C18" s="4">
        <v>212878908</v>
      </c>
      <c r="D18" s="5"/>
      <c r="E18" s="5"/>
      <c r="F18" s="5">
        <f t="shared" si="0"/>
        <v>212878908</v>
      </c>
      <c r="G18" s="64">
        <v>0</v>
      </c>
      <c r="H18" s="64">
        <v>58716250</v>
      </c>
      <c r="I18" s="64">
        <f t="shared" si="1"/>
        <v>271595158</v>
      </c>
    </row>
    <row r="19" spans="1:9" s="12" customFormat="1" ht="15.6" customHeight="1" x14ac:dyDescent="0.25">
      <c r="A19" s="13"/>
      <c r="B19" s="3" t="s">
        <v>15</v>
      </c>
      <c r="C19" s="4">
        <v>231013529</v>
      </c>
      <c r="D19" s="5"/>
      <c r="E19" s="5"/>
      <c r="F19" s="5">
        <f t="shared" si="0"/>
        <v>231013529</v>
      </c>
      <c r="G19" s="64">
        <v>0</v>
      </c>
      <c r="H19" s="64">
        <v>63091100</v>
      </c>
      <c r="I19" s="64">
        <f t="shared" si="1"/>
        <v>294104629</v>
      </c>
    </row>
    <row r="20" spans="1:9" s="12" customFormat="1" ht="15.6" customHeight="1" x14ac:dyDescent="0.25">
      <c r="A20" s="13"/>
      <c r="B20" s="3" t="s">
        <v>16</v>
      </c>
      <c r="C20" s="4">
        <v>253589052</v>
      </c>
      <c r="D20" s="5"/>
      <c r="E20" s="5"/>
      <c r="F20" s="5">
        <f t="shared" si="0"/>
        <v>253589052</v>
      </c>
      <c r="G20" s="64">
        <v>0</v>
      </c>
      <c r="H20" s="64">
        <v>66906572</v>
      </c>
      <c r="I20" s="64">
        <f t="shared" si="1"/>
        <v>320495624</v>
      </c>
    </row>
    <row r="21" spans="1:9" s="12" customFormat="1" ht="15.6" customHeight="1" x14ac:dyDescent="0.25">
      <c r="A21" s="13"/>
      <c r="B21" s="3" t="s">
        <v>17</v>
      </c>
      <c r="C21" s="4">
        <v>294832331</v>
      </c>
      <c r="D21" s="5"/>
      <c r="E21" s="5"/>
      <c r="F21" s="5">
        <f t="shared" si="0"/>
        <v>294832331</v>
      </c>
      <c r="G21" s="64">
        <v>0</v>
      </c>
      <c r="H21" s="64">
        <v>72492070</v>
      </c>
      <c r="I21" s="64">
        <f t="shared" si="1"/>
        <v>367324401</v>
      </c>
    </row>
    <row r="22" spans="1:9" s="12" customFormat="1" ht="15.6" customHeight="1" x14ac:dyDescent="0.25">
      <c r="A22" s="13"/>
      <c r="B22" s="3" t="s">
        <v>18</v>
      </c>
      <c r="C22" s="4">
        <v>343638574</v>
      </c>
      <c r="D22" s="5"/>
      <c r="E22" s="5"/>
      <c r="F22" s="5">
        <f t="shared" si="0"/>
        <v>343638574</v>
      </c>
      <c r="G22" s="64">
        <v>0</v>
      </c>
      <c r="H22" s="64">
        <v>78356625</v>
      </c>
      <c r="I22" s="64">
        <f t="shared" si="1"/>
        <v>421995199</v>
      </c>
    </row>
    <row r="23" spans="1:9" s="12" customFormat="1" ht="15.6" customHeight="1" x14ac:dyDescent="0.25">
      <c r="A23" s="13"/>
      <c r="B23" s="3" t="s">
        <v>19</v>
      </c>
      <c r="C23" s="4">
        <v>374261258</v>
      </c>
      <c r="D23" s="5"/>
      <c r="E23" s="5"/>
      <c r="F23" s="5">
        <f t="shared" si="0"/>
        <v>374261258</v>
      </c>
      <c r="G23" s="64">
        <v>0</v>
      </c>
      <c r="H23" s="64">
        <v>84722290</v>
      </c>
      <c r="I23" s="64">
        <f t="shared" si="1"/>
        <v>458983548</v>
      </c>
    </row>
    <row r="24" spans="1:9" s="12" customFormat="1" ht="15.6" customHeight="1" x14ac:dyDescent="0.25">
      <c r="A24" s="13"/>
      <c r="B24" s="3" t="s">
        <v>20</v>
      </c>
      <c r="C24" s="4">
        <v>465548289</v>
      </c>
      <c r="D24" s="5"/>
      <c r="E24" s="5"/>
      <c r="F24" s="5">
        <f t="shared" si="0"/>
        <v>465548289</v>
      </c>
      <c r="G24" s="64">
        <v>0</v>
      </c>
      <c r="H24" s="64">
        <v>89732200</v>
      </c>
      <c r="I24" s="64">
        <f t="shared" si="1"/>
        <v>555280489</v>
      </c>
    </row>
    <row r="25" spans="1:9" s="12" customFormat="1" ht="15.6" customHeight="1" x14ac:dyDescent="0.25">
      <c r="A25" s="13"/>
      <c r="B25" s="3" t="s">
        <v>21</v>
      </c>
      <c r="C25" s="4">
        <v>508264620</v>
      </c>
      <c r="D25" s="5"/>
      <c r="E25" s="5"/>
      <c r="F25" s="5">
        <f t="shared" si="0"/>
        <v>508264620</v>
      </c>
      <c r="G25" s="64">
        <v>0</v>
      </c>
      <c r="H25" s="64">
        <v>94515600</v>
      </c>
      <c r="I25" s="64">
        <f t="shared" si="1"/>
        <v>602780220</v>
      </c>
    </row>
    <row r="26" spans="1:9" s="12" customFormat="1" ht="15.6" customHeight="1" x14ac:dyDescent="0.25">
      <c r="A26" s="13"/>
      <c r="B26" s="3" t="s">
        <v>22</v>
      </c>
      <c r="C26" s="4">
        <v>552753591</v>
      </c>
      <c r="D26" s="5"/>
      <c r="E26" s="5"/>
      <c r="F26" s="5">
        <f t="shared" si="0"/>
        <v>552753591</v>
      </c>
      <c r="G26" s="64">
        <v>0</v>
      </c>
      <c r="H26" s="64">
        <v>102191130</v>
      </c>
      <c r="I26" s="64">
        <f t="shared" si="1"/>
        <v>654944721</v>
      </c>
    </row>
    <row r="27" spans="1:9" s="12" customFormat="1" ht="15.6" customHeight="1" x14ac:dyDescent="0.25">
      <c r="A27" s="13"/>
      <c r="B27" s="3" t="s">
        <v>23</v>
      </c>
      <c r="C27" s="4">
        <v>648723248</v>
      </c>
      <c r="D27" s="5"/>
      <c r="E27" s="5"/>
      <c r="F27" s="5">
        <f t="shared" si="0"/>
        <v>648723248</v>
      </c>
      <c r="G27" s="64">
        <v>0</v>
      </c>
      <c r="H27" s="64">
        <v>109353250</v>
      </c>
      <c r="I27" s="64">
        <f t="shared" si="1"/>
        <v>758076498</v>
      </c>
    </row>
    <row r="28" spans="1:9" s="12" customFormat="1" ht="15.6" customHeight="1" x14ac:dyDescent="0.25">
      <c r="A28" s="13"/>
      <c r="B28" s="3" t="s">
        <v>24</v>
      </c>
      <c r="C28" s="4">
        <v>757319416</v>
      </c>
      <c r="D28" s="5"/>
      <c r="E28" s="5"/>
      <c r="F28" s="5">
        <f t="shared" si="0"/>
        <v>757319416</v>
      </c>
      <c r="G28" s="64">
        <v>0</v>
      </c>
      <c r="H28" s="64">
        <v>138336000</v>
      </c>
      <c r="I28" s="64">
        <f t="shared" si="1"/>
        <v>895655416</v>
      </c>
    </row>
    <row r="29" spans="1:9" s="12" customFormat="1" ht="15.6" customHeight="1" x14ac:dyDescent="0.25">
      <c r="A29" s="13"/>
      <c r="B29" s="3" t="s">
        <v>25</v>
      </c>
      <c r="C29" s="4">
        <v>938952072</v>
      </c>
      <c r="D29" s="5"/>
      <c r="E29" s="5"/>
      <c r="F29" s="5">
        <f t="shared" si="0"/>
        <v>938952072</v>
      </c>
      <c r="G29" s="64">
        <v>0</v>
      </c>
      <c r="H29" s="64">
        <v>149752800</v>
      </c>
      <c r="I29" s="64">
        <f t="shared" si="1"/>
        <v>1088704872</v>
      </c>
    </row>
    <row r="30" spans="1:9" s="12" customFormat="1" ht="15.6" customHeight="1" x14ac:dyDescent="0.25">
      <c r="A30" s="13"/>
      <c r="B30" s="3" t="s">
        <v>26</v>
      </c>
      <c r="C30" s="4">
        <v>1063770630</v>
      </c>
      <c r="D30" s="5"/>
      <c r="E30" s="5"/>
      <c r="F30" s="5">
        <f t="shared" si="0"/>
        <v>1063770630</v>
      </c>
      <c r="G30" s="64">
        <v>0</v>
      </c>
      <c r="H30" s="64">
        <v>150190000</v>
      </c>
      <c r="I30" s="64">
        <f t="shared" si="1"/>
        <v>1213960630</v>
      </c>
    </row>
    <row r="31" spans="1:9" s="12" customFormat="1" ht="15.6" customHeight="1" x14ac:dyDescent="0.25">
      <c r="A31" s="13"/>
      <c r="B31" s="3" t="s">
        <v>27</v>
      </c>
      <c r="C31" s="4">
        <v>1115372588</v>
      </c>
      <c r="D31" s="5"/>
      <c r="E31" s="5"/>
      <c r="F31" s="5">
        <f t="shared" si="0"/>
        <v>1115372588</v>
      </c>
      <c r="G31" s="64">
        <v>0</v>
      </c>
      <c r="H31" s="64">
        <v>145485000</v>
      </c>
      <c r="I31" s="64">
        <f t="shared" si="1"/>
        <v>1260857588</v>
      </c>
    </row>
    <row r="32" spans="1:9" s="12" customFormat="1" ht="15.6" customHeight="1" x14ac:dyDescent="0.25">
      <c r="A32" s="13"/>
      <c r="B32" s="3" t="s">
        <v>28</v>
      </c>
      <c r="C32" s="4">
        <v>1217485465</v>
      </c>
      <c r="D32" s="5"/>
      <c r="E32" s="5"/>
      <c r="F32" s="5">
        <f t="shared" si="0"/>
        <v>1217485465</v>
      </c>
      <c r="G32" s="64">
        <v>0</v>
      </c>
      <c r="H32" s="64">
        <v>152359000</v>
      </c>
      <c r="I32" s="64">
        <f t="shared" si="1"/>
        <v>1369844465</v>
      </c>
    </row>
    <row r="33" spans="1:9" s="12" customFormat="1" ht="15.6" customHeight="1" x14ac:dyDescent="0.25">
      <c r="A33" s="13"/>
      <c r="B33" s="3" t="s">
        <v>29</v>
      </c>
      <c r="C33" s="4">
        <v>1379287243</v>
      </c>
      <c r="D33" s="5"/>
      <c r="E33" s="5"/>
      <c r="F33" s="5">
        <f t="shared" si="0"/>
        <v>1379287243</v>
      </c>
      <c r="G33" s="64">
        <v>784501501</v>
      </c>
      <c r="H33" s="64">
        <v>435487053</v>
      </c>
      <c r="I33" s="64">
        <f t="shared" si="1"/>
        <v>2599275797</v>
      </c>
    </row>
    <row r="34" spans="1:9" s="12" customFormat="1" ht="15.6" customHeight="1" x14ac:dyDescent="0.25">
      <c r="A34" s="13"/>
      <c r="B34" s="3" t="s">
        <v>30</v>
      </c>
      <c r="C34" s="4">
        <v>1556722589</v>
      </c>
      <c r="D34" s="5"/>
      <c r="E34" s="5"/>
      <c r="F34" s="5">
        <f t="shared" si="0"/>
        <v>1556722589</v>
      </c>
      <c r="G34" s="64">
        <v>872973950</v>
      </c>
      <c r="H34" s="64">
        <v>513583822</v>
      </c>
      <c r="I34" s="64">
        <f t="shared" si="1"/>
        <v>2943280361</v>
      </c>
    </row>
    <row r="35" spans="1:9" s="12" customFormat="1" ht="15.6" customHeight="1" x14ac:dyDescent="0.25">
      <c r="A35" s="13"/>
      <c r="B35" s="3" t="s">
        <v>31</v>
      </c>
      <c r="C35" s="4">
        <v>1727025707</v>
      </c>
      <c r="D35" s="5"/>
      <c r="E35" s="5"/>
      <c r="F35" s="5">
        <f t="shared" si="0"/>
        <v>1727025707</v>
      </c>
      <c r="G35" s="64">
        <v>1072186805</v>
      </c>
      <c r="H35" s="64">
        <v>526107557</v>
      </c>
      <c r="I35" s="64">
        <f t="shared" si="1"/>
        <v>3325320069</v>
      </c>
    </row>
    <row r="36" spans="1:9" s="12" customFormat="1" ht="15.6" customHeight="1" x14ac:dyDescent="0.25">
      <c r="A36" s="13"/>
      <c r="B36" s="3" t="s">
        <v>32</v>
      </c>
      <c r="C36" s="4">
        <v>1918174826</v>
      </c>
      <c r="D36" s="5"/>
      <c r="E36" s="5"/>
      <c r="F36" s="5">
        <f t="shared" si="0"/>
        <v>1918174826</v>
      </c>
      <c r="G36" s="64">
        <v>1183569392</v>
      </c>
      <c r="H36" s="64">
        <v>588154070</v>
      </c>
      <c r="I36" s="64">
        <f t="shared" si="1"/>
        <v>3689898288</v>
      </c>
    </row>
    <row r="37" spans="1:9" s="12" customFormat="1" ht="15.6" customHeight="1" x14ac:dyDescent="0.25">
      <c r="A37" s="13"/>
      <c r="B37" s="3" t="s">
        <v>33</v>
      </c>
      <c r="C37" s="4">
        <v>2047753736</v>
      </c>
      <c r="D37" s="5"/>
      <c r="E37" s="5"/>
      <c r="F37" s="5">
        <f t="shared" si="0"/>
        <v>2047753736</v>
      </c>
      <c r="G37" s="64">
        <v>1137987475</v>
      </c>
      <c r="H37" s="64">
        <v>716071973</v>
      </c>
      <c r="I37" s="64">
        <f t="shared" si="1"/>
        <v>3901813184</v>
      </c>
    </row>
    <row r="38" spans="1:9" s="12" customFormat="1" ht="15.6" customHeight="1" x14ac:dyDescent="0.25">
      <c r="A38" s="13"/>
      <c r="B38" s="3" t="s">
        <v>34</v>
      </c>
      <c r="C38" s="4">
        <v>2121900556</v>
      </c>
      <c r="D38" s="5">
        <v>13957781</v>
      </c>
      <c r="E38" s="5"/>
      <c r="F38" s="5">
        <f t="shared" si="0"/>
        <v>2135858337</v>
      </c>
      <c r="G38" s="64">
        <v>1211060935</v>
      </c>
      <c r="H38" s="64">
        <v>780399027</v>
      </c>
      <c r="I38" s="64">
        <f t="shared" si="1"/>
        <v>4127318299</v>
      </c>
    </row>
    <row r="39" spans="1:9" s="12" customFormat="1" ht="15.6" customHeight="1" x14ac:dyDescent="0.25">
      <c r="A39" s="13"/>
      <c r="B39" s="3" t="s">
        <v>35</v>
      </c>
      <c r="C39" s="4">
        <v>2349764086</v>
      </c>
      <c r="D39" s="5">
        <v>52833595</v>
      </c>
      <c r="E39" s="5"/>
      <c r="F39" s="5">
        <f t="shared" si="0"/>
        <v>2402597681</v>
      </c>
      <c r="G39" s="64">
        <v>1424452117</v>
      </c>
      <c r="H39" s="64">
        <v>1070888831</v>
      </c>
      <c r="I39" s="64">
        <f t="shared" si="1"/>
        <v>4897938629</v>
      </c>
    </row>
    <row r="40" spans="1:9" s="12" customFormat="1" ht="15.6" customHeight="1" x14ac:dyDescent="0.25">
      <c r="A40" s="13"/>
      <c r="B40" s="3" t="s">
        <v>36</v>
      </c>
      <c r="C40" s="4">
        <v>2539916952</v>
      </c>
      <c r="D40" s="5">
        <v>66571947</v>
      </c>
      <c r="E40" s="5"/>
      <c r="F40" s="5">
        <f t="shared" si="0"/>
        <v>2606488899</v>
      </c>
      <c r="G40" s="64">
        <v>1471805086</v>
      </c>
      <c r="H40" s="64">
        <v>1205507574</v>
      </c>
      <c r="I40" s="64">
        <f t="shared" si="1"/>
        <v>5283801559</v>
      </c>
    </row>
    <row r="41" spans="1:9" s="12" customFormat="1" ht="15.6" customHeight="1" x14ac:dyDescent="0.25">
      <c r="A41" s="13"/>
      <c r="B41" s="3" t="s">
        <v>37</v>
      </c>
      <c r="C41" s="4">
        <v>2659322025</v>
      </c>
      <c r="D41" s="5">
        <v>18655560</v>
      </c>
      <c r="E41" s="5">
        <v>12741076</v>
      </c>
      <c r="F41" s="5">
        <f t="shared" si="0"/>
        <v>2690718661</v>
      </c>
      <c r="G41" s="64">
        <v>1533995784</v>
      </c>
      <c r="H41" s="64">
        <v>1363421675</v>
      </c>
      <c r="I41" s="64">
        <f t="shared" si="1"/>
        <v>5588136120</v>
      </c>
    </row>
    <row r="42" spans="1:9" s="12" customFormat="1" ht="15.6" customHeight="1" x14ac:dyDescent="0.25">
      <c r="A42" s="13"/>
      <c r="B42" s="3" t="s">
        <v>38</v>
      </c>
      <c r="C42" s="4">
        <v>2853533541</v>
      </c>
      <c r="D42" s="5">
        <v>20500303</v>
      </c>
      <c r="E42" s="5">
        <v>0</v>
      </c>
      <c r="F42" s="5">
        <f t="shared" si="0"/>
        <v>2874033844</v>
      </c>
      <c r="G42" s="64">
        <v>1555210214</v>
      </c>
      <c r="H42" s="64">
        <v>1503331174</v>
      </c>
      <c r="I42" s="64">
        <f t="shared" si="1"/>
        <v>5932575232</v>
      </c>
    </row>
    <row r="43" spans="1:9" s="12" customFormat="1" ht="15.6" customHeight="1" x14ac:dyDescent="0.25">
      <c r="A43" s="13"/>
      <c r="B43" s="3" t="s">
        <v>39</v>
      </c>
      <c r="C43" s="4">
        <v>3093800825</v>
      </c>
      <c r="D43" s="5">
        <v>85162261</v>
      </c>
      <c r="E43" s="5">
        <v>29803256</v>
      </c>
      <c r="F43" s="5">
        <f t="shared" si="0"/>
        <v>3208766342</v>
      </c>
      <c r="G43" s="64">
        <v>1733422250</v>
      </c>
      <c r="H43" s="64">
        <v>1744736601</v>
      </c>
      <c r="I43" s="64">
        <f t="shared" si="1"/>
        <v>6686925193</v>
      </c>
    </row>
    <row r="44" spans="1:9" s="12" customFormat="1" ht="15.6" customHeight="1" x14ac:dyDescent="0.25">
      <c r="A44" s="13"/>
      <c r="B44" s="3" t="s">
        <v>40</v>
      </c>
      <c r="C44" s="4">
        <v>3360351109</v>
      </c>
      <c r="D44" s="5">
        <v>63815219</v>
      </c>
      <c r="E44" s="5">
        <v>53854916</v>
      </c>
      <c r="F44" s="5">
        <f t="shared" si="0"/>
        <v>3478021244</v>
      </c>
      <c r="G44" s="64">
        <v>1971517762</v>
      </c>
      <c r="H44" s="64">
        <v>1991506729</v>
      </c>
      <c r="I44" s="64">
        <f t="shared" si="1"/>
        <v>7441045735</v>
      </c>
    </row>
    <row r="45" spans="1:9" s="12" customFormat="1" ht="15.6" customHeight="1" x14ac:dyDescent="0.25">
      <c r="A45" s="13"/>
      <c r="B45" s="3" t="s">
        <v>41</v>
      </c>
      <c r="C45" s="4">
        <v>3458890840</v>
      </c>
      <c r="D45" s="5">
        <v>1325000</v>
      </c>
      <c r="E45" s="5">
        <v>11834892</v>
      </c>
      <c r="F45" s="5">
        <f t="shared" si="0"/>
        <v>3472050732</v>
      </c>
      <c r="G45" s="64">
        <v>2189135071</v>
      </c>
      <c r="H45" s="64">
        <v>2217106987</v>
      </c>
      <c r="I45" s="64">
        <f t="shared" si="1"/>
        <v>7878292790</v>
      </c>
    </row>
    <row r="46" spans="1:9" s="12" customFormat="1" ht="15.6" customHeight="1" x14ac:dyDescent="0.25">
      <c r="A46" s="13"/>
      <c r="B46" s="3" t="s">
        <v>42</v>
      </c>
      <c r="C46" s="4">
        <v>3393373836</v>
      </c>
      <c r="D46" s="5">
        <v>0</v>
      </c>
      <c r="E46" s="5">
        <v>0</v>
      </c>
      <c r="F46" s="5">
        <f t="shared" si="0"/>
        <v>3393373836</v>
      </c>
      <c r="G46" s="64">
        <v>2789928919</v>
      </c>
      <c r="H46" s="64">
        <v>2521532344</v>
      </c>
      <c r="I46" s="64">
        <f t="shared" si="1"/>
        <v>8704835099</v>
      </c>
    </row>
    <row r="47" spans="1:9" s="12" customFormat="1" ht="15.6" customHeight="1" x14ac:dyDescent="0.25">
      <c r="A47" s="13"/>
      <c r="B47" s="3" t="s">
        <v>43</v>
      </c>
      <c r="C47" s="4">
        <v>3537876939</v>
      </c>
      <c r="D47" s="5">
        <v>0</v>
      </c>
      <c r="E47" s="5">
        <v>0</v>
      </c>
      <c r="F47" s="5">
        <f t="shared" si="0"/>
        <v>3537876939</v>
      </c>
      <c r="G47" s="64">
        <v>2860561516</v>
      </c>
      <c r="H47" s="64">
        <v>2813657088</v>
      </c>
      <c r="I47" s="64">
        <f t="shared" si="1"/>
        <v>9212095543</v>
      </c>
    </row>
    <row r="48" spans="1:9" s="12" customFormat="1" ht="15.6" customHeight="1" x14ac:dyDescent="0.25">
      <c r="A48" s="13"/>
      <c r="B48" s="3" t="s">
        <v>44</v>
      </c>
      <c r="C48" s="4">
        <v>3794597315</v>
      </c>
      <c r="D48" s="5">
        <v>100993615</v>
      </c>
      <c r="E48" s="5">
        <v>0</v>
      </c>
      <c r="F48" s="5">
        <f t="shared" si="0"/>
        <v>3895590930</v>
      </c>
      <c r="G48" s="64">
        <v>3136297866</v>
      </c>
      <c r="H48" s="64">
        <v>2966734592</v>
      </c>
      <c r="I48" s="64">
        <f t="shared" si="1"/>
        <v>9998623388</v>
      </c>
    </row>
    <row r="49" spans="1:9" s="12" customFormat="1" ht="15.6" customHeight="1" x14ac:dyDescent="0.25">
      <c r="A49" s="13"/>
      <c r="B49" s="3" t="s">
        <v>45</v>
      </c>
      <c r="C49" s="4">
        <v>3931506744</v>
      </c>
      <c r="D49" s="5">
        <v>139666623</v>
      </c>
      <c r="E49" s="5">
        <v>66831734</v>
      </c>
      <c r="F49" s="5">
        <f t="shared" si="0"/>
        <v>4138005101</v>
      </c>
      <c r="G49" s="64">
        <v>3411689770</v>
      </c>
      <c r="H49" s="64">
        <v>3307014174</v>
      </c>
      <c r="I49" s="64">
        <f t="shared" si="1"/>
        <v>10856709045</v>
      </c>
    </row>
    <row r="50" spans="1:9" s="12" customFormat="1" ht="15.6" customHeight="1" x14ac:dyDescent="0.25">
      <c r="A50" s="13"/>
      <c r="B50" s="3" t="s">
        <v>46</v>
      </c>
      <c r="C50" s="4">
        <v>4106891517</v>
      </c>
      <c r="D50" s="5">
        <v>273117243</v>
      </c>
      <c r="E50" s="5">
        <v>67026484</v>
      </c>
      <c r="F50" s="5">
        <f t="shared" si="0"/>
        <v>4447035244</v>
      </c>
      <c r="G50" s="64">
        <v>3166563838</v>
      </c>
      <c r="H50" s="64">
        <v>3931548823</v>
      </c>
      <c r="I50" s="64">
        <f t="shared" si="1"/>
        <v>11545147905</v>
      </c>
    </row>
    <row r="51" spans="1:9" s="12" customFormat="1" ht="15.6" customHeight="1" x14ac:dyDescent="0.25">
      <c r="A51" s="13"/>
      <c r="B51" s="3" t="s">
        <v>47</v>
      </c>
      <c r="C51" s="4">
        <v>4377462210</v>
      </c>
      <c r="D51" s="5">
        <v>326785532</v>
      </c>
      <c r="E51" s="5">
        <v>80489858</v>
      </c>
      <c r="F51" s="5">
        <f t="shared" si="0"/>
        <v>4784737600</v>
      </c>
      <c r="G51" s="64">
        <v>3454733320</v>
      </c>
      <c r="H51" s="64">
        <v>4102996434</v>
      </c>
      <c r="I51" s="64">
        <f t="shared" si="1"/>
        <v>12342467354</v>
      </c>
    </row>
    <row r="52" spans="1:9" s="12" customFormat="1" ht="15.6" customHeight="1" x14ac:dyDescent="0.25">
      <c r="A52" s="13"/>
      <c r="B52" s="3" t="s">
        <v>48</v>
      </c>
      <c r="C52" s="4">
        <v>4673907531</v>
      </c>
      <c r="D52" s="5">
        <v>214199816</v>
      </c>
      <c r="E52" s="5">
        <v>83566797</v>
      </c>
      <c r="F52" s="5">
        <f t="shared" si="0"/>
        <v>4971674144</v>
      </c>
      <c r="G52" s="64">
        <v>3451883984</v>
      </c>
      <c r="H52" s="64">
        <v>4266479016</v>
      </c>
      <c r="I52" s="64">
        <f t="shared" si="1"/>
        <v>12690037144</v>
      </c>
    </row>
    <row r="53" spans="1:9" s="12" customFormat="1" ht="15.6" customHeight="1" x14ac:dyDescent="0.25">
      <c r="A53" s="13">
        <v>5</v>
      </c>
      <c r="B53" s="3" t="s">
        <v>49</v>
      </c>
      <c r="C53" s="4">
        <v>4615171682</v>
      </c>
      <c r="D53" s="5">
        <v>86157713</v>
      </c>
      <c r="E53" s="5">
        <v>86919822</v>
      </c>
      <c r="F53" s="5">
        <f t="shared" si="0"/>
        <v>4788249217</v>
      </c>
      <c r="G53" s="64">
        <v>3612993487</v>
      </c>
      <c r="H53" s="64">
        <v>4515829981</v>
      </c>
      <c r="I53" s="64">
        <f t="shared" si="1"/>
        <v>12917072685</v>
      </c>
    </row>
    <row r="54" spans="1:9" s="12" customFormat="1" ht="15.6" customHeight="1" x14ac:dyDescent="0.25">
      <c r="A54" s="13"/>
      <c r="B54" s="3" t="s">
        <v>50</v>
      </c>
      <c r="C54" s="4">
        <v>4944864072</v>
      </c>
      <c r="D54" s="5">
        <v>91193951</v>
      </c>
      <c r="E54" s="5">
        <v>91766322</v>
      </c>
      <c r="F54" s="5">
        <f t="shared" si="0"/>
        <v>5127824345</v>
      </c>
      <c r="G54" s="64">
        <v>3531810003</v>
      </c>
      <c r="H54" s="64">
        <v>4527456582</v>
      </c>
      <c r="I54" s="64">
        <f t="shared" si="1"/>
        <v>13187090930</v>
      </c>
    </row>
    <row r="55" spans="1:9" s="12" customFormat="1" ht="15.6" customHeight="1" x14ac:dyDescent="0.25">
      <c r="A55" s="13"/>
      <c r="B55" s="3" t="s">
        <v>51</v>
      </c>
      <c r="C55" s="4">
        <v>5157191618</v>
      </c>
      <c r="D55" s="5">
        <v>129763024</v>
      </c>
      <c r="E55" s="5">
        <v>96914031</v>
      </c>
      <c r="F55" s="5">
        <f t="shared" si="0"/>
        <v>5383868673</v>
      </c>
      <c r="G55" s="64">
        <v>3954055389</v>
      </c>
      <c r="H55" s="64">
        <v>4618252299</v>
      </c>
      <c r="I55" s="64">
        <f t="shared" si="1"/>
        <v>13956176361</v>
      </c>
    </row>
    <row r="56" spans="1:9" s="12" customFormat="1" ht="15.6" customHeight="1" x14ac:dyDescent="0.25">
      <c r="A56" s="13"/>
      <c r="B56" s="3" t="s">
        <v>52</v>
      </c>
      <c r="C56" s="4">
        <v>5125316223</v>
      </c>
      <c r="D56" s="5">
        <v>10887401</v>
      </c>
      <c r="E56" s="5">
        <v>0</v>
      </c>
      <c r="F56" s="5">
        <f t="shared" si="0"/>
        <v>5136203624</v>
      </c>
      <c r="G56" s="64">
        <v>4359977215</v>
      </c>
      <c r="H56" s="64">
        <v>4818596009</v>
      </c>
      <c r="I56" s="64">
        <f t="shared" si="1"/>
        <v>14314776848</v>
      </c>
    </row>
    <row r="57" spans="1:9" s="12" customFormat="1" ht="15.6" customHeight="1" x14ac:dyDescent="0.25">
      <c r="A57" s="13"/>
      <c r="B57" s="3" t="s">
        <v>53</v>
      </c>
      <c r="C57" s="4">
        <v>4926236227</v>
      </c>
      <c r="D57" s="5">
        <v>0</v>
      </c>
      <c r="E57" s="5">
        <v>0</v>
      </c>
      <c r="F57" s="5">
        <f t="shared" si="0"/>
        <v>4926236227</v>
      </c>
      <c r="G57" s="64">
        <v>4503272757</v>
      </c>
      <c r="H57" s="64">
        <v>5120286616</v>
      </c>
      <c r="I57" s="64">
        <f t="shared" si="1"/>
        <v>14549795600</v>
      </c>
    </row>
    <row r="58" spans="1:9" s="12" customFormat="1" ht="15.6" customHeight="1" x14ac:dyDescent="0.25">
      <c r="A58" s="13"/>
      <c r="B58" s="3" t="s">
        <v>54</v>
      </c>
      <c r="C58" s="4">
        <v>4812514579</v>
      </c>
      <c r="D58" s="5">
        <v>9684792.6184909903</v>
      </c>
      <c r="E58" s="5">
        <v>0</v>
      </c>
      <c r="F58" s="5">
        <f t="shared" si="0"/>
        <v>4822199371.6184912</v>
      </c>
      <c r="G58" s="64">
        <v>5056304760</v>
      </c>
      <c r="H58" s="64">
        <v>5414487532</v>
      </c>
      <c r="I58" s="64">
        <f t="shared" si="1"/>
        <v>15292991663.618492</v>
      </c>
    </row>
    <row r="59" spans="1:9" s="12" customFormat="1" ht="15.6" customHeight="1" x14ac:dyDescent="0.25">
      <c r="A59" s="13"/>
      <c r="B59" s="3" t="s">
        <v>55</v>
      </c>
      <c r="C59" s="4">
        <v>5222408712</v>
      </c>
      <c r="D59" s="5">
        <v>40583799</v>
      </c>
      <c r="E59" s="5">
        <v>0</v>
      </c>
      <c r="F59" s="5">
        <f t="shared" si="0"/>
        <v>5262992511</v>
      </c>
      <c r="G59" s="64">
        <v>5725790842</v>
      </c>
      <c r="H59" s="64">
        <v>5870521877</v>
      </c>
      <c r="I59" s="64">
        <f t="shared" si="1"/>
        <v>16859305230</v>
      </c>
    </row>
    <row r="60" spans="1:9" s="12" customFormat="1" ht="15.6" customHeight="1" x14ac:dyDescent="0.25">
      <c r="A60" s="13"/>
      <c r="B60" s="3" t="s">
        <v>56</v>
      </c>
      <c r="C60" s="4">
        <v>5617181458</v>
      </c>
      <c r="D60" s="5">
        <v>299871951</v>
      </c>
      <c r="E60" s="5">
        <v>99356026</v>
      </c>
      <c r="F60" s="5">
        <f t="shared" si="0"/>
        <v>6016409435</v>
      </c>
      <c r="G60" s="64">
        <v>6164006979</v>
      </c>
      <c r="H60" s="64">
        <v>6252595371</v>
      </c>
      <c r="I60" s="64">
        <f t="shared" si="1"/>
        <v>18433011785</v>
      </c>
    </row>
    <row r="61" spans="1:9" s="12" customFormat="1" ht="15.6" customHeight="1" x14ac:dyDescent="0.25">
      <c r="A61" s="13"/>
      <c r="B61" s="3" t="s">
        <v>57</v>
      </c>
      <c r="C61" s="4">
        <v>6108004521</v>
      </c>
      <c r="D61" s="5">
        <v>450311483</v>
      </c>
      <c r="E61" s="5">
        <v>102325596</v>
      </c>
      <c r="F61" s="5">
        <f t="shared" si="0"/>
        <v>6660641600</v>
      </c>
      <c r="G61" s="64">
        <v>6465288666</v>
      </c>
      <c r="H61" s="64">
        <v>6669166247</v>
      </c>
      <c r="I61" s="64">
        <f t="shared" si="1"/>
        <v>19795096513</v>
      </c>
    </row>
    <row r="62" spans="1:9" s="12" customFormat="1" ht="15.6" customHeight="1" x14ac:dyDescent="0.25">
      <c r="A62" s="13"/>
      <c r="B62" s="3" t="s">
        <v>58</v>
      </c>
      <c r="C62" s="4">
        <v>6597675103</v>
      </c>
      <c r="D62" s="5">
        <v>741262774</v>
      </c>
      <c r="E62" s="5">
        <v>111821213</v>
      </c>
      <c r="F62" s="5">
        <f t="shared" si="0"/>
        <v>7450759090</v>
      </c>
      <c r="G62" s="64">
        <v>6875615240</v>
      </c>
      <c r="H62" s="64">
        <v>6667960292</v>
      </c>
      <c r="I62" s="64">
        <f t="shared" si="1"/>
        <v>20994334622</v>
      </c>
    </row>
    <row r="63" spans="1:9" s="12" customFormat="1" ht="15.6" customHeight="1" x14ac:dyDescent="0.25">
      <c r="A63" s="13"/>
      <c r="B63" s="3" t="s">
        <v>59</v>
      </c>
      <c r="C63" s="4">
        <v>5630013719</v>
      </c>
      <c r="D63" s="5">
        <v>0</v>
      </c>
      <c r="E63" s="5">
        <v>0</v>
      </c>
      <c r="F63" s="5">
        <f t="shared" si="0"/>
        <v>5630013719</v>
      </c>
      <c r="G63" s="64">
        <v>7094258829</v>
      </c>
      <c r="H63" s="64">
        <v>7028242724</v>
      </c>
      <c r="I63" s="64">
        <f t="shared" si="1"/>
        <v>19752515272</v>
      </c>
    </row>
    <row r="64" spans="1:9" s="12" customFormat="1" ht="15.6" customHeight="1" x14ac:dyDescent="0.25">
      <c r="A64" s="13"/>
      <c r="B64" s="3" t="s">
        <v>60</v>
      </c>
      <c r="C64" s="4">
        <v>5147495312</v>
      </c>
      <c r="D64" s="5">
        <v>0</v>
      </c>
      <c r="E64" s="5">
        <v>0</v>
      </c>
      <c r="F64" s="5">
        <f t="shared" si="0"/>
        <v>5147495312</v>
      </c>
      <c r="G64" s="64">
        <v>7805963626</v>
      </c>
      <c r="H64" s="64">
        <v>7174920658</v>
      </c>
      <c r="I64" s="64">
        <f t="shared" si="1"/>
        <v>20128379596</v>
      </c>
    </row>
    <row r="65" spans="1:9" s="12" customFormat="1" ht="15.6" customHeight="1" x14ac:dyDescent="0.25">
      <c r="A65" s="13"/>
      <c r="B65" s="3" t="s">
        <v>61</v>
      </c>
      <c r="C65" s="4">
        <v>5105607904</v>
      </c>
      <c r="D65" s="5">
        <v>0</v>
      </c>
      <c r="E65" s="5">
        <v>0</v>
      </c>
      <c r="F65" s="5">
        <f t="shared" si="0"/>
        <v>5105607904</v>
      </c>
      <c r="G65" s="64">
        <v>8267948216</v>
      </c>
      <c r="H65" s="64">
        <v>7765618221</v>
      </c>
      <c r="I65" s="64">
        <f t="shared" si="1"/>
        <v>21139174341</v>
      </c>
    </row>
    <row r="66" spans="1:9" s="12" customFormat="1" ht="15.6" customHeight="1" x14ac:dyDescent="0.25">
      <c r="A66" s="13"/>
      <c r="B66" s="3" t="s">
        <v>62</v>
      </c>
      <c r="C66" s="4">
        <v>5453533140</v>
      </c>
      <c r="D66" s="5">
        <v>257804144</v>
      </c>
      <c r="E66" s="5">
        <v>107683455</v>
      </c>
      <c r="F66" s="5">
        <f t="shared" si="0"/>
        <v>5819020739</v>
      </c>
      <c r="G66" s="64">
        <v>8435790809</v>
      </c>
      <c r="H66" s="64">
        <v>8011997736</v>
      </c>
      <c r="I66" s="64">
        <f t="shared" si="1"/>
        <v>22266809284</v>
      </c>
    </row>
    <row r="67" spans="1:9" s="12" customFormat="1" ht="15.6" customHeight="1" x14ac:dyDescent="0.25">
      <c r="A67" s="13"/>
      <c r="B67" s="3" t="s">
        <v>63</v>
      </c>
      <c r="C67" s="4">
        <v>6086936408</v>
      </c>
      <c r="D67" s="5">
        <v>547604350</v>
      </c>
      <c r="E67" s="5">
        <v>99512915</v>
      </c>
      <c r="F67" s="5">
        <f t="shared" si="0"/>
        <v>6734053673</v>
      </c>
      <c r="G67" s="64">
        <v>8669288844</v>
      </c>
      <c r="H67" s="64">
        <v>8219108799</v>
      </c>
      <c r="I67" s="64">
        <f t="shared" si="1"/>
        <v>23622451316</v>
      </c>
    </row>
    <row r="68" spans="1:9" s="12" customFormat="1" ht="15.6" customHeight="1" x14ac:dyDescent="0.25">
      <c r="A68" s="13"/>
      <c r="B68" s="3" t="s">
        <v>64</v>
      </c>
      <c r="C68" s="4">
        <v>6376094502</v>
      </c>
      <c r="D68" s="5">
        <v>178972434</v>
      </c>
      <c r="E68" s="5">
        <v>106056555</v>
      </c>
      <c r="F68" s="5">
        <f t="shared" si="0"/>
        <v>6661123491</v>
      </c>
      <c r="G68" s="64">
        <v>7617727377</v>
      </c>
      <c r="H68" s="64">
        <v>8552689732</v>
      </c>
      <c r="I68" s="64">
        <f t="shared" si="1"/>
        <v>22831540600</v>
      </c>
    </row>
    <row r="69" spans="1:9" s="12" customFormat="1" ht="15.6" customHeight="1" x14ac:dyDescent="0.25">
      <c r="A69" s="13"/>
      <c r="B69" s="3" t="s">
        <v>65</v>
      </c>
      <c r="C69" s="4">
        <v>6659488052</v>
      </c>
      <c r="D69" s="5">
        <v>233900449</v>
      </c>
      <c r="E69" s="5">
        <v>114867392</v>
      </c>
      <c r="F69" s="5">
        <f t="shared" ref="F69:F76" si="2">SUM(C69:E69)</f>
        <v>7008255893</v>
      </c>
      <c r="G69" s="64">
        <v>7910305988</v>
      </c>
      <c r="H69" s="64">
        <v>9043808932</v>
      </c>
      <c r="I69" s="64">
        <f t="shared" ref="I69:I77" si="3">SUM(F69,G69,H69)</f>
        <v>23962370813</v>
      </c>
    </row>
    <row r="70" spans="1:9" s="12" customFormat="1" ht="15.6" customHeight="1" x14ac:dyDescent="0.25">
      <c r="A70" s="13"/>
      <c r="B70" s="3" t="s">
        <v>66</v>
      </c>
      <c r="C70" s="4">
        <v>7045215837</v>
      </c>
      <c r="D70" s="5">
        <v>260034483</v>
      </c>
      <c r="E70" s="5">
        <v>127789915</v>
      </c>
      <c r="F70" s="5">
        <f t="shared" si="2"/>
        <v>7433040235</v>
      </c>
      <c r="G70" s="64">
        <v>8079143889</v>
      </c>
      <c r="H70" s="64">
        <v>9365689128</v>
      </c>
      <c r="I70" s="64">
        <f t="shared" si="3"/>
        <v>24877873252</v>
      </c>
    </row>
    <row r="71" spans="1:9" s="12" customFormat="1" ht="15.6" customHeight="1" x14ac:dyDescent="0.25">
      <c r="A71" s="13"/>
      <c r="B71" s="3" t="s">
        <v>67</v>
      </c>
      <c r="C71" s="4">
        <v>7579528892</v>
      </c>
      <c r="D71" s="5">
        <v>442934603</v>
      </c>
      <c r="E71" s="5">
        <v>131047797</v>
      </c>
      <c r="F71" s="5">
        <f t="shared" si="2"/>
        <v>8153511292</v>
      </c>
      <c r="G71" s="64">
        <v>8359343259</v>
      </c>
      <c r="H71" s="64">
        <v>9824573849</v>
      </c>
      <c r="I71" s="64">
        <f t="shared" si="3"/>
        <v>26337428400</v>
      </c>
    </row>
    <row r="72" spans="1:9" s="12" customFormat="1" ht="15.6" customHeight="1" x14ac:dyDescent="0.25">
      <c r="A72" s="13"/>
      <c r="B72" s="3" t="s">
        <v>68</v>
      </c>
      <c r="C72" s="4">
        <v>7947088831</v>
      </c>
      <c r="D72" s="5">
        <v>60436076</v>
      </c>
      <c r="E72" s="5">
        <v>139207789</v>
      </c>
      <c r="F72" s="5">
        <f t="shared" si="2"/>
        <v>8146732696</v>
      </c>
      <c r="G72" s="64">
        <v>8623469730</v>
      </c>
      <c r="H72" s="64">
        <v>10271937577</v>
      </c>
      <c r="I72" s="64">
        <f t="shared" si="3"/>
        <v>27042140003</v>
      </c>
    </row>
    <row r="73" spans="1:9" s="12" customFormat="1" ht="15.6" customHeight="1" x14ac:dyDescent="0.25">
      <c r="A73" s="13"/>
      <c r="B73" s="3" t="s">
        <v>69</v>
      </c>
      <c r="C73" s="4">
        <v>8218823693</v>
      </c>
      <c r="D73" s="5">
        <v>88419942</v>
      </c>
      <c r="E73" s="5">
        <v>145127535</v>
      </c>
      <c r="F73" s="5">
        <f t="shared" si="2"/>
        <v>8452371170</v>
      </c>
      <c r="G73" s="64">
        <v>8754806772</v>
      </c>
      <c r="H73" s="64">
        <v>10774346489</v>
      </c>
      <c r="I73" s="64">
        <f t="shared" si="3"/>
        <v>27981524431</v>
      </c>
    </row>
    <row r="74" spans="1:9" s="12" customFormat="1" ht="15.6" customHeight="1" x14ac:dyDescent="0.25">
      <c r="A74" s="13">
        <v>6</v>
      </c>
      <c r="B74" s="3" t="s">
        <v>70</v>
      </c>
      <c r="C74" s="4">
        <v>8737012313</v>
      </c>
      <c r="D74" s="5">
        <v>478829031</v>
      </c>
      <c r="E74" s="5">
        <v>151649393</v>
      </c>
      <c r="F74" s="5">
        <f t="shared" si="2"/>
        <v>9367490737</v>
      </c>
      <c r="G74" s="64">
        <v>8856439244</v>
      </c>
      <c r="H74" s="64">
        <v>11329434871</v>
      </c>
      <c r="I74" s="64">
        <f t="shared" si="3"/>
        <v>29553364852</v>
      </c>
    </row>
    <row r="75" spans="1:9" s="12" customFormat="1" ht="15.6" customHeight="1" x14ac:dyDescent="0.25">
      <c r="A75" s="13">
        <v>6</v>
      </c>
      <c r="B75" s="3" t="s">
        <v>71</v>
      </c>
      <c r="C75" s="4">
        <v>8750622051</v>
      </c>
      <c r="D75" s="5">
        <v>240524350</v>
      </c>
      <c r="E75" s="5">
        <v>0</v>
      </c>
      <c r="F75" s="5">
        <f t="shared" si="2"/>
        <v>8991146401</v>
      </c>
      <c r="G75" s="64">
        <v>8809788162</v>
      </c>
      <c r="H75" s="64">
        <v>11287475871</v>
      </c>
      <c r="I75" s="64">
        <f t="shared" si="3"/>
        <v>29088410434</v>
      </c>
    </row>
    <row r="76" spans="1:9" s="12" customFormat="1" ht="15.6" customHeight="1" x14ac:dyDescent="0.25">
      <c r="A76" s="13"/>
      <c r="B76" s="65" t="s">
        <v>72</v>
      </c>
      <c r="C76" s="4">
        <v>9270619766</v>
      </c>
      <c r="D76" s="5">
        <v>1427087494</v>
      </c>
      <c r="E76" s="5">
        <v>176095044</v>
      </c>
      <c r="F76" s="5">
        <f t="shared" si="2"/>
        <v>10873802304</v>
      </c>
      <c r="G76" s="64">
        <v>9499378927</v>
      </c>
      <c r="H76" s="64">
        <v>11644849849</v>
      </c>
      <c r="I76" s="64">
        <f t="shared" si="3"/>
        <v>32018031080</v>
      </c>
    </row>
    <row r="77" spans="1:9" s="12" customFormat="1" ht="15.6" customHeight="1" x14ac:dyDescent="0.25">
      <c r="A77" s="13"/>
      <c r="B77" s="3" t="s">
        <v>77</v>
      </c>
      <c r="C77" s="4">
        <v>10341341675</v>
      </c>
      <c r="D77" s="5">
        <v>5467592480</v>
      </c>
      <c r="E77" s="5">
        <v>183584490</v>
      </c>
      <c r="F77" s="5">
        <f>SUM(C77:E77)</f>
        <v>15992518645</v>
      </c>
      <c r="G77" s="64">
        <v>11434958560</v>
      </c>
      <c r="H77" s="64">
        <v>12920550365</v>
      </c>
      <c r="I77" s="64">
        <f t="shared" si="3"/>
        <v>40348027570</v>
      </c>
    </row>
    <row r="78" spans="1:9" s="12" customFormat="1" ht="15.6" customHeight="1" x14ac:dyDescent="0.25">
      <c r="A78" s="13"/>
      <c r="B78" s="3" t="s">
        <v>78</v>
      </c>
      <c r="C78" s="4">
        <v>11636468009</v>
      </c>
      <c r="D78" s="5">
        <v>2021486881</v>
      </c>
      <c r="E78" s="5">
        <v>209194431</v>
      </c>
      <c r="F78" s="5">
        <f>SUM(C78:E78)</f>
        <v>13867149321</v>
      </c>
      <c r="G78" s="64">
        <v>13204898519</v>
      </c>
      <c r="H78" s="64">
        <v>13999313058</v>
      </c>
      <c r="I78" s="64">
        <f>SUM(F78,G78,H78)</f>
        <v>41071360898</v>
      </c>
    </row>
    <row r="79" spans="1:9" s="15" customFormat="1" ht="15.6" customHeight="1" x14ac:dyDescent="0.25">
      <c r="A79" s="13"/>
      <c r="B79" s="3" t="s">
        <v>105</v>
      </c>
      <c r="C79" s="4">
        <v>12420375425</v>
      </c>
      <c r="D79" s="5">
        <v>1642010770</v>
      </c>
      <c r="E79" s="5">
        <v>390131763</v>
      </c>
      <c r="F79" s="72">
        <f>SUM(C79:E79)</f>
        <v>14452517958</v>
      </c>
      <c r="G79" s="64">
        <v>13633911409</v>
      </c>
      <c r="H79" s="64">
        <v>14173719040</v>
      </c>
      <c r="I79" s="64">
        <f>SUM(F79,G79,H79)</f>
        <v>42260148407</v>
      </c>
    </row>
    <row r="80" spans="1:9" s="15" customFormat="1" ht="15.6" customHeight="1" x14ac:dyDescent="0.25">
      <c r="A80" s="13"/>
      <c r="B80" s="3"/>
      <c r="C80" s="5"/>
      <c r="D80" s="5"/>
      <c r="E80" s="5"/>
      <c r="F80" s="5"/>
      <c r="G80" s="5"/>
      <c r="H80" s="16" t="s">
        <v>79</v>
      </c>
      <c r="I80" s="17">
        <v>45595</v>
      </c>
    </row>
    <row r="81" spans="1:9" s="15" customFormat="1" ht="15.6" customHeight="1" x14ac:dyDescent="0.25">
      <c r="A81" s="13"/>
      <c r="B81" s="79" t="s">
        <v>108</v>
      </c>
      <c r="C81" s="5"/>
      <c r="D81" s="5"/>
      <c r="E81" s="5"/>
      <c r="F81" s="5"/>
      <c r="G81" s="5"/>
      <c r="H81" s="16"/>
      <c r="I81" s="17"/>
    </row>
    <row r="82" spans="1:9" s="15" customFormat="1" ht="15.6" customHeight="1" x14ac:dyDescent="0.25">
      <c r="A82" s="13"/>
      <c r="B82" s="15" t="s">
        <v>104</v>
      </c>
      <c r="G82" s="1"/>
    </row>
    <row r="83" spans="1:9" s="15" customFormat="1" ht="15.6" customHeight="1" x14ac:dyDescent="0.25">
      <c r="A83" s="13">
        <v>1</v>
      </c>
      <c r="B83" s="1" t="s">
        <v>84</v>
      </c>
      <c r="C83" s="1"/>
      <c r="D83" s="1"/>
      <c r="E83" s="1"/>
      <c r="F83" s="1"/>
      <c r="G83" s="1"/>
      <c r="H83" s="1"/>
      <c r="I83" s="1"/>
    </row>
    <row r="84" spans="1:9" s="15" customFormat="1" ht="15.6" customHeight="1" x14ac:dyDescent="0.25">
      <c r="A84" s="13">
        <v>2</v>
      </c>
      <c r="B84" s="1" t="s">
        <v>86</v>
      </c>
      <c r="C84" s="1"/>
      <c r="D84" s="1"/>
      <c r="E84" s="1"/>
      <c r="F84" s="1"/>
      <c r="G84" s="1"/>
      <c r="H84" s="1"/>
      <c r="I84" s="1"/>
    </row>
    <row r="85" spans="1:9" s="15" customFormat="1" ht="15.6" customHeight="1" x14ac:dyDescent="0.25">
      <c r="A85" s="13">
        <v>3</v>
      </c>
      <c r="B85" s="1" t="s">
        <v>109</v>
      </c>
      <c r="C85" s="1"/>
      <c r="D85" s="1"/>
      <c r="E85" s="1"/>
      <c r="F85" s="1"/>
      <c r="G85" s="1"/>
      <c r="H85" s="1"/>
      <c r="I85" s="1"/>
    </row>
    <row r="86" spans="1:9" s="15" customFormat="1" ht="15.6" customHeight="1" x14ac:dyDescent="0.25">
      <c r="A86" s="13">
        <v>4</v>
      </c>
      <c r="B86" s="1" t="s">
        <v>85</v>
      </c>
      <c r="C86" s="1"/>
      <c r="D86" s="1"/>
      <c r="E86" s="1"/>
      <c r="F86" s="1"/>
      <c r="G86" s="1"/>
      <c r="H86" s="1"/>
      <c r="I86" s="1"/>
    </row>
    <row r="87" spans="1:9" s="15" customFormat="1" ht="15.6" customHeight="1" x14ac:dyDescent="0.25">
      <c r="A87" s="13">
        <v>5</v>
      </c>
      <c r="B87" s="1" t="s">
        <v>101</v>
      </c>
      <c r="C87" s="1"/>
      <c r="D87" s="1"/>
      <c r="E87" s="1"/>
      <c r="F87" s="1"/>
      <c r="G87" s="1"/>
      <c r="H87" s="1"/>
      <c r="I87" s="1"/>
    </row>
    <row r="88" spans="1:9" s="15" customFormat="1" ht="15.6" customHeight="1" x14ac:dyDescent="0.25">
      <c r="A88" s="13"/>
      <c r="B88" s="1" t="s">
        <v>100</v>
      </c>
      <c r="C88" s="1"/>
      <c r="D88" s="1"/>
      <c r="E88" s="1"/>
      <c r="F88" s="1"/>
      <c r="G88" s="1"/>
      <c r="H88" s="1"/>
      <c r="I88" s="1"/>
    </row>
    <row r="89" spans="1:9" s="15" customFormat="1" ht="15.6" customHeight="1" x14ac:dyDescent="0.25">
      <c r="A89" s="13">
        <v>6</v>
      </c>
      <c r="B89" s="1" t="s">
        <v>102</v>
      </c>
      <c r="C89" s="1"/>
      <c r="D89" s="1"/>
      <c r="E89" s="1"/>
      <c r="F89" s="1"/>
      <c r="G89" s="1"/>
      <c r="H89" s="1"/>
      <c r="I89" s="1"/>
    </row>
    <row r="90" spans="1:9" s="15" customFormat="1" ht="15.6" customHeight="1" x14ac:dyDescent="0.25">
      <c r="A90" s="13"/>
      <c r="B90" s="18"/>
      <c r="C90" s="19"/>
      <c r="D90" s="19"/>
      <c r="E90" s="19"/>
      <c r="F90" s="19"/>
      <c r="G90" s="19"/>
      <c r="H90" s="19"/>
      <c r="I90" s="19"/>
    </row>
    <row r="91" spans="1:9" ht="15.6" customHeight="1" x14ac:dyDescent="0.25">
      <c r="B91" s="20"/>
      <c r="C91" s="19"/>
      <c r="D91" s="19"/>
      <c r="E91" s="19"/>
      <c r="F91" s="19"/>
      <c r="G91" s="19"/>
      <c r="H91" s="19"/>
      <c r="I91" s="19"/>
    </row>
  </sheetData>
  <printOptions horizontalCentered="1"/>
  <pageMargins left="0.75" right="0.75" top="1" bottom="0.75" header="0.5" footer="0.5"/>
  <pageSetup firstPageNumber="17" fitToWidth="0" fitToHeight="0" orientation="landscape" r:id="rId1"/>
  <headerFooter scaleWithDoc="0" alignWithMargins="0">
    <oddFooter>&amp;C&amp;"Arial,Regular"&amp;10&amp;P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A7ED1-FA28-4955-B140-1830FC42F8D2}">
  <sheetPr>
    <tabColor rgb="FF92D050"/>
    <pageSetUpPr autoPageBreaks="0"/>
  </sheetPr>
  <dimension ref="A1:H52"/>
  <sheetViews>
    <sheetView showGridLines="0" topLeftCell="A20" zoomScaleNormal="100" workbookViewId="0">
      <selection activeCell="E37" sqref="E37"/>
    </sheetView>
  </sheetViews>
  <sheetFormatPr defaultRowHeight="15.6" customHeight="1" x14ac:dyDescent="0.2"/>
  <cols>
    <col min="1" max="1" width="2" style="32" customWidth="1"/>
    <col min="2" max="2" width="14.140625" style="2" customWidth="1"/>
    <col min="3" max="5" width="21.42578125" style="29" customWidth="1"/>
    <col min="6" max="7" width="8.85546875" style="2"/>
    <col min="8" max="8" width="13.7109375" style="2" bestFit="1" customWidth="1"/>
    <col min="9" max="255" width="8.85546875" style="2"/>
    <col min="256" max="256" width="18" style="2" customWidth="1"/>
    <col min="257" max="257" width="25.7109375" style="2" customWidth="1"/>
    <col min="258" max="258" width="2.85546875" style="2" customWidth="1"/>
    <col min="259" max="259" width="22.5703125" style="2" customWidth="1"/>
    <col min="260" max="260" width="2.7109375" style="2" customWidth="1"/>
    <col min="261" max="261" width="24.140625" style="2" customWidth="1"/>
    <col min="262" max="263" width="8.85546875" style="2"/>
    <col min="264" max="264" width="13.7109375" style="2" bestFit="1" customWidth="1"/>
    <col min="265" max="511" width="8.85546875" style="2"/>
    <col min="512" max="512" width="18" style="2" customWidth="1"/>
    <col min="513" max="513" width="25.7109375" style="2" customWidth="1"/>
    <col min="514" max="514" width="2.85546875" style="2" customWidth="1"/>
    <col min="515" max="515" width="22.5703125" style="2" customWidth="1"/>
    <col min="516" max="516" width="2.7109375" style="2" customWidth="1"/>
    <col min="517" max="517" width="24.140625" style="2" customWidth="1"/>
    <col min="518" max="519" width="8.85546875" style="2"/>
    <col min="520" max="520" width="13.7109375" style="2" bestFit="1" customWidth="1"/>
    <col min="521" max="767" width="8.85546875" style="2"/>
    <col min="768" max="768" width="18" style="2" customWidth="1"/>
    <col min="769" max="769" width="25.7109375" style="2" customWidth="1"/>
    <col min="770" max="770" width="2.85546875" style="2" customWidth="1"/>
    <col min="771" max="771" width="22.5703125" style="2" customWidth="1"/>
    <col min="772" max="772" width="2.7109375" style="2" customWidth="1"/>
    <col min="773" max="773" width="24.140625" style="2" customWidth="1"/>
    <col min="774" max="775" width="8.85546875" style="2"/>
    <col min="776" max="776" width="13.7109375" style="2" bestFit="1" customWidth="1"/>
    <col min="777" max="1023" width="8.85546875" style="2"/>
    <col min="1024" max="1024" width="18" style="2" customWidth="1"/>
    <col min="1025" max="1025" width="25.7109375" style="2" customWidth="1"/>
    <col min="1026" max="1026" width="2.85546875" style="2" customWidth="1"/>
    <col min="1027" max="1027" width="22.5703125" style="2" customWidth="1"/>
    <col min="1028" max="1028" width="2.7109375" style="2" customWidth="1"/>
    <col min="1029" max="1029" width="24.140625" style="2" customWidth="1"/>
    <col min="1030" max="1031" width="8.85546875" style="2"/>
    <col min="1032" max="1032" width="13.7109375" style="2" bestFit="1" customWidth="1"/>
    <col min="1033" max="1279" width="8.85546875" style="2"/>
    <col min="1280" max="1280" width="18" style="2" customWidth="1"/>
    <col min="1281" max="1281" width="25.7109375" style="2" customWidth="1"/>
    <col min="1282" max="1282" width="2.85546875" style="2" customWidth="1"/>
    <col min="1283" max="1283" width="22.5703125" style="2" customWidth="1"/>
    <col min="1284" max="1284" width="2.7109375" style="2" customWidth="1"/>
    <col min="1285" max="1285" width="24.140625" style="2" customWidth="1"/>
    <col min="1286" max="1287" width="8.85546875" style="2"/>
    <col min="1288" max="1288" width="13.7109375" style="2" bestFit="1" customWidth="1"/>
    <col min="1289" max="1535" width="8.85546875" style="2"/>
    <col min="1536" max="1536" width="18" style="2" customWidth="1"/>
    <col min="1537" max="1537" width="25.7109375" style="2" customWidth="1"/>
    <col min="1538" max="1538" width="2.85546875" style="2" customWidth="1"/>
    <col min="1539" max="1539" width="22.5703125" style="2" customWidth="1"/>
    <col min="1540" max="1540" width="2.7109375" style="2" customWidth="1"/>
    <col min="1541" max="1541" width="24.140625" style="2" customWidth="1"/>
    <col min="1542" max="1543" width="8.85546875" style="2"/>
    <col min="1544" max="1544" width="13.7109375" style="2" bestFit="1" customWidth="1"/>
    <col min="1545" max="1791" width="8.85546875" style="2"/>
    <col min="1792" max="1792" width="18" style="2" customWidth="1"/>
    <col min="1793" max="1793" width="25.7109375" style="2" customWidth="1"/>
    <col min="1794" max="1794" width="2.85546875" style="2" customWidth="1"/>
    <col min="1795" max="1795" width="22.5703125" style="2" customWidth="1"/>
    <col min="1796" max="1796" width="2.7109375" style="2" customWidth="1"/>
    <col min="1797" max="1797" width="24.140625" style="2" customWidth="1"/>
    <col min="1798" max="1799" width="8.85546875" style="2"/>
    <col min="1800" max="1800" width="13.7109375" style="2" bestFit="1" customWidth="1"/>
    <col min="1801" max="2047" width="8.85546875" style="2"/>
    <col min="2048" max="2048" width="18" style="2" customWidth="1"/>
    <col min="2049" max="2049" width="25.7109375" style="2" customWidth="1"/>
    <col min="2050" max="2050" width="2.85546875" style="2" customWidth="1"/>
    <col min="2051" max="2051" width="22.5703125" style="2" customWidth="1"/>
    <col min="2052" max="2052" width="2.7109375" style="2" customWidth="1"/>
    <col min="2053" max="2053" width="24.140625" style="2" customWidth="1"/>
    <col min="2054" max="2055" width="8.85546875" style="2"/>
    <col min="2056" max="2056" width="13.7109375" style="2" bestFit="1" customWidth="1"/>
    <col min="2057" max="2303" width="8.85546875" style="2"/>
    <col min="2304" max="2304" width="18" style="2" customWidth="1"/>
    <col min="2305" max="2305" width="25.7109375" style="2" customWidth="1"/>
    <col min="2306" max="2306" width="2.85546875" style="2" customWidth="1"/>
    <col min="2307" max="2307" width="22.5703125" style="2" customWidth="1"/>
    <col min="2308" max="2308" width="2.7109375" style="2" customWidth="1"/>
    <col min="2309" max="2309" width="24.140625" style="2" customWidth="1"/>
    <col min="2310" max="2311" width="8.85546875" style="2"/>
    <col min="2312" max="2312" width="13.7109375" style="2" bestFit="1" customWidth="1"/>
    <col min="2313" max="2559" width="8.85546875" style="2"/>
    <col min="2560" max="2560" width="18" style="2" customWidth="1"/>
    <col min="2561" max="2561" width="25.7109375" style="2" customWidth="1"/>
    <col min="2562" max="2562" width="2.85546875" style="2" customWidth="1"/>
    <col min="2563" max="2563" width="22.5703125" style="2" customWidth="1"/>
    <col min="2564" max="2564" width="2.7109375" style="2" customWidth="1"/>
    <col min="2565" max="2565" width="24.140625" style="2" customWidth="1"/>
    <col min="2566" max="2567" width="8.85546875" style="2"/>
    <col min="2568" max="2568" width="13.7109375" style="2" bestFit="1" customWidth="1"/>
    <col min="2569" max="2815" width="8.85546875" style="2"/>
    <col min="2816" max="2816" width="18" style="2" customWidth="1"/>
    <col min="2817" max="2817" width="25.7109375" style="2" customWidth="1"/>
    <col min="2818" max="2818" width="2.85546875" style="2" customWidth="1"/>
    <col min="2819" max="2819" width="22.5703125" style="2" customWidth="1"/>
    <col min="2820" max="2820" width="2.7109375" style="2" customWidth="1"/>
    <col min="2821" max="2821" width="24.140625" style="2" customWidth="1"/>
    <col min="2822" max="2823" width="8.85546875" style="2"/>
    <col min="2824" max="2824" width="13.7109375" style="2" bestFit="1" customWidth="1"/>
    <col min="2825" max="3071" width="8.85546875" style="2"/>
    <col min="3072" max="3072" width="18" style="2" customWidth="1"/>
    <col min="3073" max="3073" width="25.7109375" style="2" customWidth="1"/>
    <col min="3074" max="3074" width="2.85546875" style="2" customWidth="1"/>
    <col min="3075" max="3075" width="22.5703125" style="2" customWidth="1"/>
    <col min="3076" max="3076" width="2.7109375" style="2" customWidth="1"/>
    <col min="3077" max="3077" width="24.140625" style="2" customWidth="1"/>
    <col min="3078" max="3079" width="8.85546875" style="2"/>
    <col min="3080" max="3080" width="13.7109375" style="2" bestFit="1" customWidth="1"/>
    <col min="3081" max="3327" width="8.85546875" style="2"/>
    <col min="3328" max="3328" width="18" style="2" customWidth="1"/>
    <col min="3329" max="3329" width="25.7109375" style="2" customWidth="1"/>
    <col min="3330" max="3330" width="2.85546875" style="2" customWidth="1"/>
    <col min="3331" max="3331" width="22.5703125" style="2" customWidth="1"/>
    <col min="3332" max="3332" width="2.7109375" style="2" customWidth="1"/>
    <col min="3333" max="3333" width="24.140625" style="2" customWidth="1"/>
    <col min="3334" max="3335" width="8.85546875" style="2"/>
    <col min="3336" max="3336" width="13.7109375" style="2" bestFit="1" customWidth="1"/>
    <col min="3337" max="3583" width="8.85546875" style="2"/>
    <col min="3584" max="3584" width="18" style="2" customWidth="1"/>
    <col min="3585" max="3585" width="25.7109375" style="2" customWidth="1"/>
    <col min="3586" max="3586" width="2.85546875" style="2" customWidth="1"/>
    <col min="3587" max="3587" width="22.5703125" style="2" customWidth="1"/>
    <col min="3588" max="3588" width="2.7109375" style="2" customWidth="1"/>
    <col min="3589" max="3589" width="24.140625" style="2" customWidth="1"/>
    <col min="3590" max="3591" width="8.85546875" style="2"/>
    <col min="3592" max="3592" width="13.7109375" style="2" bestFit="1" customWidth="1"/>
    <col min="3593" max="3839" width="8.85546875" style="2"/>
    <col min="3840" max="3840" width="18" style="2" customWidth="1"/>
    <col min="3841" max="3841" width="25.7109375" style="2" customWidth="1"/>
    <col min="3842" max="3842" width="2.85546875" style="2" customWidth="1"/>
    <col min="3843" max="3843" width="22.5703125" style="2" customWidth="1"/>
    <col min="3844" max="3844" width="2.7109375" style="2" customWidth="1"/>
    <col min="3845" max="3845" width="24.140625" style="2" customWidth="1"/>
    <col min="3846" max="3847" width="8.85546875" style="2"/>
    <col min="3848" max="3848" width="13.7109375" style="2" bestFit="1" customWidth="1"/>
    <col min="3849" max="4095" width="8.85546875" style="2"/>
    <col min="4096" max="4096" width="18" style="2" customWidth="1"/>
    <col min="4097" max="4097" width="25.7109375" style="2" customWidth="1"/>
    <col min="4098" max="4098" width="2.85546875" style="2" customWidth="1"/>
    <col min="4099" max="4099" width="22.5703125" style="2" customWidth="1"/>
    <col min="4100" max="4100" width="2.7109375" style="2" customWidth="1"/>
    <col min="4101" max="4101" width="24.140625" style="2" customWidth="1"/>
    <col min="4102" max="4103" width="8.85546875" style="2"/>
    <col min="4104" max="4104" width="13.7109375" style="2" bestFit="1" customWidth="1"/>
    <col min="4105" max="4351" width="8.85546875" style="2"/>
    <col min="4352" max="4352" width="18" style="2" customWidth="1"/>
    <col min="4353" max="4353" width="25.7109375" style="2" customWidth="1"/>
    <col min="4354" max="4354" width="2.85546875" style="2" customWidth="1"/>
    <col min="4355" max="4355" width="22.5703125" style="2" customWidth="1"/>
    <col min="4356" max="4356" width="2.7109375" style="2" customWidth="1"/>
    <col min="4357" max="4357" width="24.140625" style="2" customWidth="1"/>
    <col min="4358" max="4359" width="8.85546875" style="2"/>
    <col min="4360" max="4360" width="13.7109375" style="2" bestFit="1" customWidth="1"/>
    <col min="4361" max="4607" width="8.85546875" style="2"/>
    <col min="4608" max="4608" width="18" style="2" customWidth="1"/>
    <col min="4609" max="4609" width="25.7109375" style="2" customWidth="1"/>
    <col min="4610" max="4610" width="2.85546875" style="2" customWidth="1"/>
    <col min="4611" max="4611" width="22.5703125" style="2" customWidth="1"/>
    <col min="4612" max="4612" width="2.7109375" style="2" customWidth="1"/>
    <col min="4613" max="4613" width="24.140625" style="2" customWidth="1"/>
    <col min="4614" max="4615" width="8.85546875" style="2"/>
    <col min="4616" max="4616" width="13.7109375" style="2" bestFit="1" customWidth="1"/>
    <col min="4617" max="4863" width="8.85546875" style="2"/>
    <col min="4864" max="4864" width="18" style="2" customWidth="1"/>
    <col min="4865" max="4865" width="25.7109375" style="2" customWidth="1"/>
    <col min="4866" max="4866" width="2.85546875" style="2" customWidth="1"/>
    <col min="4867" max="4867" width="22.5703125" style="2" customWidth="1"/>
    <col min="4868" max="4868" width="2.7109375" style="2" customWidth="1"/>
    <col min="4869" max="4869" width="24.140625" style="2" customWidth="1"/>
    <col min="4870" max="4871" width="8.85546875" style="2"/>
    <col min="4872" max="4872" width="13.7109375" style="2" bestFit="1" customWidth="1"/>
    <col min="4873" max="5119" width="8.85546875" style="2"/>
    <col min="5120" max="5120" width="18" style="2" customWidth="1"/>
    <col min="5121" max="5121" width="25.7109375" style="2" customWidth="1"/>
    <col min="5122" max="5122" width="2.85546875" style="2" customWidth="1"/>
    <col min="5123" max="5123" width="22.5703125" style="2" customWidth="1"/>
    <col min="5124" max="5124" width="2.7109375" style="2" customWidth="1"/>
    <col min="5125" max="5125" width="24.140625" style="2" customWidth="1"/>
    <col min="5126" max="5127" width="8.85546875" style="2"/>
    <col min="5128" max="5128" width="13.7109375" style="2" bestFit="1" customWidth="1"/>
    <col min="5129" max="5375" width="8.85546875" style="2"/>
    <col min="5376" max="5376" width="18" style="2" customWidth="1"/>
    <col min="5377" max="5377" width="25.7109375" style="2" customWidth="1"/>
    <col min="5378" max="5378" width="2.85546875" style="2" customWidth="1"/>
    <col min="5379" max="5379" width="22.5703125" style="2" customWidth="1"/>
    <col min="5380" max="5380" width="2.7109375" style="2" customWidth="1"/>
    <col min="5381" max="5381" width="24.140625" style="2" customWidth="1"/>
    <col min="5382" max="5383" width="8.85546875" style="2"/>
    <col min="5384" max="5384" width="13.7109375" style="2" bestFit="1" customWidth="1"/>
    <col min="5385" max="5631" width="8.85546875" style="2"/>
    <col min="5632" max="5632" width="18" style="2" customWidth="1"/>
    <col min="5633" max="5633" width="25.7109375" style="2" customWidth="1"/>
    <col min="5634" max="5634" width="2.85546875" style="2" customWidth="1"/>
    <col min="5635" max="5635" width="22.5703125" style="2" customWidth="1"/>
    <col min="5636" max="5636" width="2.7109375" style="2" customWidth="1"/>
    <col min="5637" max="5637" width="24.140625" style="2" customWidth="1"/>
    <col min="5638" max="5639" width="8.85546875" style="2"/>
    <col min="5640" max="5640" width="13.7109375" style="2" bestFit="1" customWidth="1"/>
    <col min="5641" max="5887" width="8.85546875" style="2"/>
    <col min="5888" max="5888" width="18" style="2" customWidth="1"/>
    <col min="5889" max="5889" width="25.7109375" style="2" customWidth="1"/>
    <col min="5890" max="5890" width="2.85546875" style="2" customWidth="1"/>
    <col min="5891" max="5891" width="22.5703125" style="2" customWidth="1"/>
    <col min="5892" max="5892" width="2.7109375" style="2" customWidth="1"/>
    <col min="5893" max="5893" width="24.140625" style="2" customWidth="1"/>
    <col min="5894" max="5895" width="8.85546875" style="2"/>
    <col min="5896" max="5896" width="13.7109375" style="2" bestFit="1" customWidth="1"/>
    <col min="5897" max="6143" width="8.85546875" style="2"/>
    <col min="6144" max="6144" width="18" style="2" customWidth="1"/>
    <col min="6145" max="6145" width="25.7109375" style="2" customWidth="1"/>
    <col min="6146" max="6146" width="2.85546875" style="2" customWidth="1"/>
    <col min="6147" max="6147" width="22.5703125" style="2" customWidth="1"/>
    <col min="6148" max="6148" width="2.7109375" style="2" customWidth="1"/>
    <col min="6149" max="6149" width="24.140625" style="2" customWidth="1"/>
    <col min="6150" max="6151" width="8.85546875" style="2"/>
    <col min="6152" max="6152" width="13.7109375" style="2" bestFit="1" customWidth="1"/>
    <col min="6153" max="6399" width="8.85546875" style="2"/>
    <col min="6400" max="6400" width="18" style="2" customWidth="1"/>
    <col min="6401" max="6401" width="25.7109375" style="2" customWidth="1"/>
    <col min="6402" max="6402" width="2.85546875" style="2" customWidth="1"/>
    <col min="6403" max="6403" width="22.5703125" style="2" customWidth="1"/>
    <col min="6404" max="6404" width="2.7109375" style="2" customWidth="1"/>
    <col min="6405" max="6405" width="24.140625" style="2" customWidth="1"/>
    <col min="6406" max="6407" width="8.85546875" style="2"/>
    <col min="6408" max="6408" width="13.7109375" style="2" bestFit="1" customWidth="1"/>
    <col min="6409" max="6655" width="8.85546875" style="2"/>
    <col min="6656" max="6656" width="18" style="2" customWidth="1"/>
    <col min="6657" max="6657" width="25.7109375" style="2" customWidth="1"/>
    <col min="6658" max="6658" width="2.85546875" style="2" customWidth="1"/>
    <col min="6659" max="6659" width="22.5703125" style="2" customWidth="1"/>
    <col min="6660" max="6660" width="2.7109375" style="2" customWidth="1"/>
    <col min="6661" max="6661" width="24.140625" style="2" customWidth="1"/>
    <col min="6662" max="6663" width="8.85546875" style="2"/>
    <col min="6664" max="6664" width="13.7109375" style="2" bestFit="1" customWidth="1"/>
    <col min="6665" max="6911" width="8.85546875" style="2"/>
    <col min="6912" max="6912" width="18" style="2" customWidth="1"/>
    <col min="6913" max="6913" width="25.7109375" style="2" customWidth="1"/>
    <col min="6914" max="6914" width="2.85546875" style="2" customWidth="1"/>
    <col min="6915" max="6915" width="22.5703125" style="2" customWidth="1"/>
    <col min="6916" max="6916" width="2.7109375" style="2" customWidth="1"/>
    <col min="6917" max="6917" width="24.140625" style="2" customWidth="1"/>
    <col min="6918" max="6919" width="8.85546875" style="2"/>
    <col min="6920" max="6920" width="13.7109375" style="2" bestFit="1" customWidth="1"/>
    <col min="6921" max="7167" width="8.85546875" style="2"/>
    <col min="7168" max="7168" width="18" style="2" customWidth="1"/>
    <col min="7169" max="7169" width="25.7109375" style="2" customWidth="1"/>
    <col min="7170" max="7170" width="2.85546875" style="2" customWidth="1"/>
    <col min="7171" max="7171" width="22.5703125" style="2" customWidth="1"/>
    <col min="7172" max="7172" width="2.7109375" style="2" customWidth="1"/>
    <col min="7173" max="7173" width="24.140625" style="2" customWidth="1"/>
    <col min="7174" max="7175" width="8.85546875" style="2"/>
    <col min="7176" max="7176" width="13.7109375" style="2" bestFit="1" customWidth="1"/>
    <col min="7177" max="7423" width="8.85546875" style="2"/>
    <col min="7424" max="7424" width="18" style="2" customWidth="1"/>
    <col min="7425" max="7425" width="25.7109375" style="2" customWidth="1"/>
    <col min="7426" max="7426" width="2.85546875" style="2" customWidth="1"/>
    <col min="7427" max="7427" width="22.5703125" style="2" customWidth="1"/>
    <col min="7428" max="7428" width="2.7109375" style="2" customWidth="1"/>
    <col min="7429" max="7429" width="24.140625" style="2" customWidth="1"/>
    <col min="7430" max="7431" width="8.85546875" style="2"/>
    <col min="7432" max="7432" width="13.7109375" style="2" bestFit="1" customWidth="1"/>
    <col min="7433" max="7679" width="8.85546875" style="2"/>
    <col min="7680" max="7680" width="18" style="2" customWidth="1"/>
    <col min="7681" max="7681" width="25.7109375" style="2" customWidth="1"/>
    <col min="7682" max="7682" width="2.85546875" style="2" customWidth="1"/>
    <col min="7683" max="7683" width="22.5703125" style="2" customWidth="1"/>
    <col min="7684" max="7684" width="2.7109375" style="2" customWidth="1"/>
    <col min="7685" max="7685" width="24.140625" style="2" customWidth="1"/>
    <col min="7686" max="7687" width="8.85546875" style="2"/>
    <col min="7688" max="7688" width="13.7109375" style="2" bestFit="1" customWidth="1"/>
    <col min="7689" max="7935" width="8.85546875" style="2"/>
    <col min="7936" max="7936" width="18" style="2" customWidth="1"/>
    <col min="7937" max="7937" width="25.7109375" style="2" customWidth="1"/>
    <col min="7938" max="7938" width="2.85546875" style="2" customWidth="1"/>
    <col min="7939" max="7939" width="22.5703125" style="2" customWidth="1"/>
    <col min="7940" max="7940" width="2.7109375" style="2" customWidth="1"/>
    <col min="7941" max="7941" width="24.140625" style="2" customWidth="1"/>
    <col min="7942" max="7943" width="8.85546875" style="2"/>
    <col min="7944" max="7944" width="13.7109375" style="2" bestFit="1" customWidth="1"/>
    <col min="7945" max="8191" width="8.85546875" style="2"/>
    <col min="8192" max="8192" width="18" style="2" customWidth="1"/>
    <col min="8193" max="8193" width="25.7109375" style="2" customWidth="1"/>
    <col min="8194" max="8194" width="2.85546875" style="2" customWidth="1"/>
    <col min="8195" max="8195" width="22.5703125" style="2" customWidth="1"/>
    <col min="8196" max="8196" width="2.7109375" style="2" customWidth="1"/>
    <col min="8197" max="8197" width="24.140625" style="2" customWidth="1"/>
    <col min="8198" max="8199" width="8.85546875" style="2"/>
    <col min="8200" max="8200" width="13.7109375" style="2" bestFit="1" customWidth="1"/>
    <col min="8201" max="8447" width="8.85546875" style="2"/>
    <col min="8448" max="8448" width="18" style="2" customWidth="1"/>
    <col min="8449" max="8449" width="25.7109375" style="2" customWidth="1"/>
    <col min="8450" max="8450" width="2.85546875" style="2" customWidth="1"/>
    <col min="8451" max="8451" width="22.5703125" style="2" customWidth="1"/>
    <col min="8452" max="8452" width="2.7109375" style="2" customWidth="1"/>
    <col min="8453" max="8453" width="24.140625" style="2" customWidth="1"/>
    <col min="8454" max="8455" width="8.85546875" style="2"/>
    <col min="8456" max="8456" width="13.7109375" style="2" bestFit="1" customWidth="1"/>
    <col min="8457" max="8703" width="8.85546875" style="2"/>
    <col min="8704" max="8704" width="18" style="2" customWidth="1"/>
    <col min="8705" max="8705" width="25.7109375" style="2" customWidth="1"/>
    <col min="8706" max="8706" width="2.85546875" style="2" customWidth="1"/>
    <col min="8707" max="8707" width="22.5703125" style="2" customWidth="1"/>
    <col min="8708" max="8708" width="2.7109375" style="2" customWidth="1"/>
    <col min="8709" max="8709" width="24.140625" style="2" customWidth="1"/>
    <col min="8710" max="8711" width="8.85546875" style="2"/>
    <col min="8712" max="8712" width="13.7109375" style="2" bestFit="1" customWidth="1"/>
    <col min="8713" max="8959" width="8.85546875" style="2"/>
    <col min="8960" max="8960" width="18" style="2" customWidth="1"/>
    <col min="8961" max="8961" width="25.7109375" style="2" customWidth="1"/>
    <col min="8962" max="8962" width="2.85546875" style="2" customWidth="1"/>
    <col min="8963" max="8963" width="22.5703125" style="2" customWidth="1"/>
    <col min="8964" max="8964" width="2.7109375" style="2" customWidth="1"/>
    <col min="8965" max="8965" width="24.140625" style="2" customWidth="1"/>
    <col min="8966" max="8967" width="8.85546875" style="2"/>
    <col min="8968" max="8968" width="13.7109375" style="2" bestFit="1" customWidth="1"/>
    <col min="8969" max="9215" width="8.85546875" style="2"/>
    <col min="9216" max="9216" width="18" style="2" customWidth="1"/>
    <col min="9217" max="9217" width="25.7109375" style="2" customWidth="1"/>
    <col min="9218" max="9218" width="2.85546875" style="2" customWidth="1"/>
    <col min="9219" max="9219" width="22.5703125" style="2" customWidth="1"/>
    <col min="9220" max="9220" width="2.7109375" style="2" customWidth="1"/>
    <col min="9221" max="9221" width="24.140625" style="2" customWidth="1"/>
    <col min="9222" max="9223" width="8.85546875" style="2"/>
    <col min="9224" max="9224" width="13.7109375" style="2" bestFit="1" customWidth="1"/>
    <col min="9225" max="9471" width="8.85546875" style="2"/>
    <col min="9472" max="9472" width="18" style="2" customWidth="1"/>
    <col min="9473" max="9473" width="25.7109375" style="2" customWidth="1"/>
    <col min="9474" max="9474" width="2.85546875" style="2" customWidth="1"/>
    <col min="9475" max="9475" width="22.5703125" style="2" customWidth="1"/>
    <col min="9476" max="9476" width="2.7109375" style="2" customWidth="1"/>
    <col min="9477" max="9477" width="24.140625" style="2" customWidth="1"/>
    <col min="9478" max="9479" width="8.85546875" style="2"/>
    <col min="9480" max="9480" width="13.7109375" style="2" bestFit="1" customWidth="1"/>
    <col min="9481" max="9727" width="8.85546875" style="2"/>
    <col min="9728" max="9728" width="18" style="2" customWidth="1"/>
    <col min="9729" max="9729" width="25.7109375" style="2" customWidth="1"/>
    <col min="9730" max="9730" width="2.85546875" style="2" customWidth="1"/>
    <col min="9731" max="9731" width="22.5703125" style="2" customWidth="1"/>
    <col min="9732" max="9732" width="2.7109375" style="2" customWidth="1"/>
    <col min="9733" max="9733" width="24.140625" style="2" customWidth="1"/>
    <col min="9734" max="9735" width="8.85546875" style="2"/>
    <col min="9736" max="9736" width="13.7109375" style="2" bestFit="1" customWidth="1"/>
    <col min="9737" max="9983" width="8.85546875" style="2"/>
    <col min="9984" max="9984" width="18" style="2" customWidth="1"/>
    <col min="9985" max="9985" width="25.7109375" style="2" customWidth="1"/>
    <col min="9986" max="9986" width="2.85546875" style="2" customWidth="1"/>
    <col min="9987" max="9987" width="22.5703125" style="2" customWidth="1"/>
    <col min="9988" max="9988" width="2.7109375" style="2" customWidth="1"/>
    <col min="9989" max="9989" width="24.140625" style="2" customWidth="1"/>
    <col min="9990" max="9991" width="8.85546875" style="2"/>
    <col min="9992" max="9992" width="13.7109375" style="2" bestFit="1" customWidth="1"/>
    <col min="9993" max="10239" width="8.85546875" style="2"/>
    <col min="10240" max="10240" width="18" style="2" customWidth="1"/>
    <col min="10241" max="10241" width="25.7109375" style="2" customWidth="1"/>
    <col min="10242" max="10242" width="2.85546875" style="2" customWidth="1"/>
    <col min="10243" max="10243" width="22.5703125" style="2" customWidth="1"/>
    <col min="10244" max="10244" width="2.7109375" style="2" customWidth="1"/>
    <col min="10245" max="10245" width="24.140625" style="2" customWidth="1"/>
    <col min="10246" max="10247" width="8.85546875" style="2"/>
    <col min="10248" max="10248" width="13.7109375" style="2" bestFit="1" customWidth="1"/>
    <col min="10249" max="10495" width="8.85546875" style="2"/>
    <col min="10496" max="10496" width="18" style="2" customWidth="1"/>
    <col min="10497" max="10497" width="25.7109375" style="2" customWidth="1"/>
    <col min="10498" max="10498" width="2.85546875" style="2" customWidth="1"/>
    <col min="10499" max="10499" width="22.5703125" style="2" customWidth="1"/>
    <col min="10500" max="10500" width="2.7109375" style="2" customWidth="1"/>
    <col min="10501" max="10501" width="24.140625" style="2" customWidth="1"/>
    <col min="10502" max="10503" width="8.85546875" style="2"/>
    <col min="10504" max="10504" width="13.7109375" style="2" bestFit="1" customWidth="1"/>
    <col min="10505" max="10751" width="8.85546875" style="2"/>
    <col min="10752" max="10752" width="18" style="2" customWidth="1"/>
    <col min="10753" max="10753" width="25.7109375" style="2" customWidth="1"/>
    <col min="10754" max="10754" width="2.85546875" style="2" customWidth="1"/>
    <col min="10755" max="10755" width="22.5703125" style="2" customWidth="1"/>
    <col min="10756" max="10756" width="2.7109375" style="2" customWidth="1"/>
    <col min="10757" max="10757" width="24.140625" style="2" customWidth="1"/>
    <col min="10758" max="10759" width="8.85546875" style="2"/>
    <col min="10760" max="10760" width="13.7109375" style="2" bestFit="1" customWidth="1"/>
    <col min="10761" max="11007" width="8.85546875" style="2"/>
    <col min="11008" max="11008" width="18" style="2" customWidth="1"/>
    <col min="11009" max="11009" width="25.7109375" style="2" customWidth="1"/>
    <col min="11010" max="11010" width="2.85546875" style="2" customWidth="1"/>
    <col min="11011" max="11011" width="22.5703125" style="2" customWidth="1"/>
    <col min="11012" max="11012" width="2.7109375" style="2" customWidth="1"/>
    <col min="11013" max="11013" width="24.140625" style="2" customWidth="1"/>
    <col min="11014" max="11015" width="8.85546875" style="2"/>
    <col min="11016" max="11016" width="13.7109375" style="2" bestFit="1" customWidth="1"/>
    <col min="11017" max="11263" width="8.85546875" style="2"/>
    <col min="11264" max="11264" width="18" style="2" customWidth="1"/>
    <col min="11265" max="11265" width="25.7109375" style="2" customWidth="1"/>
    <col min="11266" max="11266" width="2.85546875" style="2" customWidth="1"/>
    <col min="11267" max="11267" width="22.5703125" style="2" customWidth="1"/>
    <col min="11268" max="11268" width="2.7109375" style="2" customWidth="1"/>
    <col min="11269" max="11269" width="24.140625" style="2" customWidth="1"/>
    <col min="11270" max="11271" width="8.85546875" style="2"/>
    <col min="11272" max="11272" width="13.7109375" style="2" bestFit="1" customWidth="1"/>
    <col min="11273" max="11519" width="8.85546875" style="2"/>
    <col min="11520" max="11520" width="18" style="2" customWidth="1"/>
    <col min="11521" max="11521" width="25.7109375" style="2" customWidth="1"/>
    <col min="11522" max="11522" width="2.85546875" style="2" customWidth="1"/>
    <col min="11523" max="11523" width="22.5703125" style="2" customWidth="1"/>
    <col min="11524" max="11524" width="2.7109375" style="2" customWidth="1"/>
    <col min="11525" max="11525" width="24.140625" style="2" customWidth="1"/>
    <col min="11526" max="11527" width="8.85546875" style="2"/>
    <col min="11528" max="11528" width="13.7109375" style="2" bestFit="1" customWidth="1"/>
    <col min="11529" max="11775" width="8.85546875" style="2"/>
    <col min="11776" max="11776" width="18" style="2" customWidth="1"/>
    <col min="11777" max="11777" width="25.7109375" style="2" customWidth="1"/>
    <col min="11778" max="11778" width="2.85546875" style="2" customWidth="1"/>
    <col min="11779" max="11779" width="22.5703125" style="2" customWidth="1"/>
    <col min="11780" max="11780" width="2.7109375" style="2" customWidth="1"/>
    <col min="11781" max="11781" width="24.140625" style="2" customWidth="1"/>
    <col min="11782" max="11783" width="8.85546875" style="2"/>
    <col min="11784" max="11784" width="13.7109375" style="2" bestFit="1" customWidth="1"/>
    <col min="11785" max="12031" width="8.85546875" style="2"/>
    <col min="12032" max="12032" width="18" style="2" customWidth="1"/>
    <col min="12033" max="12033" width="25.7109375" style="2" customWidth="1"/>
    <col min="12034" max="12034" width="2.85546875" style="2" customWidth="1"/>
    <col min="12035" max="12035" width="22.5703125" style="2" customWidth="1"/>
    <col min="12036" max="12036" width="2.7109375" style="2" customWidth="1"/>
    <col min="12037" max="12037" width="24.140625" style="2" customWidth="1"/>
    <col min="12038" max="12039" width="8.85546875" style="2"/>
    <col min="12040" max="12040" width="13.7109375" style="2" bestFit="1" customWidth="1"/>
    <col min="12041" max="12287" width="8.85546875" style="2"/>
    <col min="12288" max="12288" width="18" style="2" customWidth="1"/>
    <col min="12289" max="12289" width="25.7109375" style="2" customWidth="1"/>
    <col min="12290" max="12290" width="2.85546875" style="2" customWidth="1"/>
    <col min="12291" max="12291" width="22.5703125" style="2" customWidth="1"/>
    <col min="12292" max="12292" width="2.7109375" style="2" customWidth="1"/>
    <col min="12293" max="12293" width="24.140625" style="2" customWidth="1"/>
    <col min="12294" max="12295" width="8.85546875" style="2"/>
    <col min="12296" max="12296" width="13.7109375" style="2" bestFit="1" customWidth="1"/>
    <col min="12297" max="12543" width="8.85546875" style="2"/>
    <col min="12544" max="12544" width="18" style="2" customWidth="1"/>
    <col min="12545" max="12545" width="25.7109375" style="2" customWidth="1"/>
    <col min="12546" max="12546" width="2.85546875" style="2" customWidth="1"/>
    <col min="12547" max="12547" width="22.5703125" style="2" customWidth="1"/>
    <col min="12548" max="12548" width="2.7109375" style="2" customWidth="1"/>
    <col min="12549" max="12549" width="24.140625" style="2" customWidth="1"/>
    <col min="12550" max="12551" width="8.85546875" style="2"/>
    <col min="12552" max="12552" width="13.7109375" style="2" bestFit="1" customWidth="1"/>
    <col min="12553" max="12799" width="8.85546875" style="2"/>
    <col min="12800" max="12800" width="18" style="2" customWidth="1"/>
    <col min="12801" max="12801" width="25.7109375" style="2" customWidth="1"/>
    <col min="12802" max="12802" width="2.85546875" style="2" customWidth="1"/>
    <col min="12803" max="12803" width="22.5703125" style="2" customWidth="1"/>
    <col min="12804" max="12804" width="2.7109375" style="2" customWidth="1"/>
    <col min="12805" max="12805" width="24.140625" style="2" customWidth="1"/>
    <col min="12806" max="12807" width="8.85546875" style="2"/>
    <col min="12808" max="12808" width="13.7109375" style="2" bestFit="1" customWidth="1"/>
    <col min="12809" max="13055" width="8.85546875" style="2"/>
    <col min="13056" max="13056" width="18" style="2" customWidth="1"/>
    <col min="13057" max="13057" width="25.7109375" style="2" customWidth="1"/>
    <col min="13058" max="13058" width="2.85546875" style="2" customWidth="1"/>
    <col min="13059" max="13059" width="22.5703125" style="2" customWidth="1"/>
    <col min="13060" max="13060" width="2.7109375" style="2" customWidth="1"/>
    <col min="13061" max="13061" width="24.140625" style="2" customWidth="1"/>
    <col min="13062" max="13063" width="8.85546875" style="2"/>
    <col min="13064" max="13064" width="13.7109375" style="2" bestFit="1" customWidth="1"/>
    <col min="13065" max="13311" width="8.85546875" style="2"/>
    <col min="13312" max="13312" width="18" style="2" customWidth="1"/>
    <col min="13313" max="13313" width="25.7109375" style="2" customWidth="1"/>
    <col min="13314" max="13314" width="2.85546875" style="2" customWidth="1"/>
    <col min="13315" max="13315" width="22.5703125" style="2" customWidth="1"/>
    <col min="13316" max="13316" width="2.7109375" style="2" customWidth="1"/>
    <col min="13317" max="13317" width="24.140625" style="2" customWidth="1"/>
    <col min="13318" max="13319" width="8.85546875" style="2"/>
    <col min="13320" max="13320" width="13.7109375" style="2" bestFit="1" customWidth="1"/>
    <col min="13321" max="13567" width="8.85546875" style="2"/>
    <col min="13568" max="13568" width="18" style="2" customWidth="1"/>
    <col min="13569" max="13569" width="25.7109375" style="2" customWidth="1"/>
    <col min="13570" max="13570" width="2.85546875" style="2" customWidth="1"/>
    <col min="13571" max="13571" width="22.5703125" style="2" customWidth="1"/>
    <col min="13572" max="13572" width="2.7109375" style="2" customWidth="1"/>
    <col min="13573" max="13573" width="24.140625" style="2" customWidth="1"/>
    <col min="13574" max="13575" width="8.85546875" style="2"/>
    <col min="13576" max="13576" width="13.7109375" style="2" bestFit="1" customWidth="1"/>
    <col min="13577" max="13823" width="8.85546875" style="2"/>
    <col min="13824" max="13824" width="18" style="2" customWidth="1"/>
    <col min="13825" max="13825" width="25.7109375" style="2" customWidth="1"/>
    <col min="13826" max="13826" width="2.85546875" style="2" customWidth="1"/>
    <col min="13827" max="13827" width="22.5703125" style="2" customWidth="1"/>
    <col min="13828" max="13828" width="2.7109375" style="2" customWidth="1"/>
    <col min="13829" max="13829" width="24.140625" style="2" customWidth="1"/>
    <col min="13830" max="13831" width="8.85546875" style="2"/>
    <col min="13832" max="13832" width="13.7109375" style="2" bestFit="1" customWidth="1"/>
    <col min="13833" max="14079" width="8.85546875" style="2"/>
    <col min="14080" max="14080" width="18" style="2" customWidth="1"/>
    <col min="14081" max="14081" width="25.7109375" style="2" customWidth="1"/>
    <col min="14082" max="14082" width="2.85546875" style="2" customWidth="1"/>
    <col min="14083" max="14083" width="22.5703125" style="2" customWidth="1"/>
    <col min="14084" max="14084" width="2.7109375" style="2" customWidth="1"/>
    <col min="14085" max="14085" width="24.140625" style="2" customWidth="1"/>
    <col min="14086" max="14087" width="8.85546875" style="2"/>
    <col min="14088" max="14088" width="13.7109375" style="2" bestFit="1" customWidth="1"/>
    <col min="14089" max="14335" width="8.85546875" style="2"/>
    <col min="14336" max="14336" width="18" style="2" customWidth="1"/>
    <col min="14337" max="14337" width="25.7109375" style="2" customWidth="1"/>
    <col min="14338" max="14338" width="2.85546875" style="2" customWidth="1"/>
    <col min="14339" max="14339" width="22.5703125" style="2" customWidth="1"/>
    <col min="14340" max="14340" width="2.7109375" style="2" customWidth="1"/>
    <col min="14341" max="14341" width="24.140625" style="2" customWidth="1"/>
    <col min="14342" max="14343" width="8.85546875" style="2"/>
    <col min="14344" max="14344" width="13.7109375" style="2" bestFit="1" customWidth="1"/>
    <col min="14345" max="14591" width="8.85546875" style="2"/>
    <col min="14592" max="14592" width="18" style="2" customWidth="1"/>
    <col min="14593" max="14593" width="25.7109375" style="2" customWidth="1"/>
    <col min="14594" max="14594" width="2.85546875" style="2" customWidth="1"/>
    <col min="14595" max="14595" width="22.5703125" style="2" customWidth="1"/>
    <col min="14596" max="14596" width="2.7109375" style="2" customWidth="1"/>
    <col min="14597" max="14597" width="24.140625" style="2" customWidth="1"/>
    <col min="14598" max="14599" width="8.85546875" style="2"/>
    <col min="14600" max="14600" width="13.7109375" style="2" bestFit="1" customWidth="1"/>
    <col min="14601" max="14847" width="8.85546875" style="2"/>
    <col min="14848" max="14848" width="18" style="2" customWidth="1"/>
    <col min="14849" max="14849" width="25.7109375" style="2" customWidth="1"/>
    <col min="14850" max="14850" width="2.85546875" style="2" customWidth="1"/>
    <col min="14851" max="14851" width="22.5703125" style="2" customWidth="1"/>
    <col min="14852" max="14852" width="2.7109375" style="2" customWidth="1"/>
    <col min="14853" max="14853" width="24.140625" style="2" customWidth="1"/>
    <col min="14854" max="14855" width="8.85546875" style="2"/>
    <col min="14856" max="14856" width="13.7109375" style="2" bestFit="1" customWidth="1"/>
    <col min="14857" max="15103" width="8.85546875" style="2"/>
    <col min="15104" max="15104" width="18" style="2" customWidth="1"/>
    <col min="15105" max="15105" width="25.7109375" style="2" customWidth="1"/>
    <col min="15106" max="15106" width="2.85546875" style="2" customWidth="1"/>
    <col min="15107" max="15107" width="22.5703125" style="2" customWidth="1"/>
    <col min="15108" max="15108" width="2.7109375" style="2" customWidth="1"/>
    <col min="15109" max="15109" width="24.140625" style="2" customWidth="1"/>
    <col min="15110" max="15111" width="8.85546875" style="2"/>
    <col min="15112" max="15112" width="13.7109375" style="2" bestFit="1" customWidth="1"/>
    <col min="15113" max="15359" width="8.85546875" style="2"/>
    <col min="15360" max="15360" width="18" style="2" customWidth="1"/>
    <col min="15361" max="15361" width="25.7109375" style="2" customWidth="1"/>
    <col min="15362" max="15362" width="2.85546875" style="2" customWidth="1"/>
    <col min="15363" max="15363" width="22.5703125" style="2" customWidth="1"/>
    <col min="15364" max="15364" width="2.7109375" style="2" customWidth="1"/>
    <col min="15365" max="15365" width="24.140625" style="2" customWidth="1"/>
    <col min="15366" max="15367" width="8.85546875" style="2"/>
    <col min="15368" max="15368" width="13.7109375" style="2" bestFit="1" customWidth="1"/>
    <col min="15369" max="15615" width="8.85546875" style="2"/>
    <col min="15616" max="15616" width="18" style="2" customWidth="1"/>
    <col min="15617" max="15617" width="25.7109375" style="2" customWidth="1"/>
    <col min="15618" max="15618" width="2.85546875" style="2" customWidth="1"/>
    <col min="15619" max="15619" width="22.5703125" style="2" customWidth="1"/>
    <col min="15620" max="15620" width="2.7109375" style="2" customWidth="1"/>
    <col min="15621" max="15621" width="24.140625" style="2" customWidth="1"/>
    <col min="15622" max="15623" width="8.85546875" style="2"/>
    <col min="15624" max="15624" width="13.7109375" style="2" bestFit="1" customWidth="1"/>
    <col min="15625" max="15871" width="8.85546875" style="2"/>
    <col min="15872" max="15872" width="18" style="2" customWidth="1"/>
    <col min="15873" max="15873" width="25.7109375" style="2" customWidth="1"/>
    <col min="15874" max="15874" width="2.85546875" style="2" customWidth="1"/>
    <col min="15875" max="15875" width="22.5703125" style="2" customWidth="1"/>
    <col min="15876" max="15876" width="2.7109375" style="2" customWidth="1"/>
    <col min="15877" max="15877" width="24.140625" style="2" customWidth="1"/>
    <col min="15878" max="15879" width="8.85546875" style="2"/>
    <col min="15880" max="15880" width="13.7109375" style="2" bestFit="1" customWidth="1"/>
    <col min="15881" max="16127" width="8.85546875" style="2"/>
    <col min="16128" max="16128" width="18" style="2" customWidth="1"/>
    <col min="16129" max="16129" width="25.7109375" style="2" customWidth="1"/>
    <col min="16130" max="16130" width="2.85546875" style="2" customWidth="1"/>
    <col min="16131" max="16131" width="22.5703125" style="2" customWidth="1"/>
    <col min="16132" max="16132" width="2.7109375" style="2" customWidth="1"/>
    <col min="16133" max="16133" width="24.140625" style="2" customWidth="1"/>
    <col min="16134" max="16135" width="8.85546875" style="2"/>
    <col min="16136" max="16136" width="13.7109375" style="2" bestFit="1" customWidth="1"/>
    <col min="16137" max="16384" width="8.85546875" style="2"/>
  </cols>
  <sheetData>
    <row r="1" spans="1:5" s="10" customFormat="1" ht="23.25" x14ac:dyDescent="0.35">
      <c r="A1" s="33"/>
      <c r="B1" s="34" t="s">
        <v>90</v>
      </c>
      <c r="C1" s="35"/>
      <c r="D1" s="35"/>
      <c r="E1" s="35"/>
    </row>
    <row r="2" spans="1:5" ht="8.4499999999999993" customHeight="1" x14ac:dyDescent="0.25">
      <c r="A2" s="21"/>
      <c r="B2" s="6"/>
      <c r="C2" s="22"/>
      <c r="D2" s="22"/>
      <c r="E2" s="22"/>
    </row>
    <row r="3" spans="1:5" s="55" customFormat="1" ht="37.5" x14ac:dyDescent="0.3">
      <c r="A3" s="51"/>
      <c r="B3" s="52" t="s">
        <v>75</v>
      </c>
      <c r="C3" s="53" t="s">
        <v>87</v>
      </c>
      <c r="D3" s="54" t="s">
        <v>88</v>
      </c>
      <c r="E3" s="53" t="s">
        <v>89</v>
      </c>
    </row>
    <row r="4" spans="1:5" s="12" customFormat="1" ht="15.6" customHeight="1" x14ac:dyDescent="0.25">
      <c r="A4" s="36"/>
      <c r="B4" s="23" t="s">
        <v>34</v>
      </c>
      <c r="C4" s="24">
        <v>2121900556</v>
      </c>
      <c r="D4" s="24"/>
      <c r="E4" s="25">
        <v>2121900556</v>
      </c>
    </row>
    <row r="5" spans="1:5" s="12" customFormat="1" ht="15.6" customHeight="1" x14ac:dyDescent="0.25">
      <c r="A5" s="37"/>
      <c r="B5" s="23" t="s">
        <v>35</v>
      </c>
      <c r="C5" s="26">
        <v>2349764086</v>
      </c>
      <c r="D5" s="26"/>
      <c r="E5" s="25">
        <v>2349764086</v>
      </c>
    </row>
    <row r="6" spans="1:5" s="12" customFormat="1" ht="15.6" customHeight="1" x14ac:dyDescent="0.25">
      <c r="A6" s="37"/>
      <c r="B6" s="23" t="s">
        <v>36</v>
      </c>
      <c r="C6" s="26">
        <v>2600174185</v>
      </c>
      <c r="D6" s="26">
        <v>60257233</v>
      </c>
      <c r="E6" s="25">
        <v>2539916952</v>
      </c>
    </row>
    <row r="7" spans="1:5" s="12" customFormat="1" ht="15.6" customHeight="1" x14ac:dyDescent="0.25">
      <c r="A7" s="37"/>
      <c r="B7" s="23" t="s">
        <v>37</v>
      </c>
      <c r="C7" s="26">
        <v>2761121639</v>
      </c>
      <c r="D7" s="26">
        <v>101799614</v>
      </c>
      <c r="E7" s="25">
        <v>2659322025</v>
      </c>
    </row>
    <row r="8" spans="1:5" s="12" customFormat="1" ht="15.6" customHeight="1" x14ac:dyDescent="0.25">
      <c r="A8" s="37"/>
      <c r="B8" s="23" t="s">
        <v>38</v>
      </c>
      <c r="C8" s="26">
        <v>2853533541</v>
      </c>
      <c r="D8" s="26"/>
      <c r="E8" s="25">
        <v>2853533541</v>
      </c>
    </row>
    <row r="9" spans="1:5" s="12" customFormat="1" ht="15.6" customHeight="1" x14ac:dyDescent="0.25">
      <c r="A9" s="37"/>
      <c r="B9" s="23" t="s">
        <v>39</v>
      </c>
      <c r="C9" s="26">
        <v>3093800825</v>
      </c>
      <c r="D9" s="26"/>
      <c r="E9" s="25">
        <v>3093800825</v>
      </c>
    </row>
    <row r="10" spans="1:5" s="12" customFormat="1" ht="15.6" customHeight="1" x14ac:dyDescent="0.25">
      <c r="A10" s="37"/>
      <c r="B10" s="23" t="s">
        <v>40</v>
      </c>
      <c r="C10" s="26">
        <v>3360351109</v>
      </c>
      <c r="D10" s="26"/>
      <c r="E10" s="25">
        <v>3360351109</v>
      </c>
    </row>
    <row r="11" spans="1:5" s="12" customFormat="1" ht="15.6" customHeight="1" x14ac:dyDescent="0.25">
      <c r="A11" s="37"/>
      <c r="B11" s="23" t="s">
        <v>41</v>
      </c>
      <c r="C11" s="26">
        <v>3586461178</v>
      </c>
      <c r="D11" s="26">
        <v>127570338</v>
      </c>
      <c r="E11" s="25">
        <v>3458890840</v>
      </c>
    </row>
    <row r="12" spans="1:5" s="12" customFormat="1" ht="15.6" customHeight="1" x14ac:dyDescent="0.25">
      <c r="A12" s="37"/>
      <c r="B12" s="23" t="s">
        <v>42</v>
      </c>
      <c r="C12" s="26">
        <v>3582513039</v>
      </c>
      <c r="D12" s="26">
        <v>189139203</v>
      </c>
      <c r="E12" s="25">
        <v>3393373836</v>
      </c>
    </row>
    <row r="13" spans="1:5" s="12" customFormat="1" ht="15.6" customHeight="1" x14ac:dyDescent="0.25">
      <c r="A13" s="37"/>
      <c r="B13" s="23" t="s">
        <v>43</v>
      </c>
      <c r="C13" s="26">
        <v>3728986253</v>
      </c>
      <c r="D13" s="26">
        <v>191109314</v>
      </c>
      <c r="E13" s="25">
        <v>3537876939</v>
      </c>
    </row>
    <row r="14" spans="1:5" s="12" customFormat="1" ht="15.6" customHeight="1" x14ac:dyDescent="0.25">
      <c r="A14" s="37"/>
      <c r="B14" s="23" t="s">
        <v>44</v>
      </c>
      <c r="C14" s="26">
        <v>3794597315</v>
      </c>
      <c r="D14" s="26"/>
      <c r="E14" s="25">
        <v>3794597315</v>
      </c>
    </row>
    <row r="15" spans="1:5" s="12" customFormat="1" ht="15.6" customHeight="1" x14ac:dyDescent="0.25">
      <c r="A15" s="37"/>
      <c r="B15" s="23" t="s">
        <v>45</v>
      </c>
      <c r="C15" s="26">
        <v>3931506744</v>
      </c>
      <c r="D15" s="26"/>
      <c r="E15" s="25">
        <v>3931506744</v>
      </c>
    </row>
    <row r="16" spans="1:5" s="12" customFormat="1" ht="15.6" customHeight="1" x14ac:dyDescent="0.25">
      <c r="A16" s="37"/>
      <c r="B16" s="23" t="s">
        <v>46</v>
      </c>
      <c r="C16" s="26">
        <v>4106891517</v>
      </c>
      <c r="D16" s="26"/>
      <c r="E16" s="25">
        <v>4106891517</v>
      </c>
    </row>
    <row r="17" spans="1:8" s="12" customFormat="1" ht="15.6" customHeight="1" x14ac:dyDescent="0.25">
      <c r="A17" s="37"/>
      <c r="B17" s="23" t="s">
        <v>47</v>
      </c>
      <c r="C17" s="26">
        <v>4377462210</v>
      </c>
      <c r="D17" s="26"/>
      <c r="E17" s="25">
        <v>4377462210</v>
      </c>
    </row>
    <row r="18" spans="1:8" s="12" customFormat="1" ht="15.6" customHeight="1" x14ac:dyDescent="0.25">
      <c r="A18" s="37"/>
      <c r="B18" s="23" t="s">
        <v>48</v>
      </c>
      <c r="C18" s="26">
        <v>4673907531</v>
      </c>
      <c r="D18" s="26"/>
      <c r="E18" s="25">
        <v>4673907531</v>
      </c>
    </row>
    <row r="19" spans="1:8" s="12" customFormat="1" ht="15.6" customHeight="1" x14ac:dyDescent="0.25">
      <c r="A19" s="38"/>
      <c r="B19" s="23" t="s">
        <v>49</v>
      </c>
      <c r="C19" s="26">
        <v>4615171682</v>
      </c>
      <c r="D19" s="26"/>
      <c r="E19" s="25">
        <v>4615171682</v>
      </c>
    </row>
    <row r="20" spans="1:8" s="12" customFormat="1" ht="15.6" customHeight="1" x14ac:dyDescent="0.25">
      <c r="A20" s="37"/>
      <c r="B20" s="23" t="s">
        <v>50</v>
      </c>
      <c r="C20" s="26">
        <v>4944864072</v>
      </c>
      <c r="D20" s="26"/>
      <c r="E20" s="25">
        <v>4944864072</v>
      </c>
    </row>
    <row r="21" spans="1:8" s="12" customFormat="1" ht="15.6" customHeight="1" x14ac:dyDescent="0.25">
      <c r="A21" s="37"/>
      <c r="B21" s="23" t="s">
        <v>51</v>
      </c>
      <c r="C21" s="26">
        <v>5303919518</v>
      </c>
      <c r="D21" s="27">
        <v>146727900</v>
      </c>
      <c r="E21" s="25">
        <v>5157191618</v>
      </c>
      <c r="H21" s="39"/>
    </row>
    <row r="22" spans="1:8" s="12" customFormat="1" ht="15.6" customHeight="1" x14ac:dyDescent="0.25">
      <c r="A22" s="37"/>
      <c r="B22" s="23" t="s">
        <v>52</v>
      </c>
      <c r="C22" s="26">
        <v>5551903922</v>
      </c>
      <c r="D22" s="27">
        <v>426587699</v>
      </c>
      <c r="E22" s="25">
        <v>5125316223</v>
      </c>
      <c r="H22" s="39"/>
    </row>
    <row r="23" spans="1:8" s="12" customFormat="1" ht="15.6" customHeight="1" x14ac:dyDescent="0.25">
      <c r="A23" s="38"/>
      <c r="B23" s="23" t="s">
        <v>53</v>
      </c>
      <c r="C23" s="26">
        <v>5444436227</v>
      </c>
      <c r="D23" s="27">
        <v>518200000</v>
      </c>
      <c r="E23" s="25">
        <v>4926236227</v>
      </c>
      <c r="H23" s="39"/>
    </row>
    <row r="24" spans="1:8" s="12" customFormat="1" ht="15.6" customHeight="1" x14ac:dyDescent="0.25">
      <c r="A24" s="38"/>
      <c r="B24" s="23" t="s">
        <v>54</v>
      </c>
      <c r="C24" s="26">
        <v>4954073827</v>
      </c>
      <c r="D24" s="27">
        <v>141559248</v>
      </c>
      <c r="E24" s="25">
        <v>4812514579</v>
      </c>
      <c r="H24" s="39"/>
    </row>
    <row r="25" spans="1:8" s="12" customFormat="1" ht="15.6" customHeight="1" x14ac:dyDescent="0.25">
      <c r="A25" s="38"/>
      <c r="B25" s="23" t="s">
        <v>55</v>
      </c>
      <c r="C25" s="26">
        <v>5222408712</v>
      </c>
      <c r="D25" s="27"/>
      <c r="E25" s="25">
        <v>5222408712</v>
      </c>
    </row>
    <row r="26" spans="1:8" s="12" customFormat="1" ht="15.6" customHeight="1" x14ac:dyDescent="0.25">
      <c r="A26" s="38"/>
      <c r="B26" s="23" t="s">
        <v>56</v>
      </c>
      <c r="C26" s="26">
        <v>5617181458</v>
      </c>
      <c r="D26" s="27"/>
      <c r="E26" s="25">
        <v>5617181458</v>
      </c>
    </row>
    <row r="27" spans="1:8" s="12" customFormat="1" ht="15.6" customHeight="1" x14ac:dyDescent="0.25">
      <c r="A27" s="38"/>
      <c r="B27" s="23" t="s">
        <v>57</v>
      </c>
      <c r="C27" s="26">
        <v>6108004521</v>
      </c>
      <c r="D27" s="27"/>
      <c r="E27" s="25">
        <v>6108004521</v>
      </c>
    </row>
    <row r="28" spans="1:8" s="12" customFormat="1" ht="15.6" customHeight="1" x14ac:dyDescent="0.25">
      <c r="A28" s="38"/>
      <c r="B28" s="23" t="s">
        <v>58</v>
      </c>
      <c r="C28" s="26">
        <v>6722195635</v>
      </c>
      <c r="D28" s="27">
        <v>124520532</v>
      </c>
      <c r="E28" s="25">
        <v>6597675103</v>
      </c>
    </row>
    <row r="29" spans="1:8" s="12" customFormat="1" ht="15.6" customHeight="1" x14ac:dyDescent="0.25">
      <c r="A29" s="38"/>
      <c r="B29" s="23" t="s">
        <v>59</v>
      </c>
      <c r="C29" s="26">
        <v>6735714190</v>
      </c>
      <c r="D29" s="27">
        <v>1105700471</v>
      </c>
      <c r="E29" s="25">
        <v>5630013719</v>
      </c>
    </row>
    <row r="30" spans="1:8" s="12" customFormat="1" ht="15.6" customHeight="1" x14ac:dyDescent="0.25">
      <c r="A30" s="38"/>
      <c r="B30" s="23" t="s">
        <v>60</v>
      </c>
      <c r="C30" s="26">
        <v>5714023234</v>
      </c>
      <c r="D30" s="27">
        <v>566527922</v>
      </c>
      <c r="E30" s="25">
        <v>5147495312</v>
      </c>
    </row>
    <row r="31" spans="1:8" s="12" customFormat="1" ht="15.6" customHeight="1" x14ac:dyDescent="0.25">
      <c r="A31" s="38"/>
      <c r="B31" s="23" t="s">
        <v>61</v>
      </c>
      <c r="C31" s="26">
        <v>5105607904</v>
      </c>
      <c r="D31" s="27"/>
      <c r="E31" s="25">
        <v>5105607904</v>
      </c>
    </row>
    <row r="32" spans="1:8" s="12" customFormat="1" ht="15.6" customHeight="1" x14ac:dyDescent="0.25">
      <c r="A32" s="38"/>
      <c r="B32" s="23" t="s">
        <v>62</v>
      </c>
      <c r="C32" s="26">
        <v>5453533140</v>
      </c>
      <c r="D32" s="27"/>
      <c r="E32" s="25">
        <v>5453533140</v>
      </c>
    </row>
    <row r="33" spans="1:8" s="12" customFormat="1" ht="15.6" customHeight="1" x14ac:dyDescent="0.25">
      <c r="A33" s="38"/>
      <c r="B33" s="23" t="s">
        <v>63</v>
      </c>
      <c r="C33" s="26">
        <v>6086936408</v>
      </c>
      <c r="D33" s="27"/>
      <c r="E33" s="25">
        <v>6086936408</v>
      </c>
    </row>
    <row r="34" spans="1:8" s="12" customFormat="1" ht="15.6" customHeight="1" x14ac:dyDescent="0.25">
      <c r="A34" s="38"/>
      <c r="B34" s="23" t="s">
        <v>64</v>
      </c>
      <c r="C34" s="26">
        <v>6376094502</v>
      </c>
      <c r="D34" s="27"/>
      <c r="E34" s="25">
        <v>6376094502</v>
      </c>
    </row>
    <row r="35" spans="1:8" s="12" customFormat="1" ht="15.6" customHeight="1" x14ac:dyDescent="0.25">
      <c r="A35" s="38"/>
      <c r="B35" s="23" t="s">
        <v>65</v>
      </c>
      <c r="C35" s="26">
        <v>6659488052</v>
      </c>
      <c r="D35" s="27"/>
      <c r="E35" s="25">
        <v>6659488052</v>
      </c>
    </row>
    <row r="36" spans="1:8" s="12" customFormat="1" ht="15.6" customHeight="1" x14ac:dyDescent="0.25">
      <c r="A36" s="38"/>
      <c r="B36" s="23" t="s">
        <v>66</v>
      </c>
      <c r="C36" s="26">
        <v>7045215837</v>
      </c>
      <c r="D36" s="27"/>
      <c r="E36" s="25">
        <v>7045215837</v>
      </c>
    </row>
    <row r="37" spans="1:8" s="12" customFormat="1" ht="15.6" customHeight="1" x14ac:dyDescent="0.25">
      <c r="A37" s="38"/>
      <c r="B37" s="23" t="s">
        <v>67</v>
      </c>
      <c r="C37" s="26">
        <v>7579528892</v>
      </c>
      <c r="D37" s="27"/>
      <c r="E37" s="25">
        <v>7579528892</v>
      </c>
    </row>
    <row r="38" spans="1:8" s="12" customFormat="1" ht="15.6" customHeight="1" x14ac:dyDescent="0.25">
      <c r="A38" s="38"/>
      <c r="B38" s="23" t="s">
        <v>68</v>
      </c>
      <c r="C38" s="26">
        <v>7947088831</v>
      </c>
      <c r="D38" s="27"/>
      <c r="E38" s="25">
        <v>7947088831</v>
      </c>
      <c r="H38" s="40"/>
    </row>
    <row r="39" spans="1:8" s="12" customFormat="1" ht="15.6" customHeight="1" x14ac:dyDescent="0.25">
      <c r="A39" s="38"/>
      <c r="B39" s="23" t="s">
        <v>69</v>
      </c>
      <c r="C39" s="26">
        <v>8218823693</v>
      </c>
      <c r="D39" s="27"/>
      <c r="E39" s="25">
        <v>8218823693</v>
      </c>
    </row>
    <row r="40" spans="1:8" s="12" customFormat="1" ht="15.6" customHeight="1" x14ac:dyDescent="0.25">
      <c r="A40" s="38"/>
      <c r="B40" s="23" t="s">
        <v>70</v>
      </c>
      <c r="C40" s="26">
        <v>8737012313</v>
      </c>
      <c r="D40" s="27"/>
      <c r="E40" s="25">
        <v>8737012313</v>
      </c>
    </row>
    <row r="41" spans="1:8" s="12" customFormat="1" ht="15.6" customHeight="1" x14ac:dyDescent="0.25">
      <c r="A41" s="38"/>
      <c r="B41" s="23" t="s">
        <v>71</v>
      </c>
      <c r="C41" s="26">
        <v>8750622051</v>
      </c>
      <c r="D41" s="27"/>
      <c r="E41" s="25">
        <v>8750622051</v>
      </c>
    </row>
    <row r="42" spans="1:8" s="12" customFormat="1" ht="15.6" customHeight="1" x14ac:dyDescent="0.25">
      <c r="A42" s="38"/>
      <c r="B42" s="23" t="s">
        <v>72</v>
      </c>
      <c r="C42" s="26">
        <v>9270619766</v>
      </c>
      <c r="D42" s="27"/>
      <c r="E42" s="25">
        <v>9270619766</v>
      </c>
    </row>
    <row r="43" spans="1:8" s="12" customFormat="1" ht="15.6" customHeight="1" x14ac:dyDescent="0.25">
      <c r="A43" s="41"/>
      <c r="B43" s="23" t="s">
        <v>77</v>
      </c>
      <c r="C43" s="24">
        <v>10341341675</v>
      </c>
      <c r="D43" s="28"/>
      <c r="E43" s="25">
        <v>10341341675</v>
      </c>
    </row>
    <row r="44" spans="1:8" s="12" customFormat="1" ht="15.6" customHeight="1" x14ac:dyDescent="0.25">
      <c r="A44" s="42"/>
      <c r="B44" s="23" t="s">
        <v>78</v>
      </c>
      <c r="C44" s="49">
        <v>11636468009</v>
      </c>
      <c r="D44" s="50"/>
      <c r="E44" s="25">
        <f>Table2[[#This Row],[ORIGINAL APPROPRIATION]]-Table2[[#This Row],[MID-YEAR REDUCTION]]</f>
        <v>11636468009</v>
      </c>
    </row>
    <row r="45" spans="1:8" s="15" customFormat="1" ht="15.6" customHeight="1" x14ac:dyDescent="0.25">
      <c r="A45" s="43"/>
      <c r="B45" s="23" t="s">
        <v>105</v>
      </c>
      <c r="C45" s="4">
        <v>12420375425</v>
      </c>
      <c r="D45" s="28"/>
      <c r="E45" s="25"/>
    </row>
    <row r="46" spans="1:8" s="15" customFormat="1" ht="15.6" customHeight="1" x14ac:dyDescent="0.25">
      <c r="A46" s="46"/>
      <c r="B46" s="44"/>
      <c r="C46" s="45"/>
      <c r="D46" s="78" t="s">
        <v>79</v>
      </c>
      <c r="E46" s="17">
        <v>45595</v>
      </c>
    </row>
    <row r="47" spans="1:8" s="15" customFormat="1" ht="15.6" customHeight="1" x14ac:dyDescent="0.25">
      <c r="A47" s="48"/>
      <c r="B47" s="19"/>
      <c r="C47" s="47"/>
      <c r="D47" s="47"/>
      <c r="E47" s="47"/>
    </row>
    <row r="48" spans="1:8" ht="15.75" x14ac:dyDescent="0.25">
      <c r="A48" s="30"/>
      <c r="B48" s="1"/>
      <c r="C48" s="45"/>
      <c r="D48" s="45"/>
      <c r="E48" s="45"/>
    </row>
    <row r="49" spans="1:5" ht="15.6" customHeight="1" x14ac:dyDescent="0.2">
      <c r="A49" s="21"/>
    </row>
    <row r="50" spans="1:5" ht="15.6" customHeight="1" x14ac:dyDescent="0.2">
      <c r="A50" s="21"/>
      <c r="B50" s="7"/>
      <c r="C50" s="29" t="s">
        <v>74</v>
      </c>
    </row>
    <row r="51" spans="1:5" ht="15.6" customHeight="1" x14ac:dyDescent="0.2">
      <c r="A51" s="21"/>
    </row>
    <row r="52" spans="1:5" ht="15.6" customHeight="1" x14ac:dyDescent="0.25">
      <c r="B52" s="31"/>
      <c r="C52" s="22"/>
      <c r="D52" s="22"/>
      <c r="E52" s="22"/>
    </row>
  </sheetData>
  <printOptions horizontalCentered="1"/>
  <pageMargins left="0.75" right="0.75" top="1" bottom="0.75" header="0.5" footer="0.5"/>
  <pageSetup firstPageNumber="32" fitToHeight="8" orientation="landscape" r:id="rId1"/>
  <headerFooter scaleWithDoc="0" alignWithMargins="0">
    <oddFooter>&amp;C&amp;"Arial,Regular"&amp;10&amp;P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4A79-867C-4D9F-95E0-9BBFF2AA2381}">
  <sheetPr>
    <tabColor rgb="FF92D050"/>
  </sheetPr>
  <dimension ref="A1:G41"/>
  <sheetViews>
    <sheetView showGridLines="0" topLeftCell="A26" workbookViewId="0">
      <selection activeCell="P33" sqref="P33"/>
    </sheetView>
  </sheetViews>
  <sheetFormatPr defaultColWidth="8.85546875" defaultRowHeight="15.75" x14ac:dyDescent="0.25"/>
  <cols>
    <col min="1" max="1" width="1.85546875" style="56" customWidth="1"/>
    <col min="2" max="2" width="11.28515625" style="56" customWidth="1"/>
    <col min="3" max="7" width="16.28515625" style="73" customWidth="1"/>
    <col min="8" max="16384" width="8.85546875" style="56"/>
  </cols>
  <sheetData>
    <row r="1" spans="2:7" s="76" customFormat="1" ht="21" x14ac:dyDescent="0.35">
      <c r="B1" s="57" t="s">
        <v>95</v>
      </c>
      <c r="C1" s="58"/>
      <c r="D1" s="58"/>
      <c r="E1" s="58"/>
      <c r="F1" s="58"/>
      <c r="G1" s="58"/>
    </row>
    <row r="2" spans="2:7" ht="6.6" customHeight="1" x14ac:dyDescent="0.25"/>
    <row r="3" spans="2:7" s="60" customFormat="1" ht="37.5" x14ac:dyDescent="0.3">
      <c r="B3" s="62" t="s">
        <v>75</v>
      </c>
      <c r="C3" s="63" t="s">
        <v>96</v>
      </c>
      <c r="D3" s="63" t="s">
        <v>98</v>
      </c>
      <c r="E3" s="63" t="s">
        <v>97</v>
      </c>
      <c r="F3" s="63" t="s">
        <v>103</v>
      </c>
      <c r="G3" s="59" t="s">
        <v>73</v>
      </c>
    </row>
    <row r="4" spans="2:7" x14ac:dyDescent="0.25">
      <c r="B4" s="61" t="s">
        <v>41</v>
      </c>
      <c r="C4" s="74">
        <v>4747286</v>
      </c>
      <c r="D4" s="74">
        <v>526</v>
      </c>
      <c r="E4" s="74"/>
      <c r="F4" s="74">
        <v>186902</v>
      </c>
      <c r="G4" s="74">
        <f>SUM(Table9[[#This Row],[AID TO SUBS]:[OTHER1]])</f>
        <v>4934714</v>
      </c>
    </row>
    <row r="5" spans="2:7" x14ac:dyDescent="0.25">
      <c r="B5" s="61" t="s">
        <v>42</v>
      </c>
      <c r="C5" s="74">
        <v>8573833</v>
      </c>
      <c r="D5" s="74"/>
      <c r="E5" s="74"/>
      <c r="F5" s="74">
        <v>1084325</v>
      </c>
      <c r="G5" s="74">
        <f>SUM(Table9[[#This Row],[AID TO SUBS]:[OTHER1]])</f>
        <v>9658158</v>
      </c>
    </row>
    <row r="6" spans="2:7" x14ac:dyDescent="0.25">
      <c r="B6" s="61" t="s">
        <v>43</v>
      </c>
      <c r="C6" s="74">
        <v>4644821</v>
      </c>
      <c r="D6" s="74">
        <v>26108</v>
      </c>
      <c r="E6" s="74"/>
      <c r="F6" s="74">
        <v>507919</v>
      </c>
      <c r="G6" s="74">
        <f>SUM(Table9[[#This Row],[AID TO SUBS]:[OTHER1]])</f>
        <v>5178848</v>
      </c>
    </row>
    <row r="7" spans="2:7" x14ac:dyDescent="0.25">
      <c r="B7" s="61" t="s">
        <v>44</v>
      </c>
      <c r="C7" s="74"/>
      <c r="D7" s="74"/>
      <c r="E7" s="74"/>
      <c r="F7" s="74">
        <v>0</v>
      </c>
      <c r="G7" s="74">
        <f>SUM(Table9[[#This Row],[AID TO SUBS]:[OTHER1]])</f>
        <v>0</v>
      </c>
    </row>
    <row r="8" spans="2:7" x14ac:dyDescent="0.25">
      <c r="B8" s="61" t="s">
        <v>45</v>
      </c>
      <c r="C8" s="74"/>
      <c r="D8" s="74"/>
      <c r="E8" s="74"/>
      <c r="F8" s="74">
        <v>0</v>
      </c>
      <c r="G8" s="74">
        <f>SUM(Table9[[#This Row],[AID TO SUBS]:[OTHER1]])</f>
        <v>0</v>
      </c>
    </row>
    <row r="9" spans="2:7" x14ac:dyDescent="0.25">
      <c r="B9" s="61" t="s">
        <v>46</v>
      </c>
      <c r="C9" s="74">
        <v>6223098</v>
      </c>
      <c r="D9" s="74">
        <v>7418</v>
      </c>
      <c r="E9" s="74"/>
      <c r="F9" s="74">
        <v>161232</v>
      </c>
      <c r="G9" s="74">
        <f>SUM(Table9[[#This Row],[AID TO SUBS]:[OTHER1]])</f>
        <v>6391748</v>
      </c>
    </row>
    <row r="10" spans="2:7" x14ac:dyDescent="0.25">
      <c r="B10" s="61" t="s">
        <v>47</v>
      </c>
      <c r="C10" s="74">
        <v>5453575</v>
      </c>
      <c r="D10" s="74">
        <v>1266416</v>
      </c>
      <c r="E10" s="74"/>
      <c r="F10" s="74">
        <v>0</v>
      </c>
      <c r="G10" s="74">
        <f>SUM(Table9[[#This Row],[AID TO SUBS]:[OTHER1]])</f>
        <v>6719991</v>
      </c>
    </row>
    <row r="11" spans="2:7" x14ac:dyDescent="0.25">
      <c r="B11" s="61" t="s">
        <v>48</v>
      </c>
      <c r="C11" s="74">
        <v>7926001.0300000003</v>
      </c>
      <c r="D11" s="74">
        <v>15177.84</v>
      </c>
      <c r="E11" s="74"/>
      <c r="F11" s="74">
        <v>713548.92</v>
      </c>
      <c r="G11" s="74">
        <f>SUM(Table9[[#This Row],[AID TO SUBS]:[OTHER1]])</f>
        <v>8654727.790000001</v>
      </c>
    </row>
    <row r="12" spans="2:7" x14ac:dyDescent="0.25">
      <c r="B12" s="61" t="s">
        <v>49</v>
      </c>
      <c r="C12" s="74">
        <v>2811474</v>
      </c>
      <c r="D12" s="74">
        <v>902855</v>
      </c>
      <c r="E12" s="74"/>
      <c r="F12" s="74">
        <v>27271448</v>
      </c>
      <c r="G12" s="74">
        <f>SUM(Table9[[#This Row],[AID TO SUBS]:[OTHER1]])</f>
        <v>30985777</v>
      </c>
    </row>
    <row r="13" spans="2:7" x14ac:dyDescent="0.25">
      <c r="B13" s="61" t="s">
        <v>76</v>
      </c>
      <c r="C13" s="74">
        <v>3000598</v>
      </c>
      <c r="D13" s="74">
        <v>1175529</v>
      </c>
      <c r="E13" s="74"/>
      <c r="F13" s="74">
        <v>8983347</v>
      </c>
      <c r="G13" s="74">
        <f>SUM(Table9[[#This Row],[AID TO SUBS]:[OTHER1]])</f>
        <v>13159474</v>
      </c>
    </row>
    <row r="14" spans="2:7" x14ac:dyDescent="0.25">
      <c r="B14" s="61" t="s">
        <v>51</v>
      </c>
      <c r="C14" s="74">
        <v>12762534</v>
      </c>
      <c r="D14" s="74"/>
      <c r="E14" s="74">
        <v>22221175</v>
      </c>
      <c r="F14" s="74">
        <v>10090357</v>
      </c>
      <c r="G14" s="74">
        <f>SUM(Table9[[#This Row],[AID TO SUBS]:[OTHER1]])</f>
        <v>45074066</v>
      </c>
    </row>
    <row r="15" spans="2:7" x14ac:dyDescent="0.25">
      <c r="B15" s="61" t="s">
        <v>52</v>
      </c>
      <c r="C15" s="74">
        <v>14585426</v>
      </c>
      <c r="D15" s="74">
        <v>3280241</v>
      </c>
      <c r="E15" s="74">
        <v>7631317</v>
      </c>
      <c r="F15" s="74">
        <v>13484131</v>
      </c>
      <c r="G15" s="74">
        <f>SUM(Table9[[#This Row],[AID TO SUBS]:[OTHER1]])</f>
        <v>38981115</v>
      </c>
    </row>
    <row r="16" spans="2:7" x14ac:dyDescent="0.25">
      <c r="B16" s="61" t="s">
        <v>53</v>
      </c>
      <c r="C16" s="74">
        <v>11969708</v>
      </c>
      <c r="D16" s="74">
        <v>8832</v>
      </c>
      <c r="E16" s="74">
        <v>29296454</v>
      </c>
      <c r="F16" s="74">
        <v>609144</v>
      </c>
      <c r="G16" s="74">
        <f>SUM(Table9[[#This Row],[AID TO SUBS]:[OTHER1]])</f>
        <v>41884138</v>
      </c>
    </row>
    <row r="17" spans="2:7" x14ac:dyDescent="0.25">
      <c r="B17" s="61" t="s">
        <v>54</v>
      </c>
      <c r="C17" s="74">
        <v>4040689</v>
      </c>
      <c r="D17" s="74">
        <v>26810</v>
      </c>
      <c r="E17" s="74">
        <v>25123546</v>
      </c>
      <c r="F17" s="74">
        <v>60085</v>
      </c>
      <c r="G17" s="74">
        <f>SUM(Table9[[#This Row],[AID TO SUBS]:[OTHER1]])</f>
        <v>29251130</v>
      </c>
    </row>
    <row r="18" spans="2:7" x14ac:dyDescent="0.25">
      <c r="B18" s="61" t="s">
        <v>55</v>
      </c>
      <c r="C18" s="74">
        <v>4905092</v>
      </c>
      <c r="D18" s="74">
        <v>1867</v>
      </c>
      <c r="E18" s="74"/>
      <c r="F18" s="74">
        <v>68504</v>
      </c>
      <c r="G18" s="74">
        <f>SUM(Table9[[#This Row],[AID TO SUBS]:[OTHER1]])</f>
        <v>4975463</v>
      </c>
    </row>
    <row r="19" spans="2:7" x14ac:dyDescent="0.25">
      <c r="B19" s="61" t="s">
        <v>56</v>
      </c>
      <c r="C19" s="74"/>
      <c r="D19" s="74">
        <v>290002</v>
      </c>
      <c r="E19" s="74"/>
      <c r="F19" s="74">
        <v>69959</v>
      </c>
      <c r="G19" s="74">
        <f>SUM(Table9[[#This Row],[AID TO SUBS]:[OTHER1]])</f>
        <v>359961</v>
      </c>
    </row>
    <row r="20" spans="2:7" x14ac:dyDescent="0.25">
      <c r="B20" s="61" t="s">
        <v>57</v>
      </c>
      <c r="C20" s="74">
        <v>574378</v>
      </c>
      <c r="D20" s="74">
        <v>594651</v>
      </c>
      <c r="E20" s="74"/>
      <c r="F20" s="74">
        <v>83075</v>
      </c>
      <c r="G20" s="74">
        <f>SUM(Table9[[#This Row],[AID TO SUBS]:[OTHER1]])</f>
        <v>1252104</v>
      </c>
    </row>
    <row r="21" spans="2:7" x14ac:dyDescent="0.25">
      <c r="B21" s="61" t="s">
        <v>58</v>
      </c>
      <c r="C21" s="74">
        <v>16784948</v>
      </c>
      <c r="D21" s="74">
        <v>3235</v>
      </c>
      <c r="E21" s="74">
        <v>3958387</v>
      </c>
      <c r="F21" s="74">
        <v>44361</v>
      </c>
      <c r="G21" s="74">
        <f>SUM(Table9[[#This Row],[AID TO SUBS]:[OTHER1]])</f>
        <v>20790931</v>
      </c>
    </row>
    <row r="22" spans="2:7" x14ac:dyDescent="0.25">
      <c r="B22" s="61" t="s">
        <v>59</v>
      </c>
      <c r="C22" s="74">
        <v>56213679</v>
      </c>
      <c r="D22" s="74">
        <v>4757</v>
      </c>
      <c r="E22" s="74">
        <v>51795768</v>
      </c>
      <c r="F22" s="74">
        <v>1289409</v>
      </c>
      <c r="G22" s="74">
        <f>SUM(Table9[[#This Row],[AID TO SUBS]:[OTHER1]])</f>
        <v>109303613</v>
      </c>
    </row>
    <row r="23" spans="2:7" x14ac:dyDescent="0.25">
      <c r="B23" s="61" t="s">
        <v>60</v>
      </c>
      <c r="C23" s="74">
        <v>10104270</v>
      </c>
      <c r="D23" s="74">
        <v>397207</v>
      </c>
      <c r="E23" s="74">
        <v>27148029</v>
      </c>
      <c r="F23" s="74">
        <v>2595298</v>
      </c>
      <c r="G23" s="74">
        <f>SUM(Table9[[#This Row],[AID TO SUBS]:[OTHER1]])</f>
        <v>40244804</v>
      </c>
    </row>
    <row r="24" spans="2:7" x14ac:dyDescent="0.25">
      <c r="B24" s="61" t="s">
        <v>61</v>
      </c>
      <c r="C24" s="74">
        <v>3536541</v>
      </c>
      <c r="D24" s="74">
        <v>90113</v>
      </c>
      <c r="E24" s="74">
        <v>222452086</v>
      </c>
      <c r="F24" s="74">
        <v>2047098</v>
      </c>
      <c r="G24" s="74">
        <f>SUM(Table9[[#This Row],[AID TO SUBS]:[OTHER1]])</f>
        <v>228125838</v>
      </c>
    </row>
    <row r="25" spans="2:7" x14ac:dyDescent="0.25">
      <c r="B25" s="61" t="s">
        <v>62</v>
      </c>
      <c r="C25" s="74">
        <v>5769312</v>
      </c>
      <c r="D25" s="74"/>
      <c r="E25" s="74"/>
      <c r="F25" s="74">
        <v>42520</v>
      </c>
      <c r="G25" s="74">
        <f>SUM(Table9[[#This Row],[AID TO SUBS]:[OTHER1]])</f>
        <v>5811832</v>
      </c>
    </row>
    <row r="26" spans="2:7" x14ac:dyDescent="0.25">
      <c r="B26" s="61" t="s">
        <v>63</v>
      </c>
      <c r="C26" s="74">
        <v>2386081</v>
      </c>
      <c r="D26" s="74"/>
      <c r="E26" s="74"/>
      <c r="F26" s="74">
        <v>50991</v>
      </c>
      <c r="G26" s="74">
        <f>SUM(Table9[[#This Row],[AID TO SUBS]:[OTHER1]])</f>
        <v>2437072</v>
      </c>
    </row>
    <row r="27" spans="2:7" x14ac:dyDescent="0.25">
      <c r="B27" s="61" t="s">
        <v>64</v>
      </c>
      <c r="C27" s="74">
        <v>241384</v>
      </c>
      <c r="D27" s="74">
        <v>535625</v>
      </c>
      <c r="E27" s="74"/>
      <c r="F27" s="74">
        <v>52191</v>
      </c>
      <c r="G27" s="74">
        <f>SUM(Table9[[#This Row],[AID TO SUBS]:[OTHER1]])</f>
        <v>829200</v>
      </c>
    </row>
    <row r="28" spans="2:7" x14ac:dyDescent="0.25">
      <c r="B28" s="61" t="s">
        <v>65</v>
      </c>
      <c r="C28" s="74">
        <v>1456225</v>
      </c>
      <c r="D28" s="74">
        <v>38465</v>
      </c>
      <c r="E28" s="74"/>
      <c r="F28" s="74">
        <v>70138</v>
      </c>
      <c r="G28" s="74">
        <f>SUM(Table9[[#This Row],[AID TO SUBS]:[OTHER1]])</f>
        <v>1564828</v>
      </c>
    </row>
    <row r="29" spans="2:7" x14ac:dyDescent="0.25">
      <c r="B29" s="61" t="s">
        <v>66</v>
      </c>
      <c r="C29" s="74">
        <v>1981994</v>
      </c>
      <c r="D29" s="74">
        <v>500000</v>
      </c>
      <c r="E29" s="74"/>
      <c r="F29" s="74">
        <v>52636</v>
      </c>
      <c r="G29" s="74">
        <f>SUM(Table9[[#This Row],[AID TO SUBS]:[OTHER1]])</f>
        <v>2534630</v>
      </c>
    </row>
    <row r="30" spans="2:7" x14ac:dyDescent="0.25">
      <c r="B30" s="61" t="s">
        <v>67</v>
      </c>
      <c r="C30" s="74">
        <v>2620749</v>
      </c>
      <c r="D30" s="74">
        <v>1000000</v>
      </c>
      <c r="E30" s="74"/>
      <c r="F30" s="74">
        <v>44276</v>
      </c>
      <c r="G30" s="74">
        <f>SUM(Table9[[#This Row],[AID TO SUBS]:[OTHER1]])</f>
        <v>3665025</v>
      </c>
    </row>
    <row r="31" spans="2:7" x14ac:dyDescent="0.25">
      <c r="B31" s="61" t="s">
        <v>68</v>
      </c>
      <c r="C31" s="74"/>
      <c r="D31" s="74">
        <v>1738822</v>
      </c>
      <c r="E31" s="74"/>
      <c r="F31" s="74">
        <v>45610</v>
      </c>
      <c r="G31" s="74">
        <f>SUM(Table9[[#This Row],[AID TO SUBS]:[OTHER1]])</f>
        <v>1784432</v>
      </c>
    </row>
    <row r="32" spans="2:7" x14ac:dyDescent="0.25">
      <c r="B32" s="61" t="s">
        <v>69</v>
      </c>
      <c r="C32" s="74"/>
      <c r="D32" s="74">
        <v>500000</v>
      </c>
      <c r="E32" s="74"/>
      <c r="F32" s="74">
        <v>7644142</v>
      </c>
      <c r="G32" s="74">
        <f>SUM(Table9[[#This Row],[AID TO SUBS]:[OTHER1]])</f>
        <v>8144142</v>
      </c>
    </row>
    <row r="33" spans="1:7" x14ac:dyDescent="0.25">
      <c r="B33" s="61" t="s">
        <v>70</v>
      </c>
      <c r="C33" s="74"/>
      <c r="D33" s="74">
        <v>906621</v>
      </c>
      <c r="E33" s="74"/>
      <c r="F33" s="74">
        <v>32766</v>
      </c>
      <c r="G33" s="74">
        <f>SUM(Table9[[#This Row],[AID TO SUBS]:[OTHER1]])</f>
        <v>939387</v>
      </c>
    </row>
    <row r="34" spans="1:7" x14ac:dyDescent="0.25">
      <c r="B34" s="61" t="s">
        <v>71</v>
      </c>
      <c r="C34" s="74">
        <v>1028000</v>
      </c>
      <c r="D34" s="74">
        <v>424230.67000000004</v>
      </c>
      <c r="E34" s="74"/>
      <c r="F34" s="74">
        <v>29468.65</v>
      </c>
      <c r="G34" s="74">
        <f>SUM(Table9[[#This Row],[AID TO SUBS]:[OTHER1]])</f>
        <v>1481699.3199999998</v>
      </c>
    </row>
    <row r="35" spans="1:7" x14ac:dyDescent="0.25">
      <c r="B35" s="61" t="s">
        <v>72</v>
      </c>
      <c r="C35" s="75">
        <v>3894463</v>
      </c>
      <c r="D35" s="74">
        <v>1267812</v>
      </c>
      <c r="E35" s="74"/>
      <c r="F35" s="74">
        <v>31803</v>
      </c>
      <c r="G35" s="74">
        <f>SUM(Table9[[#This Row],[AID TO SUBS]:[OTHER1]])</f>
        <v>5194078</v>
      </c>
    </row>
    <row r="36" spans="1:7" x14ac:dyDescent="0.25">
      <c r="B36" s="61" t="s">
        <v>77</v>
      </c>
      <c r="C36" s="75">
        <v>6023538</v>
      </c>
      <c r="D36" s="74">
        <v>589902</v>
      </c>
      <c r="E36" s="74"/>
      <c r="F36" s="74">
        <v>24933</v>
      </c>
      <c r="G36" s="74">
        <f>SUM(Table9[[#This Row],[AID TO SUBS]:[OTHER1]])</f>
        <v>6638373</v>
      </c>
    </row>
    <row r="37" spans="1:7" x14ac:dyDescent="0.25">
      <c r="B37" s="61" t="s">
        <v>78</v>
      </c>
      <c r="C37" s="75">
        <v>8938809</v>
      </c>
      <c r="D37" s="74">
        <v>992814</v>
      </c>
      <c r="E37" s="74"/>
      <c r="F37" s="74">
        <v>26958</v>
      </c>
      <c r="G37" s="74">
        <f>SUM(Table9[[#This Row],[AID TO SUBS]:[OTHER1]])</f>
        <v>9958581</v>
      </c>
    </row>
    <row r="38" spans="1:7" x14ac:dyDescent="0.25">
      <c r="F38" s="78" t="s">
        <v>79</v>
      </c>
      <c r="G38" s="17">
        <v>45595</v>
      </c>
    </row>
    <row r="39" spans="1:7" x14ac:dyDescent="0.25">
      <c r="B39" s="56" t="s">
        <v>107</v>
      </c>
    </row>
    <row r="40" spans="1:7" x14ac:dyDescent="0.25">
      <c r="B40" s="56" t="s">
        <v>99</v>
      </c>
    </row>
    <row r="41" spans="1:7" ht="18" x14ac:dyDescent="0.25">
      <c r="A41" s="77">
        <v>1</v>
      </c>
      <c r="B41" s="56" t="s">
        <v>106</v>
      </c>
    </row>
  </sheetData>
  <phoneticPr fontId="8"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Appropriations by Source</vt:lpstr>
      <vt:lpstr>Budget Mid-Yr Adjustments</vt:lpstr>
      <vt:lpstr>Open Ended Appropriations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Martin</dc:creator>
  <cp:lastModifiedBy>Mary Katherine Gable Miller</cp:lastModifiedBy>
  <cp:lastPrinted>2023-12-11T13:47:00Z</cp:lastPrinted>
  <dcterms:created xsi:type="dcterms:W3CDTF">2022-09-26T14:18:18Z</dcterms:created>
  <dcterms:modified xsi:type="dcterms:W3CDTF">2024-12-11T12:30:11Z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8b0b85-d75e-4e7c-989b-349f33915dc1_Enabled">
    <vt:lpwstr>true</vt:lpwstr>
  </property>
  <property fmtid="{D5CDD505-2E9C-101B-9397-08002B2CF9AE}" pid="3" name="MSIP_Label_1c8b0b85-d75e-4e7c-989b-349f33915dc1_SetDate">
    <vt:lpwstr>2022-10-13T17:18:31Z</vt:lpwstr>
  </property>
  <property fmtid="{D5CDD505-2E9C-101B-9397-08002B2CF9AE}" pid="4" name="MSIP_Label_1c8b0b85-d75e-4e7c-989b-349f33915dc1_Method">
    <vt:lpwstr>Standard</vt:lpwstr>
  </property>
  <property fmtid="{D5CDD505-2E9C-101B-9397-08002B2CF9AE}" pid="5" name="MSIP_Label_1c8b0b85-d75e-4e7c-989b-349f33915dc1_Name">
    <vt:lpwstr>defa4170-0d19-0005-0004-bc88714345d2</vt:lpwstr>
  </property>
  <property fmtid="{D5CDD505-2E9C-101B-9397-08002B2CF9AE}" pid="6" name="MSIP_Label_1c8b0b85-d75e-4e7c-989b-349f33915dc1_SiteId">
    <vt:lpwstr>663161ba-5851-41e6-8516-19e102d02698</vt:lpwstr>
  </property>
  <property fmtid="{D5CDD505-2E9C-101B-9397-08002B2CF9AE}" pid="7" name="MSIP_Label_1c8b0b85-d75e-4e7c-989b-349f33915dc1_ActionId">
    <vt:lpwstr>fdef0a6d-f297-4906-b29a-14d0dd41d68e</vt:lpwstr>
  </property>
  <property fmtid="{D5CDD505-2E9C-101B-9397-08002B2CF9AE}" pid="8" name="MSIP_Label_1c8b0b85-d75e-4e7c-989b-349f33915dc1_ContentBits">
    <vt:lpwstr>0</vt:lpwstr>
  </property>
</Properties>
</file>