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Budget\Historical Analyses\2025\Reserve Funds\"/>
    </mc:Choice>
  </mc:AlternateContent>
  <xr:revisionPtr revIDLastSave="0" documentId="13_ncr:1_{BF096CAA-F6D6-438F-ADF9-E72C390940C5}" xr6:coauthVersionLast="47" xr6:coauthVersionMax="47" xr10:uidLastSave="{00000000-0000-0000-0000-000000000000}"/>
  <bookViews>
    <workbookView xWindow="30" yWindow="390" windowWidth="28770" windowHeight="15450" activeTab="3" xr2:uid="{585DF89F-9439-4FC3-992D-590665CCB9AD}"/>
  </bookViews>
  <sheets>
    <sheet name="General Reserve Fund" sheetId="1" r:id="rId1"/>
    <sheet name="Capital Reserve Fund" sheetId="6" r:id="rId2"/>
    <sheet name="Contingency Reserve Fund" sheetId="10" r:id="rId3"/>
    <sheet name="Total Year-End Reserves" sheetId="12" r:id="rId4"/>
  </sheets>
  <definedNames>
    <definedName name="_xlnm.Print_Area" localSheetId="1">'Capital Reserve Fund'!$B$1:$F$47</definedName>
    <definedName name="_xlnm.Print_Area" localSheetId="2">'Contingency Reserve Fund'!$B$1:$D$21</definedName>
    <definedName name="_xlnm.Print_Area" localSheetId="0">'General Reserve Fund'!$A$1:$G$63</definedName>
    <definedName name="_xlnm.Print_Area" localSheetId="3">'Total Year-End Reserves'!$A$1:$D$60</definedName>
    <definedName name="_xlnm.Print_Titles" localSheetId="1">'Capital Reserve Fund'!#REF!</definedName>
    <definedName name="_xlnm.Print_Titles" localSheetId="2">'Contingency Reserve Fund'!#REF!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2" i="12" l="1"/>
  <c r="F52" i="12" s="1"/>
  <c r="H53" i="1"/>
  <c r="F53" i="1"/>
  <c r="F51" i="12"/>
  <c r="E51" i="12"/>
  <c r="F42" i="6"/>
  <c r="F50" i="1"/>
  <c r="C51" i="1" s="1"/>
  <c r="F51" i="1" s="1"/>
  <c r="C52" i="1" s="1"/>
  <c r="F52" i="1" s="1"/>
  <c r="H52" i="1" s="1"/>
</calcChain>
</file>

<file path=xl/sharedStrings.xml><?xml version="1.0" encoding="utf-8"?>
<sst xmlns="http://schemas.openxmlformats.org/spreadsheetml/2006/main" count="221" uniqueCount="99">
  <si>
    <t>GENERAL RESERVE FUND</t>
  </si>
  <si>
    <t>APPROPRIATIONS</t>
  </si>
  <si>
    <t>REDUCTIONS</t>
  </si>
  <si>
    <t>1994-95</t>
  </si>
  <si>
    <t>1995-96</t>
  </si>
  <si>
    <t>1996-97</t>
  </si>
  <si>
    <t>1997-98</t>
  </si>
  <si>
    <t>1998-99</t>
  </si>
  <si>
    <t>1999-2000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</si>
  <si>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</si>
  <si>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</si>
  <si>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</si>
  <si>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</si>
  <si>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</si>
  <si>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</si>
  <si>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</si>
  <si>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</si>
  <si>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</si>
  <si>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</si>
  <si>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</si>
  <si>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</si>
  <si>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</si>
  <si>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</si>
  <si>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</si>
  <si>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</si>
  <si>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</si>
  <si>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</si>
  <si>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</si>
  <si>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</si>
  <si>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CAPITAL RESERVE FUND</t>
  </si>
  <si>
    <t>South Carolina Constitution, Article III, Section 36</t>
  </si>
  <si>
    <t>South Carolina Code of Laws, Section 11-11-320</t>
  </si>
  <si>
    <t>1985-86</t>
  </si>
  <si>
    <t>1986-87</t>
  </si>
  <si>
    <t>1987-88</t>
  </si>
  <si>
    <t>1988-89</t>
  </si>
  <si>
    <t>1989-90</t>
  </si>
  <si>
    <t>1990-91</t>
  </si>
  <si>
    <t>1991-92</t>
  </si>
  <si>
    <t>1992-93</t>
  </si>
  <si>
    <t>1993-94</t>
  </si>
  <si>
    <t>2011-12</t>
  </si>
  <si>
    <t>2012-13</t>
  </si>
  <si>
    <t>2022-23</t>
  </si>
  <si>
    <t>LAPSED TO GF</t>
  </si>
  <si>
    <t>FISCAL YEAR</t>
  </si>
  <si>
    <t>ORIGINAL APPROPRIATION TO CRF</t>
  </si>
  <si>
    <t>CRF USED TO COVER DEFICIT</t>
  </si>
  <si>
    <t>APPROPRIATION OF CRF TO AGENCIES</t>
  </si>
  <si>
    <t>2023-24</t>
  </si>
  <si>
    <t>Updated</t>
  </si>
  <si>
    <t>References:</t>
  </si>
  <si>
    <t>South Carolina Code of Laws, Section 11-11-310</t>
  </si>
  <si>
    <t xml:space="preserve">The constitutional full funding requirement of the General Reserve Fund is determined by a percentage of the General Fund revenue collections of the most recently completed fiscal year.
</t>
  </si>
  <si>
    <t xml:space="preserve">Funds may be withdrawn from the reserve only for the purpose of covering year-end operating deficits. </t>
  </si>
  <si>
    <t>Footnotes</t>
  </si>
  <si>
    <t>BEGINNING BALANCE</t>
  </si>
  <si>
    <t>ENDING BALANCE</t>
  </si>
  <si>
    <t>FULL FUNDING REQUIREMENT</t>
  </si>
  <si>
    <t>1977-78</t>
  </si>
  <si>
    <t>1978-79</t>
  </si>
  <si>
    <t>1979-80</t>
  </si>
  <si>
    <t>1980-81</t>
  </si>
  <si>
    <t>1981-82</t>
  </si>
  <si>
    <t>1982-83</t>
  </si>
  <si>
    <t>1983-84</t>
  </si>
  <si>
    <t>1984-85</t>
  </si>
  <si>
    <t>Per Act 238 of 2022, the applicable percentage amount for the CRF is increased from 2% to 3% beginning FY24.</t>
  </si>
  <si>
    <t>Per Act 238 of 2022, the applicable percentage amount for the General Reserve (5%) is increased by one-half of one percent each year until it reaches 7%. First increase applies to FY24.</t>
  </si>
  <si>
    <t>FY24 ending balance assumes no reduction during the fiscal year.</t>
  </si>
  <si>
    <r>
      <t xml:space="preserve">% FUNDED </t>
    </r>
    <r>
      <rPr>
        <b/>
        <vertAlign val="superscript"/>
        <sz val="12"/>
        <color theme="0"/>
        <rFont val="Calibri"/>
        <family val="2"/>
        <scheme val="minor"/>
      </rPr>
      <t>1</t>
    </r>
  </si>
  <si>
    <t>Percent funded indicates year-end actual balance after appropriations and reductions in relation to the required balance.</t>
  </si>
  <si>
    <t>CONTINGENCY RESERVE FUND</t>
  </si>
  <si>
    <r>
      <t>TOTAL BUDGETARY SURPLUS</t>
    </r>
    <r>
      <rPr>
        <b/>
        <vertAlign val="superscript"/>
        <sz val="14"/>
        <color theme="0"/>
        <rFont val="Calibri"/>
        <family val="2"/>
        <scheme val="minor"/>
      </rPr>
      <t>1</t>
    </r>
  </si>
  <si>
    <r>
      <t>TRANSFER TO CONTINGENCY RESERVE</t>
    </r>
    <r>
      <rPr>
        <b/>
        <vertAlign val="superscript"/>
        <sz val="14"/>
        <color theme="0"/>
        <rFont val="Calibri"/>
        <family val="2"/>
        <scheme val="minor"/>
      </rPr>
      <t>2</t>
    </r>
  </si>
  <si>
    <t>South Carolina Code of Laws, Section 11-11-220</t>
  </si>
  <si>
    <t>Reference:</t>
  </si>
  <si>
    <t>All general fund revenues accumulated in a fiscal year in excess of general and supplemental appropriations are credited to the Contingency Reserve Fund.</t>
  </si>
  <si>
    <t>Figures include results of budget cuts and transfers from reserves. For more details concerning budget cuts, see the "Appropriation Data" workbook on RFA's Historical Analyses page.</t>
  </si>
  <si>
    <t>GENERAL RESERVE</t>
  </si>
  <si>
    <t>CONTINGENCY RESERVE</t>
  </si>
  <si>
    <r>
      <t>CAPITAL RESERVE</t>
    </r>
    <r>
      <rPr>
        <b/>
        <vertAlign val="superscript"/>
        <sz val="14"/>
        <color theme="0"/>
        <rFont val="Calibri"/>
        <family val="2"/>
        <scheme val="minor"/>
      </rPr>
      <t>1</t>
    </r>
  </si>
  <si>
    <t>CRF ending balance equals the original appropriation less reductions to cover budget deficit.</t>
  </si>
  <si>
    <t>TOTAL</t>
  </si>
  <si>
    <t>Funds may be withdrawn from the reserve to offset a potential mid-year reduction. Unused funds may be appropriated in separate legislation.</t>
  </si>
  <si>
    <t>Surplus values are net of open-ended appropriations and indicate funds available to fund nonrecurring appropriations in the Appropriations Act or other supplemental appropriation acts.</t>
  </si>
  <si>
    <t>TOTAL RESERVE FUNDS</t>
  </si>
  <si>
    <t>Any Capital Reserve Funds not appropriated will lapse to the General Fund.</t>
  </si>
  <si>
    <t>Per Act 152 of 2010, the applicable percentage amount for the General Reserve (3%) is increased by one-half of one percent each year until it reaches 5%. First increase applies to FY12.</t>
  </si>
  <si>
    <t xml:space="preserve">The Capital Reserve Fund (CRF) is a recurring appropriation that is determined by a percentage of the general fund revenue collected in the latest completed fiscal year. </t>
  </si>
  <si>
    <t>Surplus includes revenues above the estimate, unappropriated revenue, lapsed funds, vetoed appropriations, etc., and does not include excess debt service.</t>
  </si>
  <si>
    <t>Balance is as of the end of the fiscal year, after the Comptroller General has closed the books.</t>
  </si>
  <si>
    <t>2024-25</t>
  </si>
  <si>
    <t>Source: SC Comptroller General Year-End Press Release and BEA forecast</t>
  </si>
  <si>
    <t>Source: SC Comptroller General Year-End Press Release</t>
  </si>
  <si>
    <t>Foototes</t>
  </si>
  <si>
    <t>Source: SC Comptroller General Year-End Press Release, BEA forecast, and CRF Bill</t>
  </si>
  <si>
    <t>The Contingency Reserve Fund is first mentioned in the CG's year-end report in FY06. The fund was established in statute effective June 29, 2007.</t>
  </si>
  <si>
    <t>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</si>
</sst>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5" formatCode="&quot;$&quot;#,##0_);\(&quot;$&quot;#,##0\)"/>
    <numFmt numFmtId="43" formatCode="_(* #,##0.00_);_(* \(#,##0.00\);_(* &quot;-&quot;??_);_(@_)"/>
    <numFmt numFmtId="164" formatCode="_(* #,##0_);_(* \(#,##0\);_(* &quot;-&quot;??_);_(@_)"/>
    <numFmt numFmtId="165" formatCode="[$-409]mmmm\ d\,\ yyyy;@"/>
    <numFmt numFmtId="166" formatCode="0.0%"/>
    <numFmt numFmtId="167" formatCode="[$-409]mmm\ d\,\ yy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4"/>
      <color theme="0"/>
      <name val="Calibri"/>
      <family val="2"/>
      <scheme val="minor"/>
    </font>
    <font>
      <b/>
      <vertAlign val="superscript"/>
      <sz val="12"/>
      <color theme="0"/>
      <name val="Calibri"/>
      <family val="2"/>
      <scheme val="minor"/>
    </font>
    <font>
      <sz val="12"/>
      <name val="Calibri"/>
      <family val="2"/>
    </font>
    <font>
      <vertAlign val="superscript"/>
      <sz val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applyAlignment="1">
      <alignment vertical="top"/>
    </xf>
    <xf numFmtId="0" fontId="3" fillId="0" borderId="0" xfId="0" applyFont="1" applyAlignment="1">
      <alignment wrapText="1"/>
    </xf>
    <xf numFmtId="164" fontId="0" fillId="0" borderId="0" xfId="1" applyNumberFormat="1" applyFont="1"/>
    <xf numFmtId="0" fontId="4" fillId="0" borderId="0" xfId="0" applyFont="1"/>
    <xf numFmtId="0" fontId="4" fillId="0" borderId="0" xfId="0" applyFont="1" applyAlignment="1">
      <alignment vertical="top"/>
    </xf>
    <xf numFmtId="2" fontId="5" fillId="0" borderId="0" xfId="2" applyNumberFormat="1" applyFont="1"/>
    <xf numFmtId="0" fontId="5" fillId="0" borderId="0" xfId="2" applyFont="1"/>
    <xf numFmtId="164" fontId="6" fillId="0" borderId="0" xfId="1" applyNumberFormat="1" applyFont="1" applyAlignment="1">
      <alignment horizontal="left" wrapText="1"/>
    </xf>
    <xf numFmtId="2" fontId="6" fillId="0" borderId="0" xfId="1" applyNumberFormat="1" applyFont="1" applyBorder="1" applyAlignment="1" applyProtection="1">
      <alignment horizontal="center"/>
    </xf>
    <xf numFmtId="0" fontId="6" fillId="0" borderId="1" xfId="0" applyFont="1" applyBorder="1" applyAlignment="1">
      <alignment horizontal="center" vertical="top"/>
    </xf>
    <xf numFmtId="164" fontId="6" fillId="0" borderId="1" xfId="1" applyNumberFormat="1" applyFont="1" applyBorder="1" applyAlignment="1" applyProtection="1">
      <alignment horizontal="right" vertical="top"/>
    </xf>
    <xf numFmtId="0" fontId="5" fillId="0" borderId="0" xfId="2" applyFont="1" applyAlignment="1">
      <alignment vertical="top"/>
    </xf>
    <xf numFmtId="164" fontId="6" fillId="0" borderId="1" xfId="1" applyNumberFormat="1" applyFont="1" applyFill="1" applyBorder="1" applyAlignment="1" applyProtection="1">
      <alignment horizontal="right" vertical="top"/>
    </xf>
    <xf numFmtId="164" fontId="5" fillId="0" borderId="0" xfId="1" applyNumberFormat="1" applyFont="1" applyAlignment="1">
      <alignment horizontal="center"/>
    </xf>
    <xf numFmtId="2" fontId="5" fillId="0" borderId="0" xfId="1" applyNumberFormat="1" applyFont="1" applyBorder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Continuous"/>
    </xf>
    <xf numFmtId="164" fontId="8" fillId="0" borderId="0" xfId="1" applyNumberFormat="1" applyFont="1" applyAlignment="1">
      <alignment horizontal="centerContinuous"/>
    </xf>
    <xf numFmtId="2" fontId="9" fillId="0" borderId="0" xfId="2" applyNumberFormat="1" applyFont="1"/>
    <xf numFmtId="0" fontId="9" fillId="0" borderId="0" xfId="2" applyFont="1"/>
    <xf numFmtId="0" fontId="10" fillId="0" borderId="0" xfId="0" applyFont="1"/>
    <xf numFmtId="0" fontId="11" fillId="0" borderId="0" xfId="0" applyFont="1"/>
    <xf numFmtId="165" fontId="3" fillId="0" borderId="0" xfId="0" applyNumberFormat="1" applyFont="1" applyAlignment="1">
      <alignment horizontal="left"/>
    </xf>
    <xf numFmtId="2" fontId="3" fillId="0" borderId="0" xfId="1" applyNumberFormat="1" applyFont="1" applyBorder="1" applyAlignment="1" applyProtection="1">
      <alignment horizontal="center"/>
    </xf>
    <xf numFmtId="0" fontId="3" fillId="0" borderId="0" xfId="2" applyFont="1"/>
    <xf numFmtId="164" fontId="3" fillId="0" borderId="0" xfId="1" applyNumberFormat="1" applyFont="1" applyAlignment="1">
      <alignment horizontal="center"/>
    </xf>
    <xf numFmtId="0" fontId="3" fillId="0" borderId="0" xfId="0" applyFont="1" applyAlignment="1">
      <alignment horizontal="left"/>
    </xf>
    <xf numFmtId="164" fontId="3" fillId="0" borderId="0" xfId="1" applyNumberFormat="1" applyFont="1" applyAlignment="1" applyProtection="1">
      <alignment horizontal="center"/>
    </xf>
    <xf numFmtId="0" fontId="3" fillId="0" borderId="0" xfId="0" quotePrefix="1" applyFont="1" applyAlignment="1">
      <alignment horizontal="left"/>
    </xf>
    <xf numFmtId="2" fontId="3" fillId="0" borderId="0" xfId="1" applyNumberFormat="1" applyFont="1" applyBorder="1" applyAlignment="1">
      <alignment horizontal="center"/>
    </xf>
    <xf numFmtId="0" fontId="3" fillId="0" borderId="0" xfId="0" applyFont="1"/>
    <xf numFmtId="0" fontId="12" fillId="0" borderId="0" xfId="0" applyFont="1" applyAlignment="1">
      <alignment horizontal="center" vertical="top" wrapText="1"/>
    </xf>
    <xf numFmtId="2" fontId="13" fillId="0" borderId="0" xfId="2" applyNumberFormat="1" applyFont="1" applyAlignment="1">
      <alignment horizontal="center" vertical="top" wrapText="1"/>
    </xf>
    <xf numFmtId="0" fontId="13" fillId="0" borderId="0" xfId="2" applyFont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164" fontId="6" fillId="0" borderId="0" xfId="1" applyNumberFormat="1" applyFont="1" applyBorder="1" applyAlignment="1" applyProtection="1">
      <alignment horizontal="left"/>
    </xf>
    <xf numFmtId="164" fontId="6" fillId="0" borderId="0" xfId="1" applyNumberFormat="1" applyFont="1" applyFill="1" applyBorder="1" applyAlignment="1" applyProtection="1">
      <alignment horizontal="left"/>
    </xf>
    <xf numFmtId="164" fontId="9" fillId="0" borderId="0" xfId="1" applyNumberFormat="1" applyFont="1" applyBorder="1" applyAlignment="1">
      <alignment horizontal="centerContinuous"/>
    </xf>
    <xf numFmtId="0" fontId="6" fillId="0" borderId="0" xfId="0" applyFont="1"/>
    <xf numFmtId="164" fontId="6" fillId="0" borderId="0" xfId="1" applyNumberFormat="1" applyFont="1" applyBorder="1"/>
    <xf numFmtId="0" fontId="13" fillId="0" borderId="0" xfId="0" applyFont="1" applyAlignment="1">
      <alignment horizontal="center" wrapText="1"/>
    </xf>
    <xf numFmtId="164" fontId="13" fillId="0" borderId="0" xfId="1" applyNumberFormat="1" applyFont="1" applyBorder="1" applyAlignment="1">
      <alignment horizontal="center" wrapText="1"/>
    </xf>
    <xf numFmtId="0" fontId="15" fillId="0" borderId="0" xfId="2" applyFont="1" applyAlignment="1">
      <alignment wrapText="1"/>
    </xf>
    <xf numFmtId="0" fontId="14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14" fillId="0" borderId="0" xfId="0" quotePrefix="1" applyFont="1" applyAlignment="1">
      <alignment horizontal="right"/>
    </xf>
    <xf numFmtId="0" fontId="14" fillId="0" borderId="0" xfId="0" applyFont="1" applyAlignment="1">
      <alignment horizontal="right" indent="4"/>
    </xf>
    <xf numFmtId="0" fontId="5" fillId="0" borderId="0" xfId="2" applyFont="1" applyAlignment="1">
      <alignment horizontal="left"/>
    </xf>
    <xf numFmtId="164" fontId="6" fillId="0" borderId="0" xfId="1" quotePrefix="1" applyNumberFormat="1" applyFont="1" applyBorder="1" applyAlignment="1" applyProtection="1">
      <alignment horizontal="left"/>
    </xf>
    <xf numFmtId="166" fontId="6" fillId="0" borderId="0" xfId="3" applyNumberFormat="1" applyFont="1" applyBorder="1"/>
    <xf numFmtId="164" fontId="6" fillId="0" borderId="0" xfId="1" applyNumberFormat="1" applyFont="1" applyBorder="1" applyAlignment="1">
      <alignment horizontal="left"/>
    </xf>
    <xf numFmtId="164" fontId="6" fillId="0" borderId="0" xfId="1" applyNumberFormat="1" applyFont="1" applyFill="1" applyBorder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vertical="top"/>
    </xf>
    <xf numFmtId="0" fontId="14" fillId="0" borderId="0" xfId="2" applyFont="1" applyAlignment="1">
      <alignment vertical="top"/>
    </xf>
    <xf numFmtId="0" fontId="5" fillId="0" borderId="0" xfId="0" applyFont="1" applyAlignment="1">
      <alignment horizontal="left"/>
    </xf>
    <xf numFmtId="164" fontId="5" fillId="0" borderId="0" xfId="1" applyNumberFormat="1" applyFont="1" applyBorder="1" applyAlignment="1">
      <alignment horizontal="left" vertical="top"/>
    </xf>
    <xf numFmtId="164" fontId="5" fillId="0" borderId="0" xfId="1" applyNumberFormat="1" applyFont="1" applyBorder="1"/>
    <xf numFmtId="165" fontId="5" fillId="0" borderId="0" xfId="0" quotePrefix="1" applyNumberFormat="1" applyFont="1" applyAlignment="1">
      <alignment horizontal="left"/>
    </xf>
    <xf numFmtId="164" fontId="6" fillId="2" borderId="3" xfId="1" applyNumberFormat="1" applyFont="1" applyFill="1" applyBorder="1"/>
    <xf numFmtId="166" fontId="6" fillId="2" borderId="4" xfId="3" applyNumberFormat="1" applyFont="1" applyFill="1" applyBorder="1"/>
    <xf numFmtId="164" fontId="6" fillId="2" borderId="5" xfId="1" applyNumberFormat="1" applyFont="1" applyFill="1" applyBorder="1"/>
    <xf numFmtId="166" fontId="6" fillId="2" borderId="6" xfId="3" applyNumberFormat="1" applyFont="1" applyFill="1" applyBorder="1"/>
    <xf numFmtId="164" fontId="6" fillId="2" borderId="5" xfId="1" applyNumberFormat="1" applyFont="1" applyFill="1" applyBorder="1" applyAlignment="1" applyProtection="1">
      <alignment horizontal="left"/>
    </xf>
    <xf numFmtId="0" fontId="5" fillId="2" borderId="7" xfId="2" applyFont="1" applyFill="1" applyBorder="1" applyAlignment="1">
      <alignment horizontal="left"/>
    </xf>
    <xf numFmtId="166" fontId="6" fillId="2" borderId="8" xfId="3" applyNumberFormat="1" applyFont="1" applyFill="1" applyBorder="1"/>
    <xf numFmtId="0" fontId="13" fillId="0" borderId="0" xfId="1" applyNumberFormat="1" applyFont="1" applyBorder="1" applyAlignment="1">
      <alignment horizontal="center" wrapText="1"/>
    </xf>
    <xf numFmtId="49" fontId="12" fillId="0" borderId="0" xfId="0" applyNumberFormat="1" applyFont="1" applyAlignment="1">
      <alignment horizontal="center" vertical="top" wrapText="1"/>
    </xf>
    <xf numFmtId="49" fontId="13" fillId="0" borderId="2" xfId="0" applyNumberFormat="1" applyFont="1" applyBorder="1" applyAlignment="1">
      <alignment horizontal="center" vertical="top" wrapText="1"/>
    </xf>
    <xf numFmtId="49" fontId="13" fillId="0" borderId="2" xfId="1" applyNumberFormat="1" applyFont="1" applyBorder="1" applyAlignment="1" applyProtection="1">
      <alignment horizontal="center" vertical="top" wrapText="1"/>
    </xf>
    <xf numFmtId="49" fontId="13" fillId="0" borderId="0" xfId="2" applyNumberFormat="1" applyFont="1" applyAlignment="1">
      <alignment horizontal="center" vertical="top" wrapText="1"/>
    </xf>
    <xf numFmtId="49" fontId="13" fillId="0" borderId="0" xfId="0" applyNumberFormat="1" applyFont="1" applyAlignment="1">
      <alignment horizontal="center" vertical="top" wrapText="1"/>
    </xf>
    <xf numFmtId="164" fontId="3" fillId="0" borderId="0" xfId="1" applyNumberFormat="1" applyFont="1" applyAlignment="1">
      <alignment horizontal="right"/>
    </xf>
    <xf numFmtId="165" fontId="3" fillId="0" borderId="0" xfId="1" applyNumberFormat="1" applyFont="1" applyAlignment="1">
      <alignment horizontal="left"/>
    </xf>
    <xf numFmtId="164" fontId="6" fillId="0" borderId="0" xfId="1" applyNumberFormat="1" applyFont="1" applyFill="1" applyBorder="1"/>
    <xf numFmtId="164" fontId="17" fillId="0" borderId="0" xfId="1" applyNumberFormat="1" applyFont="1" applyFill="1" applyBorder="1" applyAlignment="1">
      <alignment horizontal="left"/>
    </xf>
    <xf numFmtId="164" fontId="17" fillId="0" borderId="0" xfId="1" applyNumberFormat="1" applyFont="1" applyBorder="1" applyAlignment="1">
      <alignment horizontal="left"/>
    </xf>
    <xf numFmtId="164" fontId="17" fillId="0" borderId="0" xfId="1" applyNumberFormat="1" applyFont="1" applyBorder="1" applyAlignment="1" applyProtection="1">
      <alignment horizontal="left"/>
    </xf>
    <xf numFmtId="164" fontId="17" fillId="0" borderId="0" xfId="1" applyNumberFormat="1" applyFont="1" applyFill="1" applyBorder="1" applyAlignment="1" applyProtection="1">
      <alignment horizontal="left"/>
    </xf>
    <xf numFmtId="164" fontId="3" fillId="0" borderId="0" xfId="1" applyNumberFormat="1" applyFont="1" applyBorder="1" applyAlignment="1">
      <alignment horizontal="right"/>
    </xf>
    <xf numFmtId="165" fontId="3" fillId="0" borderId="0" xfId="1" applyNumberFormat="1" applyFont="1" applyBorder="1" applyAlignment="1">
      <alignment horizontal="left"/>
    </xf>
    <xf numFmtId="0" fontId="3" fillId="0" borderId="0" xfId="0" applyFont="1" applyAlignment="1">
      <alignment horizontal="left" vertical="top"/>
    </xf>
    <xf numFmtId="0" fontId="18" fillId="0" borderId="0" xfId="2" applyFont="1" applyAlignment="1">
      <alignment vertical="top"/>
    </xf>
    <xf numFmtId="164" fontId="6" fillId="0" borderId="0" xfId="1" applyNumberFormat="1" applyFont="1" applyBorder="1" applyAlignment="1" applyProtection="1">
      <alignment horizontal="right" vertical="top"/>
    </xf>
    <xf numFmtId="164" fontId="6" fillId="0" borderId="0" xfId="1" applyNumberFormat="1" applyFont="1" applyFill="1" applyBorder="1" applyAlignment="1" applyProtection="1">
      <alignment horizontal="right" vertical="top"/>
    </xf>
    <xf numFmtId="0" fontId="13" fillId="0" borderId="1" xfId="1" applyNumberFormat="1" applyFont="1" applyBorder="1" applyAlignment="1">
      <alignment horizontal="center" wrapText="1"/>
    </xf>
    <xf numFmtId="164" fontId="3" fillId="0" borderId="0" xfId="1" applyNumberFormat="1" applyFont="1" applyBorder="1" applyAlignment="1">
      <alignment wrapText="1"/>
    </xf>
    <xf numFmtId="164" fontId="6" fillId="0" borderId="0" xfId="1" applyNumberFormat="1" applyFont="1" applyBorder="1" applyAlignment="1" applyProtection="1">
      <alignment horizontal="right"/>
    </xf>
    <xf numFmtId="5" fontId="6" fillId="0" borderId="0" xfId="0" applyNumberFormat="1" applyFont="1" applyAlignment="1">
      <alignment horizontal="center"/>
    </xf>
    <xf numFmtId="0" fontId="6" fillId="0" borderId="0" xfId="0" quotePrefix="1" applyFont="1" applyAlignment="1">
      <alignment horizontal="center"/>
    </xf>
    <xf numFmtId="0" fontId="6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164" fontId="13" fillId="0" borderId="0" xfId="1" applyNumberFormat="1" applyFont="1" applyBorder="1" applyAlignment="1" applyProtection="1">
      <alignment horizontal="center" vertical="center" wrapText="1"/>
    </xf>
    <xf numFmtId="164" fontId="3" fillId="0" borderId="0" xfId="1" applyNumberFormat="1" applyFont="1" applyBorder="1"/>
    <xf numFmtId="164" fontId="3" fillId="0" borderId="0" xfId="1" applyNumberFormat="1" applyFont="1" applyBorder="1" applyAlignment="1">
      <alignment horizontal="left" vertical="top"/>
    </xf>
    <xf numFmtId="164" fontId="3" fillId="0" borderId="0" xfId="1" applyNumberFormat="1" applyFont="1" applyBorder="1" applyAlignment="1">
      <alignment horizontal="left" vertical="top" wrapText="1"/>
    </xf>
    <xf numFmtId="164" fontId="1" fillId="0" borderId="0" xfId="1" applyNumberFormat="1" applyFont="1" applyBorder="1"/>
    <xf numFmtId="165" fontId="3" fillId="0" borderId="0" xfId="0" quotePrefix="1" applyNumberFormat="1" applyFont="1" applyAlignment="1">
      <alignment horizontal="left"/>
    </xf>
    <xf numFmtId="167" fontId="3" fillId="0" borderId="0" xfId="1" applyNumberFormat="1" applyFont="1" applyBorder="1" applyAlignment="1">
      <alignment horizontal="left"/>
    </xf>
    <xf numFmtId="0" fontId="6" fillId="0" borderId="0" xfId="2" applyFont="1"/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/>
    </xf>
    <xf numFmtId="164" fontId="0" fillId="0" borderId="0" xfId="0" applyNumberFormat="1" applyAlignment="1">
      <alignment vertical="top"/>
    </xf>
    <xf numFmtId="164" fontId="6" fillId="0" borderId="0" xfId="1" applyNumberFormat="1" applyFont="1" applyFill="1" applyBorder="1" applyAlignment="1">
      <alignment horizontal="right"/>
    </xf>
    <xf numFmtId="164" fontId="3" fillId="0" borderId="0" xfId="1" applyNumberFormat="1" applyFont="1" applyFill="1" applyAlignment="1">
      <alignment horizontal="right"/>
    </xf>
    <xf numFmtId="2" fontId="6" fillId="0" borderId="0" xfId="1" applyNumberFormat="1" applyFont="1" applyFill="1" applyBorder="1" applyAlignment="1" applyProtection="1">
      <alignment horizontal="center"/>
    </xf>
    <xf numFmtId="0" fontId="3" fillId="0" borderId="0" xfId="0" applyFont="1" applyAlignment="1">
      <alignment horizontal="right"/>
    </xf>
    <xf numFmtId="164" fontId="3" fillId="0" borderId="0" xfId="1" applyNumberFormat="1" applyFont="1" applyFill="1" applyBorder="1" applyAlignment="1">
      <alignment horizontal="right"/>
    </xf>
    <xf numFmtId="0" fontId="8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2" xfId="2" xr:uid="{90561672-1805-49B4-9E68-4E5AAF16BC51}"/>
    <cellStyle name="Percent" xfId="3" builtinId="5"/>
  </cellStyles>
  <dxfs count="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64" formatCode="_(* #,##0_);_(* \(#,##0\);_(* &quot;-&quot;??_);_(@_)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64" formatCode="_(* #,##0_);_(* \(#,##0\);_(* &quot;-&quot;??_);_(@_)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_(* #,##0_);_(* \(#,##0\);_(* &quot;-&quot;??_);_(@_)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_(* #,##0_);_(* \(#,##0\);_(* &quot;-&quot;??_);_(@_)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border outline="0">
        <top style="thin">
          <color rgb="FF000000"/>
        </top>
        <bottom style="thin">
          <color auto="1"/>
        </bottom>
      </border>
    </dxf>
    <dxf>
      <font>
        <strike val="0"/>
        <outline val="0"/>
        <shadow val="0"/>
        <u val="none"/>
        <name val="Calibri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/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/>
        <bottom/>
        <vertical/>
        <horizontal/>
      </border>
    </dxf>
    <dxf>
      <border outline="0"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numFmt numFmtId="30" formatCode="@"/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numFmt numFmtId="164" formatCode="_(* #,##0_);_(* \(#,##0\);_(* &quot;-&quot;??_);_(@_)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_(* #,##0_);_(* \(#,##0\);_(* &quot;-&quot;??_);_(@_)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_(* #,##0_);_(* \(#,##0\);_(* &quot;-&quot;??_);_(@_)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_(* #,##0_);_(* \(#,##0\);_(* &quot;-&quot;??_);_(@_)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_(* #,##0_);_(* \(#,##0\);_(* &quot;-&quot;??_);_(@_)"/>
      <alignment horizontal="lef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border outline="0">
        <top style="thin">
          <color indexed="8"/>
        </top>
        <bottom style="thin">
          <color auto="1"/>
        </bottom>
      </border>
    </dxf>
    <dxf>
      <font>
        <strike val="0"/>
        <outline val="0"/>
        <shadow val="0"/>
        <u val="none"/>
        <name val="Calibri"/>
        <family val="2"/>
        <scheme val="minor"/>
      </font>
    </dxf>
    <dxf>
      <border outline="0">
        <bottom style="thin">
          <color indexed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numFmt numFmtId="164" formatCode="_(* #,##0_);_(* \(#,##0\);_(* &quot;-&quot;??_);_(@_)"/>
      <alignment horizontal="center" vertical="bottom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ill>
        <patternFill>
          <bgColor rgb="FFE8EBF0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3"/>
        </vertical>
        <horizontal style="thin">
          <color theme="3" tint="0.79998168889431442"/>
        </horizontal>
      </border>
    </dxf>
  </dxfs>
  <tableStyles count="1" defaultTableStyle="DkBlue_bandedrows" defaultPivotStyle="PivotStyleLight16">
    <tableStyle name="DkBlue_bandedrows" pivot="0" count="3" xr9:uid="{BDE260DD-F180-42F8-9340-F5611776D0F4}">
      <tableStyleElement type="wholeTable" dxfId="31"/>
      <tableStyleElement type="headerRow" dxfId="30"/>
      <tableStyleElement type="firstRowStripe" dxfId="29"/>
    </tableStyle>
  </tableStyles>
  <colors>
    <mruColors>
      <color rgb="FFA5A5A5"/>
      <color rgb="FFE8EBF0"/>
      <color rgb="FFE6E9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BF49DCB-3E3F-4AC2-9EC6-7FABF604CF74}" name="Table2" displayName="Table2" ref="B3:H53" totalsRowShown="0" headerRowDxfId="28" dataDxfId="26" headerRowBorderDxfId="27" tableBorderDxfId="25" headerRowCellStyle="Comma">
  <autoFilter ref="B3:H53" xr:uid="{6BF49DCB-3E3F-4AC2-9EC6-7FABF604CF7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43F4FD5D-40D3-47C4-A0AD-B7BF645DD018}" name="FISCAL YEAR" dataDxfId="24"/>
    <tableColumn id="2" xr3:uid="{4BE52B48-C012-4CC9-A78A-C7B15B2BEBD2}" name="BEGINNING BALANCE" dataDxfId="23" dataCellStyle="Comma"/>
    <tableColumn id="3" xr3:uid="{96BEB8A3-6505-4AE7-8020-276E2874E2D6}" name="APPROPRIATIONS" dataDxfId="22" dataCellStyle="Comma"/>
    <tableColumn id="4" xr3:uid="{2589B738-BE40-482A-A402-EFB1FE90CD16}" name="REDUCTIONS" dataDxfId="21" dataCellStyle="Comma"/>
    <tableColumn id="5" xr3:uid="{F1974A8C-3AF9-474C-9387-6E3C7F6D2B4E}" name="ENDING BALANCE" dataDxfId="20" dataCellStyle="Comma"/>
    <tableColumn id="6" xr3:uid="{BCD13232-D75A-4693-8B21-8C61B475348B}" name="FULL FUNDING REQUIREMENT" dataDxfId="19" dataCellStyle="Comma"/>
    <tableColumn id="7" xr3:uid="{D33C7F5A-44F5-484B-88F8-0A6F6D0E535C}" name="% FUNDED 1" dataDxfId="18" dataCellStyle="Percent"/>
  </tableColumns>
  <tableStyleInfo name="DkBlue_bandedrows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EF8D0A6-E694-4055-9856-CAB01BB07195}" name="Table1" displayName="Table1" ref="B3:F44" totalsRowShown="0" headerRowDxfId="17" headerRowCellStyle="Comma">
  <autoFilter ref="B3:F44" xr:uid="{DEF8D0A6-E694-4055-9856-CAB01BB07195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8E33A650-1266-44CD-B024-AC0EA9EE3D15}" name="FISCAL YEAR" dataDxfId="16"/>
    <tableColumn id="2" xr3:uid="{65800798-BBC0-45C1-BBA0-8B7AFB5EA36D}" name="ORIGINAL APPROPRIATION TO CRF" dataDxfId="15" dataCellStyle="Comma"/>
    <tableColumn id="3" xr3:uid="{BD535422-1FD8-4CAA-BC5E-61D3B4EA032B}" name="CRF USED TO COVER DEFICIT"/>
    <tableColumn id="4" xr3:uid="{F6BC6272-7B01-4175-8F96-F6BE636C0314}" name="APPROPRIATION OF CRF TO AGENCIES" dataDxfId="14" dataCellStyle="Comma"/>
    <tableColumn id="5" xr3:uid="{D399D39F-B94F-48A3-86D4-25EC7230AED3}" name="LAPSED TO GF"/>
  </tableColumns>
  <tableStyleInfo name="DkBlue_bandedrows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995BB33-23DA-4326-A5D2-AB3C0C3B4EF8}" name="Table14" displayName="Table14" ref="B3:D23" totalsRowShown="0" headerRowDxfId="13" headerRowBorderDxfId="12" tableBorderDxfId="11" headerRowCellStyle="Comma">
  <autoFilter ref="B3:D23" xr:uid="{DEF8D0A6-E694-4055-9856-CAB01BB07195}">
    <filterColumn colId="0" hiddenButton="1"/>
    <filterColumn colId="1" hiddenButton="1"/>
    <filterColumn colId="2" hiddenButton="1"/>
  </autoFilter>
  <tableColumns count="3">
    <tableColumn id="1" xr3:uid="{0E540E8D-19D9-487E-AA48-D11AB503A797}" name="FISCAL YEAR" dataDxfId="10"/>
    <tableColumn id="2" xr3:uid="{9CFACA0B-4BCB-4A27-ACB7-F470810F4616}" name="TOTAL BUDGETARY SURPLUS1" dataDxfId="9" dataCellStyle="Comma"/>
    <tableColumn id="3" xr3:uid="{1ED91CD4-3692-410E-83DF-BA61A4C46EB7}" name="TRANSFER TO CONTINGENCY RESERVE2"/>
  </tableColumns>
  <tableStyleInfo name="DkBlue_bandedrows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4E78827-070D-40A2-9684-F49958CB1776}" name="Table25" displayName="Table25" ref="B3:F52" totalsRowShown="0" headerRowDxfId="8" dataDxfId="6" headerRowBorderDxfId="7" tableBorderDxfId="5" headerRowCellStyle="Comma">
  <autoFilter ref="B3:F52" xr:uid="{6BF49DCB-3E3F-4AC2-9EC6-7FABF604CF74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9F1D45BD-33D1-497F-A600-06F199346C43}" name="FISCAL YEAR" dataDxfId="4"/>
    <tableColumn id="5" xr3:uid="{D80C5D27-451C-415A-B663-F3F91E2B2C6A}" name="GENERAL RESERVE" dataDxfId="3" dataCellStyle="Comma"/>
    <tableColumn id="6" xr3:uid="{ADA45966-73EE-424F-8D1B-EF3B8493CA1B}" name="CAPITAL RESERVE1" dataDxfId="2" dataCellStyle="Comma"/>
    <tableColumn id="9" xr3:uid="{04713C46-FFC7-450E-A2D6-7F91E3DBAAC2}" name="CONTINGENCY RESERVE" dataDxfId="1" dataCellStyle="Comma"/>
    <tableColumn id="10" xr3:uid="{F425E423-77BC-4050-916E-710533DCBF51}" name="TOTAL" dataDxfId="0" dataCellStyle="Comma"/>
  </tableColumns>
  <tableStyleInfo name="DkBlue_bandedrows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101AD-4ACE-4068-9D69-09C4E8569B21}">
  <sheetPr codeName="Sheet1">
    <tabColor rgb="FF92D050"/>
    <pageSetUpPr autoPageBreaks="0" fitToPage="1"/>
  </sheetPr>
  <dimension ref="A1:H68"/>
  <sheetViews>
    <sheetView showGridLines="0" zoomScaleNormal="100" zoomScaleSheetLayoutView="100" workbookViewId="0">
      <pane ySplit="3" topLeftCell="A43" activePane="bottomLeft" state="frozen"/>
      <selection pane="bottomLeft" activeCell="H54" sqref="H54"/>
    </sheetView>
  </sheetViews>
  <sheetFormatPr defaultRowHeight="12.75" x14ac:dyDescent="0.2"/>
  <cols>
    <col min="1" max="1" width="2.28515625" style="7" customWidth="1"/>
    <col min="2" max="2" width="11.28515625" style="7" customWidth="1"/>
    <col min="3" max="3" width="21.28515625" style="58" customWidth="1"/>
    <col min="4" max="4" width="22.140625" style="58" bestFit="1" customWidth="1"/>
    <col min="5" max="6" width="19.7109375" style="58" customWidth="1"/>
    <col min="7" max="7" width="36.85546875" style="58" bestFit="1" customWidth="1"/>
    <col min="8" max="8" width="15" style="58" bestFit="1" customWidth="1"/>
    <col min="9" max="9" width="8.85546875" style="7" customWidth="1"/>
    <col min="10" max="255" width="8.85546875" style="7"/>
    <col min="256" max="256" width="19.140625" style="7" customWidth="1"/>
    <col min="257" max="258" width="18.7109375" style="7" customWidth="1"/>
    <col min="259" max="259" width="17" style="7" customWidth="1"/>
    <col min="260" max="260" width="2.140625" style="7" customWidth="1"/>
    <col min="261" max="261" width="19.7109375" style="7" customWidth="1"/>
    <col min="262" max="511" width="8.85546875" style="7"/>
    <col min="512" max="512" width="19.140625" style="7" customWidth="1"/>
    <col min="513" max="514" width="18.7109375" style="7" customWidth="1"/>
    <col min="515" max="515" width="17" style="7" customWidth="1"/>
    <col min="516" max="516" width="2.140625" style="7" customWidth="1"/>
    <col min="517" max="517" width="19.7109375" style="7" customWidth="1"/>
    <col min="518" max="767" width="8.85546875" style="7"/>
    <col min="768" max="768" width="19.140625" style="7" customWidth="1"/>
    <col min="769" max="770" width="18.7109375" style="7" customWidth="1"/>
    <col min="771" max="771" width="17" style="7" customWidth="1"/>
    <col min="772" max="772" width="2.140625" style="7" customWidth="1"/>
    <col min="773" max="773" width="19.7109375" style="7" customWidth="1"/>
    <col min="774" max="1023" width="8.85546875" style="7"/>
    <col min="1024" max="1024" width="19.140625" style="7" customWidth="1"/>
    <col min="1025" max="1026" width="18.7109375" style="7" customWidth="1"/>
    <col min="1027" max="1027" width="17" style="7" customWidth="1"/>
    <col min="1028" max="1028" width="2.140625" style="7" customWidth="1"/>
    <col min="1029" max="1029" width="19.7109375" style="7" customWidth="1"/>
    <col min="1030" max="1279" width="8.85546875" style="7"/>
    <col min="1280" max="1280" width="19.140625" style="7" customWidth="1"/>
    <col min="1281" max="1282" width="18.7109375" style="7" customWidth="1"/>
    <col min="1283" max="1283" width="17" style="7" customWidth="1"/>
    <col min="1284" max="1284" width="2.140625" style="7" customWidth="1"/>
    <col min="1285" max="1285" width="19.7109375" style="7" customWidth="1"/>
    <col min="1286" max="1535" width="8.85546875" style="7"/>
    <col min="1536" max="1536" width="19.140625" style="7" customWidth="1"/>
    <col min="1537" max="1538" width="18.7109375" style="7" customWidth="1"/>
    <col min="1539" max="1539" width="17" style="7" customWidth="1"/>
    <col min="1540" max="1540" width="2.140625" style="7" customWidth="1"/>
    <col min="1541" max="1541" width="19.7109375" style="7" customWidth="1"/>
    <col min="1542" max="1791" width="8.85546875" style="7"/>
    <col min="1792" max="1792" width="19.140625" style="7" customWidth="1"/>
    <col min="1793" max="1794" width="18.7109375" style="7" customWidth="1"/>
    <col min="1795" max="1795" width="17" style="7" customWidth="1"/>
    <col min="1796" max="1796" width="2.140625" style="7" customWidth="1"/>
    <col min="1797" max="1797" width="19.7109375" style="7" customWidth="1"/>
    <col min="1798" max="2047" width="8.85546875" style="7"/>
    <col min="2048" max="2048" width="19.140625" style="7" customWidth="1"/>
    <col min="2049" max="2050" width="18.7109375" style="7" customWidth="1"/>
    <col min="2051" max="2051" width="17" style="7" customWidth="1"/>
    <col min="2052" max="2052" width="2.140625" style="7" customWidth="1"/>
    <col min="2053" max="2053" width="19.7109375" style="7" customWidth="1"/>
    <col min="2054" max="2303" width="8.85546875" style="7"/>
    <col min="2304" max="2304" width="19.140625" style="7" customWidth="1"/>
    <col min="2305" max="2306" width="18.7109375" style="7" customWidth="1"/>
    <col min="2307" max="2307" width="17" style="7" customWidth="1"/>
    <col min="2308" max="2308" width="2.140625" style="7" customWidth="1"/>
    <col min="2309" max="2309" width="19.7109375" style="7" customWidth="1"/>
    <col min="2310" max="2559" width="8.85546875" style="7"/>
    <col min="2560" max="2560" width="19.140625" style="7" customWidth="1"/>
    <col min="2561" max="2562" width="18.7109375" style="7" customWidth="1"/>
    <col min="2563" max="2563" width="17" style="7" customWidth="1"/>
    <col min="2564" max="2564" width="2.140625" style="7" customWidth="1"/>
    <col min="2565" max="2565" width="19.7109375" style="7" customWidth="1"/>
    <col min="2566" max="2815" width="8.85546875" style="7"/>
    <col min="2816" max="2816" width="19.140625" style="7" customWidth="1"/>
    <col min="2817" max="2818" width="18.7109375" style="7" customWidth="1"/>
    <col min="2819" max="2819" width="17" style="7" customWidth="1"/>
    <col min="2820" max="2820" width="2.140625" style="7" customWidth="1"/>
    <col min="2821" max="2821" width="19.7109375" style="7" customWidth="1"/>
    <col min="2822" max="3071" width="8.85546875" style="7"/>
    <col min="3072" max="3072" width="19.140625" style="7" customWidth="1"/>
    <col min="3073" max="3074" width="18.7109375" style="7" customWidth="1"/>
    <col min="3075" max="3075" width="17" style="7" customWidth="1"/>
    <col min="3076" max="3076" width="2.140625" style="7" customWidth="1"/>
    <col min="3077" max="3077" width="19.7109375" style="7" customWidth="1"/>
    <col min="3078" max="3327" width="8.85546875" style="7"/>
    <col min="3328" max="3328" width="19.140625" style="7" customWidth="1"/>
    <col min="3329" max="3330" width="18.7109375" style="7" customWidth="1"/>
    <col min="3331" max="3331" width="17" style="7" customWidth="1"/>
    <col min="3332" max="3332" width="2.140625" style="7" customWidth="1"/>
    <col min="3333" max="3333" width="19.7109375" style="7" customWidth="1"/>
    <col min="3334" max="3583" width="8.85546875" style="7"/>
    <col min="3584" max="3584" width="19.140625" style="7" customWidth="1"/>
    <col min="3585" max="3586" width="18.7109375" style="7" customWidth="1"/>
    <col min="3587" max="3587" width="17" style="7" customWidth="1"/>
    <col min="3588" max="3588" width="2.140625" style="7" customWidth="1"/>
    <col min="3589" max="3589" width="19.7109375" style="7" customWidth="1"/>
    <col min="3590" max="3839" width="8.85546875" style="7"/>
    <col min="3840" max="3840" width="19.140625" style="7" customWidth="1"/>
    <col min="3841" max="3842" width="18.7109375" style="7" customWidth="1"/>
    <col min="3843" max="3843" width="17" style="7" customWidth="1"/>
    <col min="3844" max="3844" width="2.140625" style="7" customWidth="1"/>
    <col min="3845" max="3845" width="19.7109375" style="7" customWidth="1"/>
    <col min="3846" max="4095" width="8.85546875" style="7"/>
    <col min="4096" max="4096" width="19.140625" style="7" customWidth="1"/>
    <col min="4097" max="4098" width="18.7109375" style="7" customWidth="1"/>
    <col min="4099" max="4099" width="17" style="7" customWidth="1"/>
    <col min="4100" max="4100" width="2.140625" style="7" customWidth="1"/>
    <col min="4101" max="4101" width="19.7109375" style="7" customWidth="1"/>
    <col min="4102" max="4351" width="8.85546875" style="7"/>
    <col min="4352" max="4352" width="19.140625" style="7" customWidth="1"/>
    <col min="4353" max="4354" width="18.7109375" style="7" customWidth="1"/>
    <col min="4355" max="4355" width="17" style="7" customWidth="1"/>
    <col min="4356" max="4356" width="2.140625" style="7" customWidth="1"/>
    <col min="4357" max="4357" width="19.7109375" style="7" customWidth="1"/>
    <col min="4358" max="4607" width="8.85546875" style="7"/>
    <col min="4608" max="4608" width="19.140625" style="7" customWidth="1"/>
    <col min="4609" max="4610" width="18.7109375" style="7" customWidth="1"/>
    <col min="4611" max="4611" width="17" style="7" customWidth="1"/>
    <col min="4612" max="4612" width="2.140625" style="7" customWidth="1"/>
    <col min="4613" max="4613" width="19.7109375" style="7" customWidth="1"/>
    <col min="4614" max="4863" width="8.85546875" style="7"/>
    <col min="4864" max="4864" width="19.140625" style="7" customWidth="1"/>
    <col min="4865" max="4866" width="18.7109375" style="7" customWidth="1"/>
    <col min="4867" max="4867" width="17" style="7" customWidth="1"/>
    <col min="4868" max="4868" width="2.140625" style="7" customWidth="1"/>
    <col min="4869" max="4869" width="19.7109375" style="7" customWidth="1"/>
    <col min="4870" max="5119" width="8.85546875" style="7"/>
    <col min="5120" max="5120" width="19.140625" style="7" customWidth="1"/>
    <col min="5121" max="5122" width="18.7109375" style="7" customWidth="1"/>
    <col min="5123" max="5123" width="17" style="7" customWidth="1"/>
    <col min="5124" max="5124" width="2.140625" style="7" customWidth="1"/>
    <col min="5125" max="5125" width="19.7109375" style="7" customWidth="1"/>
    <col min="5126" max="5375" width="8.85546875" style="7"/>
    <col min="5376" max="5376" width="19.140625" style="7" customWidth="1"/>
    <col min="5377" max="5378" width="18.7109375" style="7" customWidth="1"/>
    <col min="5379" max="5379" width="17" style="7" customWidth="1"/>
    <col min="5380" max="5380" width="2.140625" style="7" customWidth="1"/>
    <col min="5381" max="5381" width="19.7109375" style="7" customWidth="1"/>
    <col min="5382" max="5631" width="8.85546875" style="7"/>
    <col min="5632" max="5632" width="19.140625" style="7" customWidth="1"/>
    <col min="5633" max="5634" width="18.7109375" style="7" customWidth="1"/>
    <col min="5635" max="5635" width="17" style="7" customWidth="1"/>
    <col min="5636" max="5636" width="2.140625" style="7" customWidth="1"/>
    <col min="5637" max="5637" width="19.7109375" style="7" customWidth="1"/>
    <col min="5638" max="5887" width="8.85546875" style="7"/>
    <col min="5888" max="5888" width="19.140625" style="7" customWidth="1"/>
    <col min="5889" max="5890" width="18.7109375" style="7" customWidth="1"/>
    <col min="5891" max="5891" width="17" style="7" customWidth="1"/>
    <col min="5892" max="5892" width="2.140625" style="7" customWidth="1"/>
    <col min="5893" max="5893" width="19.7109375" style="7" customWidth="1"/>
    <col min="5894" max="6143" width="8.85546875" style="7"/>
    <col min="6144" max="6144" width="19.140625" style="7" customWidth="1"/>
    <col min="6145" max="6146" width="18.7109375" style="7" customWidth="1"/>
    <col min="6147" max="6147" width="17" style="7" customWidth="1"/>
    <col min="6148" max="6148" width="2.140625" style="7" customWidth="1"/>
    <col min="6149" max="6149" width="19.7109375" style="7" customWidth="1"/>
    <col min="6150" max="6399" width="8.85546875" style="7"/>
    <col min="6400" max="6400" width="19.140625" style="7" customWidth="1"/>
    <col min="6401" max="6402" width="18.7109375" style="7" customWidth="1"/>
    <col min="6403" max="6403" width="17" style="7" customWidth="1"/>
    <col min="6404" max="6404" width="2.140625" style="7" customWidth="1"/>
    <col min="6405" max="6405" width="19.7109375" style="7" customWidth="1"/>
    <col min="6406" max="6655" width="8.85546875" style="7"/>
    <col min="6656" max="6656" width="19.140625" style="7" customWidth="1"/>
    <col min="6657" max="6658" width="18.7109375" style="7" customWidth="1"/>
    <col min="6659" max="6659" width="17" style="7" customWidth="1"/>
    <col min="6660" max="6660" width="2.140625" style="7" customWidth="1"/>
    <col min="6661" max="6661" width="19.7109375" style="7" customWidth="1"/>
    <col min="6662" max="6911" width="8.85546875" style="7"/>
    <col min="6912" max="6912" width="19.140625" style="7" customWidth="1"/>
    <col min="6913" max="6914" width="18.7109375" style="7" customWidth="1"/>
    <col min="6915" max="6915" width="17" style="7" customWidth="1"/>
    <col min="6916" max="6916" width="2.140625" style="7" customWidth="1"/>
    <col min="6917" max="6917" width="19.7109375" style="7" customWidth="1"/>
    <col min="6918" max="7167" width="8.85546875" style="7"/>
    <col min="7168" max="7168" width="19.140625" style="7" customWidth="1"/>
    <col min="7169" max="7170" width="18.7109375" style="7" customWidth="1"/>
    <col min="7171" max="7171" width="17" style="7" customWidth="1"/>
    <col min="7172" max="7172" width="2.140625" style="7" customWidth="1"/>
    <col min="7173" max="7173" width="19.7109375" style="7" customWidth="1"/>
    <col min="7174" max="7423" width="8.85546875" style="7"/>
    <col min="7424" max="7424" width="19.140625" style="7" customWidth="1"/>
    <col min="7425" max="7426" width="18.7109375" style="7" customWidth="1"/>
    <col min="7427" max="7427" width="17" style="7" customWidth="1"/>
    <col min="7428" max="7428" width="2.140625" style="7" customWidth="1"/>
    <col min="7429" max="7429" width="19.7109375" style="7" customWidth="1"/>
    <col min="7430" max="7679" width="8.85546875" style="7"/>
    <col min="7680" max="7680" width="19.140625" style="7" customWidth="1"/>
    <col min="7681" max="7682" width="18.7109375" style="7" customWidth="1"/>
    <col min="7683" max="7683" width="17" style="7" customWidth="1"/>
    <col min="7684" max="7684" width="2.140625" style="7" customWidth="1"/>
    <col min="7685" max="7685" width="19.7109375" style="7" customWidth="1"/>
    <col min="7686" max="7935" width="8.85546875" style="7"/>
    <col min="7936" max="7936" width="19.140625" style="7" customWidth="1"/>
    <col min="7937" max="7938" width="18.7109375" style="7" customWidth="1"/>
    <col min="7939" max="7939" width="17" style="7" customWidth="1"/>
    <col min="7940" max="7940" width="2.140625" style="7" customWidth="1"/>
    <col min="7941" max="7941" width="19.7109375" style="7" customWidth="1"/>
    <col min="7942" max="8191" width="8.85546875" style="7"/>
    <col min="8192" max="8192" width="19.140625" style="7" customWidth="1"/>
    <col min="8193" max="8194" width="18.7109375" style="7" customWidth="1"/>
    <col min="8195" max="8195" width="17" style="7" customWidth="1"/>
    <col min="8196" max="8196" width="2.140625" style="7" customWidth="1"/>
    <col min="8197" max="8197" width="19.7109375" style="7" customWidth="1"/>
    <col min="8198" max="8447" width="8.85546875" style="7"/>
    <col min="8448" max="8448" width="19.140625" style="7" customWidth="1"/>
    <col min="8449" max="8450" width="18.7109375" style="7" customWidth="1"/>
    <col min="8451" max="8451" width="17" style="7" customWidth="1"/>
    <col min="8452" max="8452" width="2.140625" style="7" customWidth="1"/>
    <col min="8453" max="8453" width="19.7109375" style="7" customWidth="1"/>
    <col min="8454" max="8703" width="8.85546875" style="7"/>
    <col min="8704" max="8704" width="19.140625" style="7" customWidth="1"/>
    <col min="8705" max="8706" width="18.7109375" style="7" customWidth="1"/>
    <col min="8707" max="8707" width="17" style="7" customWidth="1"/>
    <col min="8708" max="8708" width="2.140625" style="7" customWidth="1"/>
    <col min="8709" max="8709" width="19.7109375" style="7" customWidth="1"/>
    <col min="8710" max="8959" width="8.85546875" style="7"/>
    <col min="8960" max="8960" width="19.140625" style="7" customWidth="1"/>
    <col min="8961" max="8962" width="18.7109375" style="7" customWidth="1"/>
    <col min="8963" max="8963" width="17" style="7" customWidth="1"/>
    <col min="8964" max="8964" width="2.140625" style="7" customWidth="1"/>
    <col min="8965" max="8965" width="19.7109375" style="7" customWidth="1"/>
    <col min="8966" max="9215" width="8.85546875" style="7"/>
    <col min="9216" max="9216" width="19.140625" style="7" customWidth="1"/>
    <col min="9217" max="9218" width="18.7109375" style="7" customWidth="1"/>
    <col min="9219" max="9219" width="17" style="7" customWidth="1"/>
    <col min="9220" max="9220" width="2.140625" style="7" customWidth="1"/>
    <col min="9221" max="9221" width="19.7109375" style="7" customWidth="1"/>
    <col min="9222" max="9471" width="8.85546875" style="7"/>
    <col min="9472" max="9472" width="19.140625" style="7" customWidth="1"/>
    <col min="9473" max="9474" width="18.7109375" style="7" customWidth="1"/>
    <col min="9475" max="9475" width="17" style="7" customWidth="1"/>
    <col min="9476" max="9476" width="2.140625" style="7" customWidth="1"/>
    <col min="9477" max="9477" width="19.7109375" style="7" customWidth="1"/>
    <col min="9478" max="9727" width="8.85546875" style="7"/>
    <col min="9728" max="9728" width="19.140625" style="7" customWidth="1"/>
    <col min="9729" max="9730" width="18.7109375" style="7" customWidth="1"/>
    <col min="9731" max="9731" width="17" style="7" customWidth="1"/>
    <col min="9732" max="9732" width="2.140625" style="7" customWidth="1"/>
    <col min="9733" max="9733" width="19.7109375" style="7" customWidth="1"/>
    <col min="9734" max="9983" width="8.85546875" style="7"/>
    <col min="9984" max="9984" width="19.140625" style="7" customWidth="1"/>
    <col min="9985" max="9986" width="18.7109375" style="7" customWidth="1"/>
    <col min="9987" max="9987" width="17" style="7" customWidth="1"/>
    <col min="9988" max="9988" width="2.140625" style="7" customWidth="1"/>
    <col min="9989" max="9989" width="19.7109375" style="7" customWidth="1"/>
    <col min="9990" max="10239" width="8.85546875" style="7"/>
    <col min="10240" max="10240" width="19.140625" style="7" customWidth="1"/>
    <col min="10241" max="10242" width="18.7109375" style="7" customWidth="1"/>
    <col min="10243" max="10243" width="17" style="7" customWidth="1"/>
    <col min="10244" max="10244" width="2.140625" style="7" customWidth="1"/>
    <col min="10245" max="10245" width="19.7109375" style="7" customWidth="1"/>
    <col min="10246" max="10495" width="8.85546875" style="7"/>
    <col min="10496" max="10496" width="19.140625" style="7" customWidth="1"/>
    <col min="10497" max="10498" width="18.7109375" style="7" customWidth="1"/>
    <col min="10499" max="10499" width="17" style="7" customWidth="1"/>
    <col min="10500" max="10500" width="2.140625" style="7" customWidth="1"/>
    <col min="10501" max="10501" width="19.7109375" style="7" customWidth="1"/>
    <col min="10502" max="10751" width="8.85546875" style="7"/>
    <col min="10752" max="10752" width="19.140625" style="7" customWidth="1"/>
    <col min="10753" max="10754" width="18.7109375" style="7" customWidth="1"/>
    <col min="10755" max="10755" width="17" style="7" customWidth="1"/>
    <col min="10756" max="10756" width="2.140625" style="7" customWidth="1"/>
    <col min="10757" max="10757" width="19.7109375" style="7" customWidth="1"/>
    <col min="10758" max="11007" width="8.85546875" style="7"/>
    <col min="11008" max="11008" width="19.140625" style="7" customWidth="1"/>
    <col min="11009" max="11010" width="18.7109375" style="7" customWidth="1"/>
    <col min="11011" max="11011" width="17" style="7" customWidth="1"/>
    <col min="11012" max="11012" width="2.140625" style="7" customWidth="1"/>
    <col min="11013" max="11013" width="19.7109375" style="7" customWidth="1"/>
    <col min="11014" max="11263" width="8.85546875" style="7"/>
    <col min="11264" max="11264" width="19.140625" style="7" customWidth="1"/>
    <col min="11265" max="11266" width="18.7109375" style="7" customWidth="1"/>
    <col min="11267" max="11267" width="17" style="7" customWidth="1"/>
    <col min="11268" max="11268" width="2.140625" style="7" customWidth="1"/>
    <col min="11269" max="11269" width="19.7109375" style="7" customWidth="1"/>
    <col min="11270" max="11519" width="8.85546875" style="7"/>
    <col min="11520" max="11520" width="19.140625" style="7" customWidth="1"/>
    <col min="11521" max="11522" width="18.7109375" style="7" customWidth="1"/>
    <col min="11523" max="11523" width="17" style="7" customWidth="1"/>
    <col min="11524" max="11524" width="2.140625" style="7" customWidth="1"/>
    <col min="11525" max="11525" width="19.7109375" style="7" customWidth="1"/>
    <col min="11526" max="11775" width="8.85546875" style="7"/>
    <col min="11776" max="11776" width="19.140625" style="7" customWidth="1"/>
    <col min="11777" max="11778" width="18.7109375" style="7" customWidth="1"/>
    <col min="11779" max="11779" width="17" style="7" customWidth="1"/>
    <col min="11780" max="11780" width="2.140625" style="7" customWidth="1"/>
    <col min="11781" max="11781" width="19.7109375" style="7" customWidth="1"/>
    <col min="11782" max="12031" width="8.85546875" style="7"/>
    <col min="12032" max="12032" width="19.140625" style="7" customWidth="1"/>
    <col min="12033" max="12034" width="18.7109375" style="7" customWidth="1"/>
    <col min="12035" max="12035" width="17" style="7" customWidth="1"/>
    <col min="12036" max="12036" width="2.140625" style="7" customWidth="1"/>
    <col min="12037" max="12037" width="19.7109375" style="7" customWidth="1"/>
    <col min="12038" max="12287" width="8.85546875" style="7"/>
    <col min="12288" max="12288" width="19.140625" style="7" customWidth="1"/>
    <col min="12289" max="12290" width="18.7109375" style="7" customWidth="1"/>
    <col min="12291" max="12291" width="17" style="7" customWidth="1"/>
    <col min="12292" max="12292" width="2.140625" style="7" customWidth="1"/>
    <col min="12293" max="12293" width="19.7109375" style="7" customWidth="1"/>
    <col min="12294" max="12543" width="8.85546875" style="7"/>
    <col min="12544" max="12544" width="19.140625" style="7" customWidth="1"/>
    <col min="12545" max="12546" width="18.7109375" style="7" customWidth="1"/>
    <col min="12547" max="12547" width="17" style="7" customWidth="1"/>
    <col min="12548" max="12548" width="2.140625" style="7" customWidth="1"/>
    <col min="12549" max="12549" width="19.7109375" style="7" customWidth="1"/>
    <col min="12550" max="12799" width="8.85546875" style="7"/>
    <col min="12800" max="12800" width="19.140625" style="7" customWidth="1"/>
    <col min="12801" max="12802" width="18.7109375" style="7" customWidth="1"/>
    <col min="12803" max="12803" width="17" style="7" customWidth="1"/>
    <col min="12804" max="12804" width="2.140625" style="7" customWidth="1"/>
    <col min="12805" max="12805" width="19.7109375" style="7" customWidth="1"/>
    <col min="12806" max="13055" width="8.85546875" style="7"/>
    <col min="13056" max="13056" width="19.140625" style="7" customWidth="1"/>
    <col min="13057" max="13058" width="18.7109375" style="7" customWidth="1"/>
    <col min="13059" max="13059" width="17" style="7" customWidth="1"/>
    <col min="13060" max="13060" width="2.140625" style="7" customWidth="1"/>
    <col min="13061" max="13061" width="19.7109375" style="7" customWidth="1"/>
    <col min="13062" max="13311" width="8.85546875" style="7"/>
    <col min="13312" max="13312" width="19.140625" style="7" customWidth="1"/>
    <col min="13313" max="13314" width="18.7109375" style="7" customWidth="1"/>
    <col min="13315" max="13315" width="17" style="7" customWidth="1"/>
    <col min="13316" max="13316" width="2.140625" style="7" customWidth="1"/>
    <col min="13317" max="13317" width="19.7109375" style="7" customWidth="1"/>
    <col min="13318" max="13567" width="8.85546875" style="7"/>
    <col min="13568" max="13568" width="19.140625" style="7" customWidth="1"/>
    <col min="13569" max="13570" width="18.7109375" style="7" customWidth="1"/>
    <col min="13571" max="13571" width="17" style="7" customWidth="1"/>
    <col min="13572" max="13572" width="2.140625" style="7" customWidth="1"/>
    <col min="13573" max="13573" width="19.7109375" style="7" customWidth="1"/>
    <col min="13574" max="13823" width="8.85546875" style="7"/>
    <col min="13824" max="13824" width="19.140625" style="7" customWidth="1"/>
    <col min="13825" max="13826" width="18.7109375" style="7" customWidth="1"/>
    <col min="13827" max="13827" width="17" style="7" customWidth="1"/>
    <col min="13828" max="13828" width="2.140625" style="7" customWidth="1"/>
    <col min="13829" max="13829" width="19.7109375" style="7" customWidth="1"/>
    <col min="13830" max="14079" width="8.85546875" style="7"/>
    <col min="14080" max="14080" width="19.140625" style="7" customWidth="1"/>
    <col min="14081" max="14082" width="18.7109375" style="7" customWidth="1"/>
    <col min="14083" max="14083" width="17" style="7" customWidth="1"/>
    <col min="14084" max="14084" width="2.140625" style="7" customWidth="1"/>
    <col min="14085" max="14085" width="19.7109375" style="7" customWidth="1"/>
    <col min="14086" max="14335" width="8.85546875" style="7"/>
    <col min="14336" max="14336" width="19.140625" style="7" customWidth="1"/>
    <col min="14337" max="14338" width="18.7109375" style="7" customWidth="1"/>
    <col min="14339" max="14339" width="17" style="7" customWidth="1"/>
    <col min="14340" max="14340" width="2.140625" style="7" customWidth="1"/>
    <col min="14341" max="14341" width="19.7109375" style="7" customWidth="1"/>
    <col min="14342" max="14591" width="8.85546875" style="7"/>
    <col min="14592" max="14592" width="19.140625" style="7" customWidth="1"/>
    <col min="14593" max="14594" width="18.7109375" style="7" customWidth="1"/>
    <col min="14595" max="14595" width="17" style="7" customWidth="1"/>
    <col min="14596" max="14596" width="2.140625" style="7" customWidth="1"/>
    <col min="14597" max="14597" width="19.7109375" style="7" customWidth="1"/>
    <col min="14598" max="14847" width="8.85546875" style="7"/>
    <col min="14848" max="14848" width="19.140625" style="7" customWidth="1"/>
    <col min="14849" max="14850" width="18.7109375" style="7" customWidth="1"/>
    <col min="14851" max="14851" width="17" style="7" customWidth="1"/>
    <col min="14852" max="14852" width="2.140625" style="7" customWidth="1"/>
    <col min="14853" max="14853" width="19.7109375" style="7" customWidth="1"/>
    <col min="14854" max="15103" width="8.85546875" style="7"/>
    <col min="15104" max="15104" width="19.140625" style="7" customWidth="1"/>
    <col min="15105" max="15106" width="18.7109375" style="7" customWidth="1"/>
    <col min="15107" max="15107" width="17" style="7" customWidth="1"/>
    <col min="15108" max="15108" width="2.140625" style="7" customWidth="1"/>
    <col min="15109" max="15109" width="19.7109375" style="7" customWidth="1"/>
    <col min="15110" max="15359" width="8.85546875" style="7"/>
    <col min="15360" max="15360" width="19.140625" style="7" customWidth="1"/>
    <col min="15361" max="15362" width="18.7109375" style="7" customWidth="1"/>
    <col min="15363" max="15363" width="17" style="7" customWidth="1"/>
    <col min="15364" max="15364" width="2.140625" style="7" customWidth="1"/>
    <col min="15365" max="15365" width="19.7109375" style="7" customWidth="1"/>
    <col min="15366" max="15615" width="8.85546875" style="7"/>
    <col min="15616" max="15616" width="19.140625" style="7" customWidth="1"/>
    <col min="15617" max="15618" width="18.7109375" style="7" customWidth="1"/>
    <col min="15619" max="15619" width="17" style="7" customWidth="1"/>
    <col min="15620" max="15620" width="2.140625" style="7" customWidth="1"/>
    <col min="15621" max="15621" width="19.7109375" style="7" customWidth="1"/>
    <col min="15622" max="15871" width="8.85546875" style="7"/>
    <col min="15872" max="15872" width="19.140625" style="7" customWidth="1"/>
    <col min="15873" max="15874" width="18.7109375" style="7" customWidth="1"/>
    <col min="15875" max="15875" width="17" style="7" customWidth="1"/>
    <col min="15876" max="15876" width="2.140625" style="7" customWidth="1"/>
    <col min="15877" max="15877" width="19.7109375" style="7" customWidth="1"/>
    <col min="15878" max="16127" width="8.85546875" style="7"/>
    <col min="16128" max="16128" width="19.140625" style="7" customWidth="1"/>
    <col min="16129" max="16130" width="18.7109375" style="7" customWidth="1"/>
    <col min="16131" max="16131" width="17" style="7" customWidth="1"/>
    <col min="16132" max="16132" width="2.140625" style="7" customWidth="1"/>
    <col min="16133" max="16133" width="19.7109375" style="7" customWidth="1"/>
    <col min="16134" max="16382" width="8.85546875" style="7"/>
    <col min="16383" max="16384" width="9.140625" style="7" customWidth="1"/>
  </cols>
  <sheetData>
    <row r="1" spans="1:8" s="20" customFormat="1" ht="21" x14ac:dyDescent="0.35">
      <c r="B1" s="17" t="s">
        <v>0</v>
      </c>
      <c r="C1" s="38"/>
      <c r="D1" s="38"/>
      <c r="E1" s="38"/>
      <c r="F1" s="38"/>
      <c r="G1" s="38"/>
      <c r="H1" s="38"/>
    </row>
    <row r="2" spans="1:8" ht="10.15" customHeight="1" x14ac:dyDescent="0.25">
      <c r="B2" s="39"/>
      <c r="C2" s="40"/>
      <c r="D2" s="40"/>
      <c r="E2" s="40"/>
      <c r="F2" s="40"/>
      <c r="G2" s="40"/>
      <c r="H2" s="40"/>
    </row>
    <row r="3" spans="1:8" s="43" customFormat="1" ht="37.5" x14ac:dyDescent="0.3">
      <c r="A3" s="41"/>
      <c r="B3" s="41" t="s">
        <v>45</v>
      </c>
      <c r="C3" s="42" t="s">
        <v>56</v>
      </c>
      <c r="D3" s="42" t="s">
        <v>1</v>
      </c>
      <c r="E3" s="42" t="s">
        <v>2</v>
      </c>
      <c r="F3" s="42" t="s">
        <v>57</v>
      </c>
      <c r="G3" s="42" t="s">
        <v>58</v>
      </c>
      <c r="H3" s="67" t="s">
        <v>70</v>
      </c>
    </row>
    <row r="4" spans="1:8" ht="15" customHeight="1" x14ac:dyDescent="0.25">
      <c r="A4" s="44"/>
      <c r="B4" s="45" t="s">
        <v>59</v>
      </c>
      <c r="C4" s="40">
        <v>0</v>
      </c>
      <c r="D4" s="40">
        <v>63865291</v>
      </c>
      <c r="E4" s="40">
        <v>0</v>
      </c>
      <c r="F4" s="40">
        <v>63865291</v>
      </c>
      <c r="G4" s="60"/>
      <c r="H4" s="61"/>
    </row>
    <row r="5" spans="1:8" ht="15" customHeight="1" x14ac:dyDescent="0.25">
      <c r="A5" s="44"/>
      <c r="B5" s="45" t="s">
        <v>60</v>
      </c>
      <c r="C5" s="40">
        <v>63865291</v>
      </c>
      <c r="D5" s="40">
        <v>7476849</v>
      </c>
      <c r="E5" s="40">
        <v>0</v>
      </c>
      <c r="F5" s="40">
        <v>71342140</v>
      </c>
      <c r="G5" s="62"/>
      <c r="H5" s="63"/>
    </row>
    <row r="6" spans="1:8" ht="15" customHeight="1" x14ac:dyDescent="0.25">
      <c r="A6" s="44"/>
      <c r="B6" s="45" t="s">
        <v>61</v>
      </c>
      <c r="C6" s="40">
        <v>71342140</v>
      </c>
      <c r="D6" s="40">
        <v>8562742</v>
      </c>
      <c r="E6" s="40">
        <v>0</v>
      </c>
      <c r="F6" s="40">
        <v>79904882</v>
      </c>
      <c r="G6" s="62"/>
      <c r="H6" s="63"/>
    </row>
    <row r="7" spans="1:8" ht="15" customHeight="1" x14ac:dyDescent="0.25">
      <c r="A7" s="44"/>
      <c r="B7" s="45" t="s">
        <v>62</v>
      </c>
      <c r="C7" s="40">
        <v>79904882</v>
      </c>
      <c r="D7" s="40">
        <v>0</v>
      </c>
      <c r="E7" s="40">
        <v>3406226</v>
      </c>
      <c r="F7" s="40">
        <v>76498656</v>
      </c>
      <c r="G7" s="62"/>
      <c r="H7" s="63"/>
    </row>
    <row r="8" spans="1:8" ht="15" customHeight="1" x14ac:dyDescent="0.25">
      <c r="A8" s="44"/>
      <c r="B8" s="45" t="s">
        <v>63</v>
      </c>
      <c r="C8" s="40">
        <v>76498656</v>
      </c>
      <c r="D8" s="40">
        <v>0</v>
      </c>
      <c r="E8" s="40">
        <v>55369241</v>
      </c>
      <c r="F8" s="40">
        <v>21129415</v>
      </c>
      <c r="G8" s="62"/>
      <c r="H8" s="63"/>
    </row>
    <row r="9" spans="1:8" ht="15" customHeight="1" x14ac:dyDescent="0.25">
      <c r="A9" s="44"/>
      <c r="B9" s="45" t="s">
        <v>64</v>
      </c>
      <c r="C9" s="40">
        <v>21129415</v>
      </c>
      <c r="D9" s="40">
        <v>18882104</v>
      </c>
      <c r="E9" s="40">
        <v>0</v>
      </c>
      <c r="F9" s="40">
        <v>40011519</v>
      </c>
      <c r="G9" s="62"/>
      <c r="H9" s="63"/>
    </row>
    <row r="10" spans="1:8" ht="15" customHeight="1" x14ac:dyDescent="0.25">
      <c r="A10" s="44"/>
      <c r="B10" s="45" t="s">
        <v>65</v>
      </c>
      <c r="C10" s="40">
        <v>40011519</v>
      </c>
      <c r="D10" s="40">
        <v>58484983</v>
      </c>
      <c r="E10" s="40">
        <v>0</v>
      </c>
      <c r="F10" s="40">
        <v>98496502</v>
      </c>
      <c r="G10" s="62"/>
      <c r="H10" s="63"/>
    </row>
    <row r="11" spans="1:8" ht="15" customHeight="1" x14ac:dyDescent="0.25">
      <c r="A11" s="44"/>
      <c r="B11" s="45" t="s">
        <v>66</v>
      </c>
      <c r="C11" s="40">
        <v>98496502</v>
      </c>
      <c r="D11" s="40">
        <v>0</v>
      </c>
      <c r="E11" s="40">
        <v>9368098</v>
      </c>
      <c r="F11" s="40">
        <v>89128404</v>
      </c>
      <c r="G11" s="62"/>
      <c r="H11" s="63"/>
    </row>
    <row r="12" spans="1:8" ht="15" customHeight="1" x14ac:dyDescent="0.25">
      <c r="A12" s="44"/>
      <c r="B12" s="45" t="s">
        <v>32</v>
      </c>
      <c r="C12" s="40">
        <v>89128404</v>
      </c>
      <c r="D12" s="40">
        <v>0</v>
      </c>
      <c r="E12" s="40">
        <v>37353727</v>
      </c>
      <c r="F12" s="40">
        <v>51774677</v>
      </c>
      <c r="G12" s="62"/>
      <c r="H12" s="63"/>
    </row>
    <row r="13" spans="1:8" ht="15" customHeight="1" x14ac:dyDescent="0.25">
      <c r="A13" s="44"/>
      <c r="B13" s="45" t="s">
        <v>32</v>
      </c>
      <c r="C13" s="40">
        <v>89128404</v>
      </c>
      <c r="D13" s="40">
        <v>0</v>
      </c>
      <c r="E13" s="40">
        <v>37353727</v>
      </c>
      <c r="F13" s="40">
        <v>51774677</v>
      </c>
      <c r="G13" s="62"/>
      <c r="H13" s="63"/>
    </row>
    <row r="14" spans="1:8" ht="15" customHeight="1" x14ac:dyDescent="0.25">
      <c r="A14" s="44"/>
      <c r="B14" s="45" t="s">
        <v>33</v>
      </c>
      <c r="C14" s="40">
        <v>51774677</v>
      </c>
      <c r="D14" s="40">
        <v>23606786</v>
      </c>
      <c r="E14" s="40">
        <v>0</v>
      </c>
      <c r="F14" s="40">
        <v>75381463</v>
      </c>
      <c r="G14" s="62"/>
      <c r="H14" s="63"/>
    </row>
    <row r="15" spans="1:8" ht="15" customHeight="1" x14ac:dyDescent="0.25">
      <c r="A15" s="44"/>
      <c r="B15" s="45" t="s">
        <v>34</v>
      </c>
      <c r="C15" s="40">
        <v>75381463</v>
      </c>
      <c r="D15" s="40">
        <v>25092881</v>
      </c>
      <c r="E15" s="40">
        <v>0</v>
      </c>
      <c r="F15" s="40">
        <v>100474344</v>
      </c>
      <c r="G15" s="62"/>
      <c r="H15" s="63"/>
    </row>
    <row r="16" spans="1:8" ht="15" customHeight="1" x14ac:dyDescent="0.25">
      <c r="A16" s="44"/>
      <c r="B16" s="45" t="s">
        <v>35</v>
      </c>
      <c r="C16" s="40">
        <v>100474344</v>
      </c>
      <c r="D16" s="40">
        <v>0</v>
      </c>
      <c r="E16" s="40">
        <v>19691721</v>
      </c>
      <c r="F16" s="40">
        <v>80782623</v>
      </c>
      <c r="G16" s="62"/>
      <c r="H16" s="63"/>
    </row>
    <row r="17" spans="1:8" ht="15" customHeight="1" x14ac:dyDescent="0.25">
      <c r="A17" s="44"/>
      <c r="B17" s="45" t="s">
        <v>36</v>
      </c>
      <c r="C17" s="40">
        <v>80782623</v>
      </c>
      <c r="D17" s="40">
        <v>7216805</v>
      </c>
      <c r="E17" s="40">
        <v>0</v>
      </c>
      <c r="F17" s="40">
        <v>87999428</v>
      </c>
      <c r="G17" s="62"/>
      <c r="H17" s="63"/>
    </row>
    <row r="18" spans="1:8" ht="15" customHeight="1" x14ac:dyDescent="0.25">
      <c r="A18" s="44"/>
      <c r="B18" s="45" t="s">
        <v>37</v>
      </c>
      <c r="C18" s="40">
        <v>87999428</v>
      </c>
      <c r="D18" s="40">
        <v>6114923</v>
      </c>
      <c r="E18" s="40">
        <v>60686989</v>
      </c>
      <c r="F18" s="40">
        <v>33427362</v>
      </c>
      <c r="G18" s="62"/>
      <c r="H18" s="63"/>
    </row>
    <row r="19" spans="1:8" ht="15" customHeight="1" x14ac:dyDescent="0.25">
      <c r="A19" s="44"/>
      <c r="B19" s="45" t="s">
        <v>38</v>
      </c>
      <c r="C19" s="40">
        <v>33427362</v>
      </c>
      <c r="D19" s="40">
        <v>4728779</v>
      </c>
      <c r="E19" s="40">
        <v>38156141</v>
      </c>
      <c r="F19" s="40">
        <v>0</v>
      </c>
      <c r="G19" s="62"/>
      <c r="H19" s="63"/>
    </row>
    <row r="20" spans="1:8" ht="15" customHeight="1" x14ac:dyDescent="0.25">
      <c r="A20" s="44"/>
      <c r="B20" s="45" t="s">
        <v>39</v>
      </c>
      <c r="C20" s="40">
        <v>0</v>
      </c>
      <c r="D20" s="40">
        <v>66831734</v>
      </c>
      <c r="E20" s="40">
        <v>0</v>
      </c>
      <c r="F20" s="40">
        <v>66831734</v>
      </c>
      <c r="G20" s="62"/>
      <c r="H20" s="63"/>
    </row>
    <row r="21" spans="1:8" ht="15" customHeight="1" x14ac:dyDescent="0.25">
      <c r="A21" s="44"/>
      <c r="B21" s="45" t="s">
        <v>40</v>
      </c>
      <c r="C21" s="40">
        <v>66831734</v>
      </c>
      <c r="D21" s="40">
        <v>33415867</v>
      </c>
      <c r="E21" s="40">
        <v>0</v>
      </c>
      <c r="F21" s="40">
        <v>100247601</v>
      </c>
      <c r="G21" s="62"/>
      <c r="H21" s="63"/>
    </row>
    <row r="22" spans="1:8" ht="15.75" customHeight="1" x14ac:dyDescent="0.25">
      <c r="A22" s="44"/>
      <c r="B22" s="45" t="s">
        <v>3</v>
      </c>
      <c r="C22" s="40">
        <v>100247601</v>
      </c>
      <c r="D22" s="40">
        <v>9930206</v>
      </c>
      <c r="E22" s="40">
        <v>0</v>
      </c>
      <c r="F22" s="40">
        <v>110177807</v>
      </c>
      <c r="G22" s="62"/>
      <c r="H22" s="63"/>
    </row>
    <row r="23" spans="1:8" ht="15.75" customHeight="1" x14ac:dyDescent="0.25">
      <c r="A23" s="44"/>
      <c r="B23" s="45" t="s">
        <v>4</v>
      </c>
      <c r="C23" s="40">
        <v>110177807</v>
      </c>
      <c r="D23" s="40">
        <v>10556980</v>
      </c>
      <c r="E23" s="40">
        <v>0</v>
      </c>
      <c r="F23" s="40">
        <v>120734787</v>
      </c>
      <c r="G23" s="62"/>
      <c r="H23" s="63"/>
    </row>
    <row r="24" spans="1:8" ht="15.75" customHeight="1" x14ac:dyDescent="0.25">
      <c r="A24" s="44"/>
      <c r="B24" s="45" t="s">
        <v>5</v>
      </c>
      <c r="C24" s="40">
        <v>120734787</v>
      </c>
      <c r="D24" s="40">
        <v>6271409</v>
      </c>
      <c r="E24" s="40">
        <v>0</v>
      </c>
      <c r="F24" s="40">
        <v>127006196</v>
      </c>
      <c r="G24" s="62"/>
      <c r="H24" s="63"/>
    </row>
    <row r="25" spans="1:8" ht="15.75" customHeight="1" x14ac:dyDescent="0.25">
      <c r="A25" s="44"/>
      <c r="B25" s="45" t="s">
        <v>6</v>
      </c>
      <c r="C25" s="40">
        <v>127006196</v>
      </c>
      <c r="D25" s="40">
        <v>3373537</v>
      </c>
      <c r="E25" s="40">
        <v>0</v>
      </c>
      <c r="F25" s="40">
        <v>130379733</v>
      </c>
      <c r="G25" s="62"/>
      <c r="H25" s="63"/>
    </row>
    <row r="26" spans="1:8" ht="15.75" customHeight="1" x14ac:dyDescent="0.25">
      <c r="A26" s="44"/>
      <c r="B26" s="45" t="s">
        <v>7</v>
      </c>
      <c r="C26" s="40">
        <v>130379733</v>
      </c>
      <c r="D26" s="40">
        <v>7269750</v>
      </c>
      <c r="E26" s="40">
        <v>0</v>
      </c>
      <c r="F26" s="40">
        <v>137649483</v>
      </c>
      <c r="G26" s="62"/>
      <c r="H26" s="63"/>
    </row>
    <row r="27" spans="1:8" ht="15.75" customHeight="1" x14ac:dyDescent="0.25">
      <c r="A27" s="46"/>
      <c r="B27" s="45" t="s">
        <v>8</v>
      </c>
      <c r="C27" s="40">
        <v>137649483</v>
      </c>
      <c r="D27" s="40">
        <v>7721564</v>
      </c>
      <c r="E27" s="40">
        <v>0</v>
      </c>
      <c r="F27" s="40">
        <v>145371047</v>
      </c>
      <c r="G27" s="62"/>
      <c r="H27" s="63"/>
    </row>
    <row r="28" spans="1:8" ht="15.75" customHeight="1" x14ac:dyDescent="0.25">
      <c r="A28" s="47"/>
      <c r="B28" s="45" t="s">
        <v>9</v>
      </c>
      <c r="C28" s="40">
        <v>145371047</v>
      </c>
      <c r="D28" s="40">
        <v>2545350</v>
      </c>
      <c r="E28" s="40">
        <v>87393007</v>
      </c>
      <c r="F28" s="40">
        <v>60523390</v>
      </c>
      <c r="G28" s="62"/>
      <c r="H28" s="63"/>
    </row>
    <row r="29" spans="1:8" ht="15.75" customHeight="1" x14ac:dyDescent="0.25">
      <c r="A29" s="47"/>
      <c r="B29" s="45" t="s">
        <v>10</v>
      </c>
      <c r="C29" s="40">
        <v>60523390</v>
      </c>
      <c r="D29" s="40">
        <v>2285711</v>
      </c>
      <c r="E29" s="40">
        <v>62809101</v>
      </c>
      <c r="F29" s="40">
        <v>0</v>
      </c>
      <c r="G29" s="64"/>
      <c r="H29" s="63"/>
    </row>
    <row r="30" spans="1:8" s="48" customFormat="1" ht="15.75" customHeight="1" x14ac:dyDescent="0.25">
      <c r="A30" s="44"/>
      <c r="B30" s="45" t="s">
        <v>11</v>
      </c>
      <c r="C30" s="36">
        <v>0</v>
      </c>
      <c r="D30" s="36">
        <v>38797374</v>
      </c>
      <c r="E30" s="36">
        <v>38797374</v>
      </c>
      <c r="F30" s="36">
        <v>0</v>
      </c>
      <c r="G30" s="64"/>
      <c r="H30" s="63"/>
    </row>
    <row r="31" spans="1:8" s="48" customFormat="1" ht="15.75" customHeight="1" x14ac:dyDescent="0.25">
      <c r="A31" s="44"/>
      <c r="B31" s="45" t="s">
        <v>12</v>
      </c>
      <c r="C31" s="36">
        <v>0</v>
      </c>
      <c r="D31" s="36">
        <v>74454127</v>
      </c>
      <c r="E31" s="49">
        <v>49299599</v>
      </c>
      <c r="F31" s="36">
        <v>25154528</v>
      </c>
      <c r="G31" s="65"/>
      <c r="H31" s="66"/>
    </row>
    <row r="32" spans="1:8" s="48" customFormat="1" ht="15.75" customHeight="1" x14ac:dyDescent="0.25">
      <c r="A32" s="44"/>
      <c r="B32" s="45" t="s">
        <v>13</v>
      </c>
      <c r="C32" s="36">
        <v>25154528</v>
      </c>
      <c r="D32" s="36">
        <v>50000000</v>
      </c>
      <c r="E32" s="37">
        <v>0</v>
      </c>
      <c r="F32" s="36">
        <v>75154528</v>
      </c>
      <c r="G32" s="36">
        <v>149034038</v>
      </c>
      <c r="H32" s="50">
        <v>0.50427760670351029</v>
      </c>
    </row>
    <row r="33" spans="1:8" s="48" customFormat="1" ht="15.75" customHeight="1" x14ac:dyDescent="0.25">
      <c r="A33" s="44"/>
      <c r="B33" s="45" t="s">
        <v>14</v>
      </c>
      <c r="C33" s="36">
        <v>75154528</v>
      </c>
      <c r="D33" s="36">
        <v>78333866</v>
      </c>
      <c r="E33" s="36">
        <v>0</v>
      </c>
      <c r="F33" s="36">
        <v>153488394</v>
      </c>
      <c r="G33" s="36">
        <v>153488394</v>
      </c>
      <c r="H33" s="50">
        <v>1</v>
      </c>
    </row>
    <row r="34" spans="1:8" s="48" customFormat="1" ht="15.75" customHeight="1" x14ac:dyDescent="0.25">
      <c r="A34" s="44"/>
      <c r="B34" s="45" t="s">
        <v>15</v>
      </c>
      <c r="C34" s="36">
        <v>153488394</v>
      </c>
      <c r="D34" s="36">
        <v>14243425</v>
      </c>
      <c r="E34" s="36">
        <v>0</v>
      </c>
      <c r="F34" s="36">
        <v>167731819</v>
      </c>
      <c r="G34" s="36">
        <v>167731819</v>
      </c>
      <c r="H34" s="50">
        <v>1</v>
      </c>
    </row>
    <row r="35" spans="1:8" s="48" customFormat="1" ht="15.75" customHeight="1" x14ac:dyDescent="0.25">
      <c r="A35" s="44"/>
      <c r="B35" s="45" t="s">
        <v>16</v>
      </c>
      <c r="C35" s="36">
        <v>167731819</v>
      </c>
      <c r="D35" s="36">
        <v>19048978</v>
      </c>
      <c r="E35" s="36">
        <v>91658180</v>
      </c>
      <c r="F35" s="36">
        <v>95122617</v>
      </c>
      <c r="G35" s="36">
        <v>186780797</v>
      </c>
      <c r="H35" s="50">
        <v>0.50927407168093408</v>
      </c>
    </row>
    <row r="36" spans="1:8" s="48" customFormat="1" ht="15.75" customHeight="1" x14ac:dyDescent="0.25">
      <c r="A36" s="44"/>
      <c r="B36" s="45" t="s">
        <v>17</v>
      </c>
      <c r="C36" s="36">
        <v>95122617</v>
      </c>
      <c r="D36" s="36">
        <v>12974290</v>
      </c>
      <c r="E36" s="36">
        <v>108096907</v>
      </c>
      <c r="F36" s="36">
        <v>0</v>
      </c>
      <c r="G36" s="36">
        <v>199755087</v>
      </c>
      <c r="H36" s="50">
        <v>0</v>
      </c>
    </row>
    <row r="37" spans="1:8" s="48" customFormat="1" ht="15.75" customHeight="1" x14ac:dyDescent="0.25">
      <c r="A37" s="44"/>
      <c r="B37" s="45" t="s">
        <v>18</v>
      </c>
      <c r="C37" s="36">
        <v>0</v>
      </c>
      <c r="D37" s="36">
        <v>110883455</v>
      </c>
      <c r="E37" s="36">
        <v>0</v>
      </c>
      <c r="F37" s="36">
        <v>110883455</v>
      </c>
      <c r="G37" s="36">
        <v>191771831</v>
      </c>
      <c r="H37" s="50">
        <v>0.57820512231538324</v>
      </c>
    </row>
    <row r="38" spans="1:8" s="48" customFormat="1" ht="15.75" customHeight="1" x14ac:dyDescent="0.25">
      <c r="A38" s="44">
        <v>2</v>
      </c>
      <c r="B38" s="45" t="s">
        <v>19</v>
      </c>
      <c r="C38" s="36">
        <v>110883455</v>
      </c>
      <c r="D38" s="36">
        <v>55441728</v>
      </c>
      <c r="E38" s="36">
        <v>0</v>
      </c>
      <c r="F38" s="36">
        <v>166325183</v>
      </c>
      <c r="G38" s="36">
        <v>166325183</v>
      </c>
      <c r="H38" s="50">
        <v>1</v>
      </c>
    </row>
    <row r="39" spans="1:8" s="48" customFormat="1" ht="15.75" customHeight="1" x14ac:dyDescent="0.25">
      <c r="A39" s="44"/>
      <c r="B39" s="45" t="s">
        <v>41</v>
      </c>
      <c r="C39" s="37">
        <v>166325183</v>
      </c>
      <c r="D39" s="37">
        <v>17141169</v>
      </c>
      <c r="E39" s="37">
        <v>0</v>
      </c>
      <c r="F39" s="36">
        <v>183466352</v>
      </c>
      <c r="G39" s="36">
        <v>183466352</v>
      </c>
      <c r="H39" s="50">
        <v>1</v>
      </c>
    </row>
    <row r="40" spans="1:8" s="48" customFormat="1" ht="15.75" customHeight="1" x14ac:dyDescent="0.25">
      <c r="A40" s="44"/>
      <c r="B40" s="45" t="s">
        <v>42</v>
      </c>
      <c r="C40" s="37">
        <v>183466352</v>
      </c>
      <c r="D40" s="37">
        <v>98175036</v>
      </c>
      <c r="E40" s="37">
        <v>0</v>
      </c>
      <c r="F40" s="36">
        <v>281641388</v>
      </c>
      <c r="G40" s="36">
        <v>225313110</v>
      </c>
      <c r="H40" s="50">
        <v>1.250000002219134</v>
      </c>
    </row>
    <row r="41" spans="1:8" s="48" customFormat="1" ht="15.75" customHeight="1" x14ac:dyDescent="0.25">
      <c r="A41" s="44"/>
      <c r="B41" s="45" t="s">
        <v>20</v>
      </c>
      <c r="C41" s="37">
        <v>281641388</v>
      </c>
      <c r="D41" s="37">
        <v>11248376</v>
      </c>
      <c r="E41" s="37">
        <v>0</v>
      </c>
      <c r="F41" s="36">
        <v>292889764</v>
      </c>
      <c r="G41" s="36">
        <v>263600787</v>
      </c>
      <c r="H41" s="50">
        <v>1.1111111136401881</v>
      </c>
    </row>
    <row r="42" spans="1:8" s="48" customFormat="1" ht="15.75" customHeight="1" x14ac:dyDescent="0.25">
      <c r="A42" s="44"/>
      <c r="B42" s="45" t="s">
        <v>21</v>
      </c>
      <c r="C42" s="37">
        <v>292889764</v>
      </c>
      <c r="D42" s="37">
        <v>26589048</v>
      </c>
      <c r="E42" s="37">
        <v>0</v>
      </c>
      <c r="F42" s="36">
        <v>319478812</v>
      </c>
      <c r="G42" s="36">
        <v>319478812</v>
      </c>
      <c r="H42" s="50">
        <v>1</v>
      </c>
    </row>
    <row r="43" spans="1:8" s="48" customFormat="1" ht="15.75" customHeight="1" x14ac:dyDescent="0.25">
      <c r="A43" s="44"/>
      <c r="B43" s="45" t="s">
        <v>22</v>
      </c>
      <c r="C43" s="51">
        <v>319478812</v>
      </c>
      <c r="D43" s="51">
        <v>8140680</v>
      </c>
      <c r="E43" s="37">
        <v>0</v>
      </c>
      <c r="F43" s="51">
        <v>327619492</v>
      </c>
      <c r="G43" s="51">
        <v>327619492</v>
      </c>
      <c r="H43" s="50">
        <v>1</v>
      </c>
    </row>
    <row r="44" spans="1:8" s="48" customFormat="1" ht="15.75" customHeight="1" x14ac:dyDescent="0.25">
      <c r="A44" s="44"/>
      <c r="B44" s="45" t="s">
        <v>23</v>
      </c>
      <c r="C44" s="51">
        <v>327619492</v>
      </c>
      <c r="D44" s="51">
        <v>20399981</v>
      </c>
      <c r="E44" s="37">
        <v>0</v>
      </c>
      <c r="F44" s="51">
        <v>348019473</v>
      </c>
      <c r="G44" s="51">
        <v>348019473</v>
      </c>
      <c r="H44" s="50">
        <v>1</v>
      </c>
    </row>
    <row r="45" spans="1:8" s="48" customFormat="1" ht="15.75" customHeight="1" x14ac:dyDescent="0.25">
      <c r="A45" s="44"/>
      <c r="B45" s="45" t="s">
        <v>24</v>
      </c>
      <c r="C45" s="51">
        <v>348019473</v>
      </c>
      <c r="D45" s="51">
        <v>15532616</v>
      </c>
      <c r="E45" s="37">
        <v>0</v>
      </c>
      <c r="F45" s="51">
        <v>363552089</v>
      </c>
      <c r="G45" s="51">
        <v>363552089</v>
      </c>
      <c r="H45" s="50">
        <v>1</v>
      </c>
    </row>
    <row r="46" spans="1:8" s="48" customFormat="1" ht="15.75" customHeight="1" x14ac:dyDescent="0.25">
      <c r="A46" s="44"/>
      <c r="B46" s="45" t="s">
        <v>25</v>
      </c>
      <c r="C46" s="51">
        <v>363552089</v>
      </c>
      <c r="D46" s="51">
        <v>15571394</v>
      </c>
      <c r="E46" s="37">
        <v>0</v>
      </c>
      <c r="F46" s="51">
        <v>379123483</v>
      </c>
      <c r="G46" s="51">
        <v>379123483</v>
      </c>
      <c r="H46" s="50">
        <v>1</v>
      </c>
    </row>
    <row r="47" spans="1:8" s="48" customFormat="1" ht="15.75" customHeight="1" x14ac:dyDescent="0.25">
      <c r="A47" s="44"/>
      <c r="B47" s="45" t="s">
        <v>26</v>
      </c>
      <c r="C47" s="36">
        <v>379123483</v>
      </c>
      <c r="D47" s="51">
        <v>27089778</v>
      </c>
      <c r="E47" s="37">
        <v>0</v>
      </c>
      <c r="F47" s="51">
        <v>406213261</v>
      </c>
      <c r="G47" s="51">
        <v>406213261</v>
      </c>
      <c r="H47" s="50">
        <v>1</v>
      </c>
    </row>
    <row r="48" spans="1:8" s="48" customFormat="1" ht="15.75" customHeight="1" x14ac:dyDescent="0.25">
      <c r="A48" s="44"/>
      <c r="B48" s="45" t="s">
        <v>27</v>
      </c>
      <c r="C48" s="36">
        <v>406213261</v>
      </c>
      <c r="D48" s="51">
        <v>34024350</v>
      </c>
      <c r="E48" s="37">
        <v>0</v>
      </c>
      <c r="F48" s="51">
        <v>440237611</v>
      </c>
      <c r="G48" s="51">
        <v>440237611</v>
      </c>
      <c r="H48" s="50">
        <v>1</v>
      </c>
    </row>
    <row r="49" spans="1:8" s="48" customFormat="1" ht="15.75" customHeight="1" x14ac:dyDescent="0.25">
      <c r="A49" s="44"/>
      <c r="B49" s="45" t="s">
        <v>28</v>
      </c>
      <c r="C49" s="36">
        <v>440237611</v>
      </c>
      <c r="D49" s="51">
        <v>18723614</v>
      </c>
      <c r="E49" s="37">
        <v>0</v>
      </c>
      <c r="F49" s="51">
        <v>458961225</v>
      </c>
      <c r="G49" s="52">
        <v>440237611</v>
      </c>
      <c r="H49" s="50">
        <v>1.0425307005402589</v>
      </c>
    </row>
    <row r="50" spans="1:8" s="48" customFormat="1" ht="15.75" customHeight="1" x14ac:dyDescent="0.25">
      <c r="A50" s="44"/>
      <c r="B50" s="45" t="s">
        <v>43</v>
      </c>
      <c r="C50" s="37">
        <v>458961225</v>
      </c>
      <c r="D50" s="52">
        <v>116323459</v>
      </c>
      <c r="E50" s="37">
        <v>0</v>
      </c>
      <c r="F50" s="37">
        <f>Table2[[#This Row],[BEGINNING BALANCE]]+Table2[[#This Row],[APPROPRIATIONS]]</f>
        <v>575284684</v>
      </c>
      <c r="G50" s="37">
        <v>458961225</v>
      </c>
      <c r="H50" s="50">
        <v>1.2534494106773399</v>
      </c>
    </row>
    <row r="51" spans="1:8" s="48" customFormat="1" ht="15.75" customHeight="1" x14ac:dyDescent="0.25">
      <c r="A51" s="44">
        <v>3</v>
      </c>
      <c r="B51" s="45" t="s">
        <v>49</v>
      </c>
      <c r="C51" s="37">
        <f>F50</f>
        <v>575284684</v>
      </c>
      <c r="D51" s="52">
        <v>139956882</v>
      </c>
      <c r="E51" s="37"/>
      <c r="F51" s="37">
        <f>Table2[[#This Row],[BEGINNING BALANCE]]+Table2[[#This Row],[APPROPRIATIONS]]</f>
        <v>715241566</v>
      </c>
      <c r="G51" s="37">
        <v>715241566</v>
      </c>
      <c r="H51" s="50">
        <v>0.99999999021309671</v>
      </c>
    </row>
    <row r="52" spans="1:8" s="25" customFormat="1" ht="15.75" x14ac:dyDescent="0.25">
      <c r="B52" s="45" t="s">
        <v>92</v>
      </c>
      <c r="C52" s="37">
        <f>F51</f>
        <v>715241566</v>
      </c>
      <c r="D52" s="52">
        <v>24326198</v>
      </c>
      <c r="E52" s="37"/>
      <c r="F52" s="37">
        <f>Table2[[#This Row],[BEGINNING BALANCE]]+Table2[[#This Row],[APPROPRIATIONS]]-Table2[[#This Row],[REDUCTIONS]]</f>
        <v>739567764</v>
      </c>
      <c r="G52" s="37">
        <v>739567764</v>
      </c>
      <c r="H52" s="50">
        <f>Table2[[#This Row],[FULL FUNDING REQUIREMENT]]/Table2[[#This Row],[ENDING BALANCE]]</f>
        <v>1</v>
      </c>
    </row>
    <row r="53" spans="1:8" s="25" customFormat="1" ht="15.75" x14ac:dyDescent="0.25">
      <c r="B53" s="45" t="s">
        <v>98</v>
      </c>
      <c r="C53" s="37">
        <v>739567764</v>
      </c>
      <c r="D53" s="52">
        <v>99695200</v>
      </c>
      <c r="E53" s="37"/>
      <c r="F53" s="37">
        <f>Table2[[#This Row],[BEGINNING BALANCE]]+Table2[[#This Row],[APPROPRIATIONS]]-Table2[[#This Row],[REDUCTIONS]]</f>
        <v>839262964</v>
      </c>
      <c r="G53" s="37">
        <v>839262964</v>
      </c>
      <c r="H53" s="50">
        <f>Table2[[#This Row],[FULL FUNDING REQUIREMENT]]/Table2[[#This Row],[ENDING BALANCE]]</f>
        <v>1</v>
      </c>
    </row>
    <row r="54" spans="1:8" s="25" customFormat="1" ht="15" x14ac:dyDescent="0.25">
      <c r="B54" s="31"/>
      <c r="C54" s="94"/>
      <c r="D54" s="94"/>
      <c r="E54" s="94"/>
      <c r="G54" s="108" t="s">
        <v>50</v>
      </c>
      <c r="H54" s="99">
        <v>45903</v>
      </c>
    </row>
    <row r="55" spans="1:8" s="25" customFormat="1" ht="15" x14ac:dyDescent="0.25">
      <c r="B55" s="31" t="s">
        <v>93</v>
      </c>
      <c r="C55" s="94"/>
      <c r="D55" s="94"/>
      <c r="E55" s="94"/>
      <c r="F55" s="80"/>
      <c r="G55" s="81"/>
    </row>
    <row r="56" spans="1:8" s="25" customFormat="1" ht="15" x14ac:dyDescent="0.25">
      <c r="B56" s="31" t="s">
        <v>53</v>
      </c>
      <c r="C56" s="31"/>
      <c r="D56" s="31"/>
      <c r="E56" s="31"/>
      <c r="F56" s="31"/>
      <c r="G56" s="31"/>
      <c r="H56" s="31"/>
    </row>
    <row r="57" spans="1:8" s="25" customFormat="1" ht="15" x14ac:dyDescent="0.25">
      <c r="B57" s="82" t="s">
        <v>54</v>
      </c>
      <c r="C57" s="31"/>
      <c r="D57" s="31"/>
      <c r="E57" s="31"/>
      <c r="F57" s="31"/>
      <c r="G57" s="31"/>
      <c r="H57" s="31"/>
    </row>
    <row r="58" spans="1:8" s="25" customFormat="1" ht="15.6" customHeight="1" x14ac:dyDescent="0.25">
      <c r="A58" s="25" t="s">
        <v>55</v>
      </c>
      <c r="C58" s="31"/>
      <c r="D58" s="31"/>
      <c r="E58" s="31"/>
      <c r="F58" s="31"/>
      <c r="G58" s="31"/>
      <c r="H58" s="31"/>
    </row>
    <row r="59" spans="1:8" s="25" customFormat="1" ht="15.6" customHeight="1" x14ac:dyDescent="0.25">
      <c r="A59" s="83">
        <v>1</v>
      </c>
      <c r="B59" s="82"/>
      <c r="C59" s="31"/>
      <c r="D59" s="31"/>
      <c r="E59" s="31"/>
      <c r="F59" s="31"/>
      <c r="G59" s="31"/>
      <c r="H59" s="31"/>
    </row>
    <row r="60" spans="1:8" s="25" customFormat="1" ht="17.25" x14ac:dyDescent="0.25">
      <c r="A60" s="83">
        <v>2</v>
      </c>
      <c r="B60" s="82" t="s">
        <v>71</v>
      </c>
      <c r="C60" s="27"/>
      <c r="D60" s="27"/>
      <c r="E60" s="27"/>
      <c r="F60" s="27"/>
      <c r="G60" s="27"/>
    </row>
    <row r="61" spans="1:8" s="25" customFormat="1" ht="17.25" x14ac:dyDescent="0.25">
      <c r="A61" s="83">
        <v>3</v>
      </c>
      <c r="B61" s="27" t="s">
        <v>88</v>
      </c>
      <c r="C61" s="82"/>
      <c r="D61" s="82"/>
      <c r="E61" s="82"/>
      <c r="F61" s="82"/>
      <c r="G61" s="82"/>
    </row>
    <row r="62" spans="1:8" s="25" customFormat="1" ht="17.25" x14ac:dyDescent="0.25">
      <c r="A62" s="83">
        <v>3</v>
      </c>
      <c r="B62" s="25" t="s">
        <v>68</v>
      </c>
      <c r="C62" s="95"/>
      <c r="D62" s="95"/>
      <c r="E62" s="95"/>
      <c r="F62" s="95"/>
      <c r="G62" s="95"/>
      <c r="H62" s="96"/>
    </row>
    <row r="63" spans="1:8" s="25" customFormat="1" ht="17.25" x14ac:dyDescent="0.25">
      <c r="A63" s="83"/>
      <c r="B63" s="25" t="s">
        <v>69</v>
      </c>
      <c r="C63" s="95"/>
      <c r="D63" s="95"/>
      <c r="E63" s="95"/>
      <c r="F63" s="95"/>
      <c r="G63" s="95"/>
      <c r="H63" s="96"/>
    </row>
    <row r="64" spans="1:8" s="25" customFormat="1" ht="15" x14ac:dyDescent="0.25">
      <c r="C64" s="94"/>
      <c r="D64" s="97"/>
      <c r="E64" s="94"/>
      <c r="F64" s="94"/>
      <c r="G64" s="94"/>
      <c r="H64" s="94"/>
    </row>
    <row r="65" spans="1:8" s="25" customFormat="1" ht="15" x14ac:dyDescent="0.25">
      <c r="B65" s="31" t="s">
        <v>51</v>
      </c>
      <c r="C65" s="94"/>
      <c r="D65" s="94"/>
      <c r="E65" s="94"/>
      <c r="F65" s="94"/>
      <c r="G65" s="94"/>
      <c r="H65" s="94"/>
    </row>
    <row r="66" spans="1:8" s="25" customFormat="1" ht="15" x14ac:dyDescent="0.25">
      <c r="B66" s="31" t="s">
        <v>30</v>
      </c>
      <c r="C66" s="94"/>
      <c r="D66" s="94"/>
      <c r="E66" s="94"/>
      <c r="F66" s="94"/>
      <c r="G66" s="94"/>
      <c r="H66" s="94"/>
    </row>
    <row r="67" spans="1:8" ht="15" x14ac:dyDescent="0.25">
      <c r="A67" s="25"/>
      <c r="B67" s="98" t="s">
        <v>52</v>
      </c>
      <c r="C67" s="94"/>
      <c r="D67" s="94"/>
      <c r="E67" s="94"/>
      <c r="F67" s="94"/>
      <c r="G67" s="94"/>
      <c r="H67" s="94"/>
    </row>
    <row r="68" spans="1:8" ht="15" x14ac:dyDescent="0.25">
      <c r="B68" s="25"/>
      <c r="C68" s="94"/>
      <c r="D68" s="94"/>
      <c r="E68" s="94"/>
      <c r="F68" s="94"/>
      <c r="G68" s="94"/>
      <c r="H68" s="94"/>
    </row>
  </sheetData>
  <phoneticPr fontId="19" type="noConversion"/>
  <printOptions horizontalCentered="1"/>
  <pageMargins left="0.75" right="0.75" top="1" bottom="0.75" header="0.5" footer="0.5"/>
  <pageSetup scale="66" fitToHeight="0" orientation="portrait" useFirstPageNumber="1" r:id="rId1"/>
  <headerFooter scaleWithDoc="0" alignWithMargins="0">
    <oddFooter>&amp;C&amp;"Arial,Regular"&amp;10&amp;P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4EC86-0BD2-4E1B-BAF4-3A210DC50C89}">
  <sheetPr codeName="Sheet3">
    <tabColor rgb="FF92D050"/>
    <pageSetUpPr autoPageBreaks="0" fitToPage="1"/>
  </sheetPr>
  <dimension ref="A1:J67"/>
  <sheetViews>
    <sheetView showGridLines="0" zoomScaleNormal="100" zoomScaleSheetLayoutView="100" workbookViewId="0">
      <pane ySplit="3" topLeftCell="A36" activePane="bottomLeft" state="frozen"/>
      <selection pane="bottomLeft" activeCell="H36" sqref="H36"/>
    </sheetView>
  </sheetViews>
  <sheetFormatPr defaultColWidth="8.85546875" defaultRowHeight="15.75" x14ac:dyDescent="0.25"/>
  <cols>
    <col min="1" max="1" width="3.5703125" style="4" customWidth="1"/>
    <col min="2" max="2" width="12.85546875" customWidth="1"/>
    <col min="3" max="3" width="22.28515625" style="3" customWidth="1"/>
    <col min="4" max="4" width="18.5703125" style="3" customWidth="1"/>
    <col min="5" max="5" width="20.5703125" style="3" customWidth="1"/>
    <col min="6" max="6" width="18.5703125" style="3" customWidth="1"/>
    <col min="7" max="7" width="16.28515625" bestFit="1" customWidth="1"/>
    <col min="8" max="8" width="11.42578125" bestFit="1" customWidth="1"/>
    <col min="10" max="10" width="12.5703125" bestFit="1" customWidth="1"/>
  </cols>
  <sheetData>
    <row r="1" spans="1:8" s="21" customFormat="1" ht="23.25" x14ac:dyDescent="0.35">
      <c r="A1" s="16"/>
      <c r="B1" s="17" t="s">
        <v>29</v>
      </c>
      <c r="C1" s="18"/>
      <c r="D1" s="18"/>
      <c r="E1" s="18"/>
      <c r="F1" s="18"/>
      <c r="G1" s="19"/>
      <c r="H1" s="20"/>
    </row>
    <row r="2" spans="1:8" ht="9.6" customHeight="1" x14ac:dyDescent="0.25">
      <c r="C2" s="8"/>
      <c r="D2" s="8"/>
      <c r="E2" s="8"/>
      <c r="F2" s="8"/>
      <c r="G2" s="6"/>
      <c r="H2" s="7"/>
    </row>
    <row r="3" spans="1:8" s="35" customFormat="1" ht="75" x14ac:dyDescent="0.25">
      <c r="A3" s="32"/>
      <c r="B3" s="92" t="s">
        <v>45</v>
      </c>
      <c r="C3" s="93" t="s">
        <v>46</v>
      </c>
      <c r="D3" s="93" t="s">
        <v>47</v>
      </c>
      <c r="E3" s="93" t="s">
        <v>48</v>
      </c>
      <c r="F3" s="93" t="s">
        <v>44</v>
      </c>
      <c r="G3" s="33"/>
      <c r="H3" s="34"/>
    </row>
    <row r="4" spans="1:8" x14ac:dyDescent="0.25">
      <c r="B4" s="45" t="s">
        <v>32</v>
      </c>
      <c r="C4" s="88">
        <v>13001098</v>
      </c>
      <c r="D4" s="88">
        <v>260022</v>
      </c>
      <c r="E4" s="88">
        <v>12741076</v>
      </c>
      <c r="F4" s="88">
        <v>0</v>
      </c>
      <c r="G4" s="9"/>
      <c r="H4" s="7"/>
    </row>
    <row r="5" spans="1:8" x14ac:dyDescent="0.25">
      <c r="B5" s="45" t="s">
        <v>33</v>
      </c>
      <c r="C5" s="88">
        <v>27714661</v>
      </c>
      <c r="D5" s="88">
        <v>27714661</v>
      </c>
      <c r="E5" s="88">
        <v>0</v>
      </c>
      <c r="F5" s="88">
        <v>0</v>
      </c>
      <c r="G5" s="9"/>
      <c r="H5" s="7"/>
    </row>
    <row r="6" spans="1:8" x14ac:dyDescent="0.25">
      <c r="B6" s="45" t="s">
        <v>34</v>
      </c>
      <c r="C6" s="88">
        <v>42925448</v>
      </c>
      <c r="D6" s="88">
        <v>0</v>
      </c>
      <c r="E6" s="88">
        <v>29803256</v>
      </c>
      <c r="F6" s="88">
        <v>13122192</v>
      </c>
      <c r="G6" s="9"/>
      <c r="H6" s="7"/>
    </row>
    <row r="7" spans="1:8" x14ac:dyDescent="0.25">
      <c r="B7" s="45" t="s">
        <v>35</v>
      </c>
      <c r="C7" s="88">
        <v>53855082</v>
      </c>
      <c r="D7" s="88">
        <v>0</v>
      </c>
      <c r="E7" s="88">
        <v>53854916</v>
      </c>
      <c r="F7" s="88">
        <v>166</v>
      </c>
      <c r="G7" s="9"/>
      <c r="H7" s="7"/>
    </row>
    <row r="8" spans="1:8" x14ac:dyDescent="0.25">
      <c r="B8" s="45" t="s">
        <v>36</v>
      </c>
      <c r="C8" s="88">
        <v>58666285</v>
      </c>
      <c r="D8" s="88">
        <v>46831393</v>
      </c>
      <c r="E8" s="88">
        <v>11834892</v>
      </c>
      <c r="F8" s="88">
        <v>0</v>
      </c>
      <c r="G8" s="9"/>
      <c r="H8" s="7"/>
    </row>
    <row r="9" spans="1:8" x14ac:dyDescent="0.25">
      <c r="B9" s="45" t="s">
        <v>37</v>
      </c>
      <c r="C9" s="88">
        <v>62742901</v>
      </c>
      <c r="D9" s="88">
        <v>62742901</v>
      </c>
      <c r="E9" s="88">
        <v>0</v>
      </c>
      <c r="F9" s="88">
        <v>0</v>
      </c>
      <c r="G9" s="9"/>
      <c r="H9" s="7"/>
    </row>
    <row r="10" spans="1:8" x14ac:dyDescent="0.25">
      <c r="B10" s="45" t="s">
        <v>38</v>
      </c>
      <c r="C10" s="88">
        <v>65895420</v>
      </c>
      <c r="D10" s="88">
        <v>65895420</v>
      </c>
      <c r="E10" s="88">
        <v>0</v>
      </c>
      <c r="F10" s="88">
        <v>0</v>
      </c>
      <c r="G10" s="9"/>
      <c r="H10" s="7"/>
    </row>
    <row r="11" spans="1:8" x14ac:dyDescent="0.25">
      <c r="B11" s="45" t="s">
        <v>39</v>
      </c>
      <c r="C11" s="88">
        <v>66108555</v>
      </c>
      <c r="D11" s="88">
        <v>66108555</v>
      </c>
      <c r="E11" s="88">
        <v>0</v>
      </c>
      <c r="F11" s="88">
        <v>0</v>
      </c>
      <c r="G11" s="9"/>
      <c r="H11" s="7"/>
    </row>
    <row r="12" spans="1:8" x14ac:dyDescent="0.25">
      <c r="B12" s="45" t="s">
        <v>40</v>
      </c>
      <c r="C12" s="88">
        <v>66831734</v>
      </c>
      <c r="D12" s="88">
        <v>0</v>
      </c>
      <c r="E12" s="88">
        <v>66831734</v>
      </c>
      <c r="F12" s="88">
        <v>0</v>
      </c>
      <c r="G12" s="9"/>
      <c r="H12" s="7"/>
    </row>
    <row r="13" spans="1:8" x14ac:dyDescent="0.25">
      <c r="B13" s="45" t="s">
        <v>3</v>
      </c>
      <c r="C13" s="88">
        <v>73451871</v>
      </c>
      <c r="D13" s="88">
        <v>0</v>
      </c>
      <c r="E13" s="88">
        <v>67026484</v>
      </c>
      <c r="F13" s="88">
        <v>6425387</v>
      </c>
      <c r="G13" s="9"/>
      <c r="H13" s="7"/>
    </row>
    <row r="14" spans="1:8" x14ac:dyDescent="0.25">
      <c r="B14" s="89" t="s">
        <v>4</v>
      </c>
      <c r="C14" s="88">
        <v>80489858</v>
      </c>
      <c r="D14" s="88">
        <v>0</v>
      </c>
      <c r="E14" s="88">
        <v>80489858</v>
      </c>
      <c r="F14" s="88">
        <v>0</v>
      </c>
      <c r="G14" s="9"/>
      <c r="H14" s="7"/>
    </row>
    <row r="15" spans="1:8" x14ac:dyDescent="0.25">
      <c r="B15" s="89" t="s">
        <v>5</v>
      </c>
      <c r="C15" s="88">
        <v>84670797</v>
      </c>
      <c r="D15" s="88">
        <v>0</v>
      </c>
      <c r="E15" s="88">
        <v>83566797</v>
      </c>
      <c r="F15" s="88">
        <v>1104000</v>
      </c>
      <c r="G15" s="9"/>
      <c r="H15" s="7"/>
    </row>
    <row r="16" spans="1:8" x14ac:dyDescent="0.25">
      <c r="B16" s="89" t="s">
        <v>6</v>
      </c>
      <c r="C16" s="88">
        <v>86919822</v>
      </c>
      <c r="D16" s="88">
        <v>0</v>
      </c>
      <c r="E16" s="88">
        <v>86919822</v>
      </c>
      <c r="F16" s="88">
        <v>0</v>
      </c>
      <c r="G16" s="9"/>
      <c r="H16" s="7"/>
    </row>
    <row r="17" spans="1:8" x14ac:dyDescent="0.25">
      <c r="B17" s="45" t="s">
        <v>7</v>
      </c>
      <c r="C17" s="88">
        <v>91766322</v>
      </c>
      <c r="D17" s="88">
        <v>0</v>
      </c>
      <c r="E17" s="88">
        <v>91766322</v>
      </c>
      <c r="F17" s="88">
        <v>0</v>
      </c>
      <c r="G17" s="9"/>
      <c r="H17" s="7"/>
    </row>
    <row r="18" spans="1:8" x14ac:dyDescent="0.25">
      <c r="B18" s="90" t="s">
        <v>8</v>
      </c>
      <c r="C18" s="88">
        <v>96914031</v>
      </c>
      <c r="D18" s="88">
        <v>0</v>
      </c>
      <c r="E18" s="88">
        <v>96914031</v>
      </c>
      <c r="F18" s="88">
        <v>0</v>
      </c>
      <c r="G18" s="9"/>
      <c r="H18" s="7"/>
    </row>
    <row r="19" spans="1:8" x14ac:dyDescent="0.25">
      <c r="B19" s="90" t="s">
        <v>9</v>
      </c>
      <c r="C19" s="88">
        <v>98610931</v>
      </c>
      <c r="D19" s="88">
        <v>98610931</v>
      </c>
      <c r="E19" s="88">
        <v>0</v>
      </c>
      <c r="F19" s="88">
        <v>0</v>
      </c>
      <c r="G19" s="9"/>
      <c r="H19" s="7"/>
    </row>
    <row r="20" spans="1:8" x14ac:dyDescent="0.25">
      <c r="B20" s="45" t="s">
        <v>10</v>
      </c>
      <c r="C20" s="88">
        <v>100134739</v>
      </c>
      <c r="D20" s="88">
        <v>100134739</v>
      </c>
      <c r="E20" s="88">
        <v>0</v>
      </c>
      <c r="F20" s="88">
        <v>0</v>
      </c>
      <c r="G20" s="9"/>
      <c r="H20" s="7"/>
    </row>
    <row r="21" spans="1:8" s="1" customFormat="1" ht="15.6" customHeight="1" x14ac:dyDescent="0.25">
      <c r="A21" s="5"/>
      <c r="B21" s="91" t="s">
        <v>11</v>
      </c>
      <c r="C21" s="84">
        <v>101606475</v>
      </c>
      <c r="D21" s="84">
        <v>101606475</v>
      </c>
      <c r="E21" s="84">
        <v>0</v>
      </c>
      <c r="F21" s="84">
        <v>0</v>
      </c>
      <c r="G21" s="9"/>
      <c r="H21" s="12"/>
    </row>
    <row r="22" spans="1:8" s="1" customFormat="1" x14ac:dyDescent="0.25">
      <c r="A22" s="5"/>
      <c r="B22" s="91" t="s">
        <v>12</v>
      </c>
      <c r="C22" s="84">
        <v>98599197</v>
      </c>
      <c r="D22" s="84">
        <v>98599197</v>
      </c>
      <c r="E22" s="84">
        <v>0</v>
      </c>
      <c r="F22" s="84">
        <v>0</v>
      </c>
      <c r="G22" s="9"/>
      <c r="H22" s="12"/>
    </row>
    <row r="23" spans="1:8" s="1" customFormat="1" x14ac:dyDescent="0.25">
      <c r="A23" s="5"/>
      <c r="B23" s="91" t="s">
        <v>13</v>
      </c>
      <c r="C23" s="84">
        <v>99356026</v>
      </c>
      <c r="D23" s="84">
        <v>0</v>
      </c>
      <c r="E23" s="84">
        <v>99356026</v>
      </c>
      <c r="F23" s="84">
        <v>0</v>
      </c>
      <c r="G23" s="9"/>
      <c r="H23" s="12"/>
    </row>
    <row r="24" spans="1:8" s="1" customFormat="1" x14ac:dyDescent="0.25">
      <c r="A24" s="5"/>
      <c r="B24" s="91" t="s">
        <v>14</v>
      </c>
      <c r="C24" s="84">
        <v>102325596</v>
      </c>
      <c r="D24" s="84">
        <v>0</v>
      </c>
      <c r="E24" s="84">
        <v>102325596</v>
      </c>
      <c r="F24" s="84">
        <v>0</v>
      </c>
      <c r="G24" s="9"/>
      <c r="H24" s="12"/>
    </row>
    <row r="25" spans="1:8" s="1" customFormat="1" x14ac:dyDescent="0.25">
      <c r="A25" s="5"/>
      <c r="B25" s="91" t="s">
        <v>15</v>
      </c>
      <c r="C25" s="84">
        <v>111821213</v>
      </c>
      <c r="D25" s="84">
        <v>0</v>
      </c>
      <c r="E25" s="84">
        <v>111821213</v>
      </c>
      <c r="F25" s="84">
        <v>0</v>
      </c>
      <c r="G25" s="9"/>
      <c r="H25" s="12"/>
    </row>
    <row r="26" spans="1:8" s="1" customFormat="1" x14ac:dyDescent="0.25">
      <c r="A26" s="5"/>
      <c r="B26" s="91" t="s">
        <v>16</v>
      </c>
      <c r="C26" s="85">
        <v>124520532</v>
      </c>
      <c r="D26" s="84">
        <v>124520532</v>
      </c>
      <c r="E26" s="85">
        <v>0</v>
      </c>
      <c r="F26" s="84">
        <v>0</v>
      </c>
      <c r="G26" s="9"/>
      <c r="H26" s="12"/>
    </row>
    <row r="27" spans="1:8" s="1" customFormat="1" x14ac:dyDescent="0.25">
      <c r="A27" s="5"/>
      <c r="B27" s="91" t="s">
        <v>17</v>
      </c>
      <c r="C27" s="85">
        <v>133170058</v>
      </c>
      <c r="D27" s="84">
        <v>133170058</v>
      </c>
      <c r="E27" s="85">
        <v>0</v>
      </c>
      <c r="F27" s="84">
        <v>0</v>
      </c>
      <c r="G27" s="9"/>
      <c r="H27" s="12"/>
    </row>
    <row r="28" spans="1:8" s="1" customFormat="1" x14ac:dyDescent="0.25">
      <c r="A28" s="5"/>
      <c r="B28" s="91" t="s">
        <v>18</v>
      </c>
      <c r="C28" s="85">
        <v>127847888</v>
      </c>
      <c r="D28" s="84">
        <v>127847888</v>
      </c>
      <c r="E28" s="85">
        <v>0</v>
      </c>
      <c r="F28" s="84">
        <v>0</v>
      </c>
      <c r="G28" s="9"/>
      <c r="H28" s="12"/>
    </row>
    <row r="29" spans="1:8" s="1" customFormat="1" x14ac:dyDescent="0.25">
      <c r="A29" s="5"/>
      <c r="B29" s="91" t="s">
        <v>19</v>
      </c>
      <c r="C29" s="85">
        <v>110883455</v>
      </c>
      <c r="D29" s="84">
        <v>0</v>
      </c>
      <c r="E29" s="85">
        <v>107683455</v>
      </c>
      <c r="F29" s="84">
        <v>3200000</v>
      </c>
      <c r="G29" s="9"/>
      <c r="H29" s="12"/>
    </row>
    <row r="30" spans="1:8" s="1" customFormat="1" x14ac:dyDescent="0.25">
      <c r="A30" s="5"/>
      <c r="B30" s="91" t="s">
        <v>41</v>
      </c>
      <c r="C30" s="85">
        <v>104837915</v>
      </c>
      <c r="D30" s="84">
        <v>0</v>
      </c>
      <c r="E30" s="85">
        <v>99512915</v>
      </c>
      <c r="F30" s="84">
        <v>5325000</v>
      </c>
      <c r="G30" s="9"/>
      <c r="H30" s="12"/>
    </row>
    <row r="31" spans="1:8" s="1" customFormat="1" x14ac:dyDescent="0.25">
      <c r="A31" s="5"/>
      <c r="B31" s="91" t="s">
        <v>42</v>
      </c>
      <c r="C31" s="85">
        <v>112656555</v>
      </c>
      <c r="D31" s="84">
        <v>0</v>
      </c>
      <c r="E31" s="85">
        <v>106056555</v>
      </c>
      <c r="F31" s="84">
        <v>6600000</v>
      </c>
      <c r="G31" s="9"/>
      <c r="H31" s="12"/>
    </row>
    <row r="32" spans="1:8" s="1" customFormat="1" x14ac:dyDescent="0.25">
      <c r="A32" s="5"/>
      <c r="B32" s="91" t="s">
        <v>20</v>
      </c>
      <c r="C32" s="85">
        <v>117155905</v>
      </c>
      <c r="D32" s="84">
        <v>0</v>
      </c>
      <c r="E32" s="85">
        <v>114867392</v>
      </c>
      <c r="F32" s="84">
        <v>2288513</v>
      </c>
      <c r="G32" s="9"/>
      <c r="H32" s="12"/>
    </row>
    <row r="33" spans="1:10" s="1" customFormat="1" x14ac:dyDescent="0.25">
      <c r="A33" s="5"/>
      <c r="B33" s="91" t="s">
        <v>21</v>
      </c>
      <c r="C33" s="85">
        <v>127791525</v>
      </c>
      <c r="D33" s="84">
        <v>0</v>
      </c>
      <c r="E33" s="85">
        <v>127789915</v>
      </c>
      <c r="F33" s="84">
        <v>1610</v>
      </c>
      <c r="G33" s="9"/>
      <c r="H33" s="12"/>
    </row>
    <row r="34" spans="1:10" s="1" customFormat="1" x14ac:dyDescent="0.25">
      <c r="A34" s="5"/>
      <c r="B34" s="91" t="s">
        <v>22</v>
      </c>
      <c r="C34" s="85">
        <v>131047797</v>
      </c>
      <c r="D34" s="84">
        <v>0</v>
      </c>
      <c r="E34" s="85">
        <v>131047797</v>
      </c>
      <c r="F34" s="84">
        <v>0</v>
      </c>
      <c r="G34" s="9"/>
      <c r="H34" s="12"/>
    </row>
    <row r="35" spans="1:10" s="1" customFormat="1" x14ac:dyDescent="0.25">
      <c r="A35" s="5"/>
      <c r="B35" s="91" t="s">
        <v>23</v>
      </c>
      <c r="C35" s="85">
        <v>139207789</v>
      </c>
      <c r="D35" s="84">
        <v>0</v>
      </c>
      <c r="E35" s="85">
        <v>139207789</v>
      </c>
      <c r="F35" s="84">
        <v>0</v>
      </c>
      <c r="G35" s="9"/>
      <c r="H35" s="12"/>
    </row>
    <row r="36" spans="1:10" s="1" customFormat="1" x14ac:dyDescent="0.25">
      <c r="A36" s="5"/>
      <c r="B36" s="91" t="s">
        <v>24</v>
      </c>
      <c r="C36" s="85">
        <v>145420836</v>
      </c>
      <c r="D36" s="84">
        <v>293301</v>
      </c>
      <c r="E36" s="85">
        <v>145127535</v>
      </c>
      <c r="F36" s="84">
        <v>0</v>
      </c>
      <c r="G36" s="9"/>
      <c r="H36" s="12"/>
    </row>
    <row r="37" spans="1:10" s="1" customFormat="1" x14ac:dyDescent="0.25">
      <c r="A37" s="5"/>
      <c r="B37" s="91" t="s">
        <v>25</v>
      </c>
      <c r="C37" s="85">
        <v>151649393</v>
      </c>
      <c r="D37" s="84">
        <v>0</v>
      </c>
      <c r="E37" s="85">
        <v>151649393</v>
      </c>
      <c r="F37" s="84">
        <v>0</v>
      </c>
      <c r="G37" s="9"/>
      <c r="H37" s="12"/>
    </row>
    <row r="38" spans="1:10" s="1" customFormat="1" x14ac:dyDescent="0.25">
      <c r="A38" s="5"/>
      <c r="B38" s="91" t="s">
        <v>26</v>
      </c>
      <c r="C38" s="85">
        <v>162485305</v>
      </c>
      <c r="D38" s="84">
        <v>0</v>
      </c>
      <c r="E38" s="85">
        <v>0</v>
      </c>
      <c r="F38" s="84">
        <v>162485305</v>
      </c>
      <c r="G38" s="9"/>
      <c r="H38" s="12"/>
    </row>
    <row r="39" spans="1:10" s="1" customFormat="1" x14ac:dyDescent="0.25">
      <c r="A39" s="5"/>
      <c r="B39" s="91" t="s">
        <v>27</v>
      </c>
      <c r="C39" s="85">
        <v>176095044</v>
      </c>
      <c r="D39" s="84">
        <v>0</v>
      </c>
      <c r="E39" s="85">
        <v>176095044</v>
      </c>
      <c r="F39" s="84">
        <v>0</v>
      </c>
      <c r="G39" s="9"/>
      <c r="H39" s="12"/>
    </row>
    <row r="40" spans="1:10" s="1" customFormat="1" x14ac:dyDescent="0.25">
      <c r="A40" s="5"/>
      <c r="B40" s="91" t="s">
        <v>28</v>
      </c>
      <c r="C40" s="85">
        <v>183584490</v>
      </c>
      <c r="D40" s="85">
        <v>0</v>
      </c>
      <c r="E40" s="85">
        <v>183584490</v>
      </c>
      <c r="F40" s="85">
        <v>0</v>
      </c>
      <c r="G40" s="106"/>
      <c r="H40" s="12"/>
    </row>
    <row r="41" spans="1:10" s="1" customFormat="1" x14ac:dyDescent="0.25">
      <c r="A41" s="5"/>
      <c r="B41" s="91" t="s">
        <v>43</v>
      </c>
      <c r="C41" s="85">
        <v>209194431</v>
      </c>
      <c r="D41" s="85">
        <v>0</v>
      </c>
      <c r="E41" s="85">
        <v>209194424</v>
      </c>
      <c r="F41" s="85">
        <v>7</v>
      </c>
      <c r="G41" s="106"/>
      <c r="H41" s="12"/>
      <c r="J41" s="103"/>
    </row>
    <row r="42" spans="1:10" s="1" customFormat="1" x14ac:dyDescent="0.25">
      <c r="A42" s="5">
        <v>1</v>
      </c>
      <c r="B42" s="91" t="s">
        <v>49</v>
      </c>
      <c r="C42" s="85">
        <v>390131763</v>
      </c>
      <c r="D42" s="85">
        <v>0</v>
      </c>
      <c r="E42" s="85">
        <v>390131763</v>
      </c>
      <c r="F42" s="103">
        <f>Table1[[#This Row],[ORIGINAL APPROPRIATION TO CRF]]-Table1[[#This Row],[CRF USED TO COVER DEFICIT]]-Table1[[#This Row],[APPROPRIATION OF CRF TO AGENCIES]]</f>
        <v>0</v>
      </c>
      <c r="G42" s="9"/>
      <c r="H42" s="12"/>
    </row>
    <row r="43" spans="1:10" ht="15.6" customHeight="1" x14ac:dyDescent="0.25">
      <c r="A43" s="22"/>
      <c r="B43" s="91" t="s">
        <v>92</v>
      </c>
      <c r="C43" s="85">
        <v>369783882</v>
      </c>
      <c r="D43" s="85"/>
      <c r="E43" s="85">
        <v>369783882</v>
      </c>
      <c r="F43" s="85">
        <v>0</v>
      </c>
      <c r="G43" s="24"/>
      <c r="H43" s="25"/>
    </row>
    <row r="44" spans="1:10" ht="17.25" x14ac:dyDescent="0.25">
      <c r="A44" s="22"/>
      <c r="B44" s="91" t="s">
        <v>98</v>
      </c>
      <c r="C44" s="85">
        <v>387352137</v>
      </c>
      <c r="D44" s="85"/>
      <c r="E44" s="85"/>
      <c r="F44" s="85"/>
      <c r="G44" s="24"/>
      <c r="H44" s="25"/>
    </row>
    <row r="45" spans="1:10" ht="17.25" x14ac:dyDescent="0.25">
      <c r="A45" s="22"/>
      <c r="B45" s="2"/>
      <c r="C45" s="87"/>
      <c r="D45" s="87"/>
      <c r="E45" s="107" t="s">
        <v>50</v>
      </c>
      <c r="F45" s="23">
        <v>45903</v>
      </c>
      <c r="G45" s="24"/>
      <c r="H45" s="25"/>
    </row>
    <row r="46" spans="1:10" ht="17.25" x14ac:dyDescent="0.25">
      <c r="A46" s="22"/>
      <c r="B46" s="31" t="s">
        <v>96</v>
      </c>
      <c r="C46" s="26"/>
      <c r="D46" s="26"/>
      <c r="E46" s="26"/>
      <c r="F46" s="26"/>
    </row>
    <row r="47" spans="1:10" ht="17.25" x14ac:dyDescent="0.25">
      <c r="A47" s="22"/>
      <c r="B47" s="27" t="s">
        <v>89</v>
      </c>
      <c r="C47" s="28"/>
      <c r="D47" s="28"/>
      <c r="E47" s="28"/>
      <c r="F47" s="28"/>
    </row>
    <row r="48" spans="1:10" ht="17.25" x14ac:dyDescent="0.25">
      <c r="A48" s="22"/>
      <c r="B48" s="29" t="s">
        <v>84</v>
      </c>
      <c r="G48" s="30"/>
      <c r="H48" s="25"/>
    </row>
    <row r="49" spans="1:8" ht="17.25" x14ac:dyDescent="0.25">
      <c r="A49" s="22"/>
      <c r="B49" t="s">
        <v>87</v>
      </c>
      <c r="G49" s="30"/>
      <c r="H49" s="25"/>
    </row>
    <row r="50" spans="1:8" ht="15" x14ac:dyDescent="0.25">
      <c r="A50" t="s">
        <v>95</v>
      </c>
      <c r="G50" s="30"/>
      <c r="H50" s="25"/>
    </row>
    <row r="51" spans="1:8" ht="17.25" x14ac:dyDescent="0.25">
      <c r="A51" s="22">
        <v>1</v>
      </c>
      <c r="G51" s="24"/>
      <c r="H51" s="25"/>
    </row>
    <row r="52" spans="1:8" ht="17.25" x14ac:dyDescent="0.25">
      <c r="A52" s="22"/>
      <c r="B52" s="25" t="s">
        <v>67</v>
      </c>
      <c r="C52" s="26"/>
      <c r="D52" s="26"/>
      <c r="E52" s="26"/>
      <c r="F52" s="26"/>
      <c r="G52" s="30"/>
      <c r="H52" s="25"/>
    </row>
    <row r="53" spans="1:8" ht="17.25" x14ac:dyDescent="0.25">
      <c r="A53" s="22"/>
      <c r="C53" s="28"/>
      <c r="D53" s="28"/>
      <c r="E53" s="28"/>
      <c r="F53" s="28"/>
      <c r="G53" s="30"/>
      <c r="H53" s="25"/>
    </row>
    <row r="54" spans="1:8" ht="17.25" x14ac:dyDescent="0.25">
      <c r="A54" s="22"/>
      <c r="B54" s="31" t="s">
        <v>51</v>
      </c>
      <c r="C54" s="28"/>
      <c r="D54" s="28"/>
      <c r="E54" s="28"/>
      <c r="F54" s="28"/>
      <c r="G54" s="30"/>
      <c r="H54" s="25"/>
    </row>
    <row r="55" spans="1:8" ht="17.25" x14ac:dyDescent="0.25">
      <c r="A55" s="22"/>
      <c r="B55" s="27" t="s">
        <v>30</v>
      </c>
      <c r="C55" s="26"/>
      <c r="D55" s="28"/>
      <c r="E55" s="28"/>
      <c r="F55" s="28"/>
      <c r="G55" s="30"/>
      <c r="H55" s="25"/>
    </row>
    <row r="56" spans="1:8" ht="17.25" x14ac:dyDescent="0.25">
      <c r="A56" s="22"/>
      <c r="B56" s="29" t="s">
        <v>31</v>
      </c>
      <c r="C56" s="26"/>
      <c r="D56" s="26"/>
      <c r="E56" s="26"/>
      <c r="F56" s="26"/>
      <c r="G56" s="30"/>
      <c r="H56" s="25"/>
    </row>
    <row r="57" spans="1:8" ht="17.25" x14ac:dyDescent="0.25">
      <c r="A57" s="22"/>
      <c r="B57" s="25"/>
      <c r="C57" s="26"/>
      <c r="D57" s="26"/>
      <c r="E57" s="26"/>
      <c r="F57" s="26"/>
      <c r="G57" s="30"/>
      <c r="H57" s="25"/>
    </row>
    <row r="58" spans="1:8" ht="17.25" x14ac:dyDescent="0.25">
      <c r="A58" s="22"/>
      <c r="B58" s="25"/>
      <c r="C58" s="26"/>
      <c r="D58" s="26"/>
      <c r="E58" s="26"/>
      <c r="F58" s="26"/>
      <c r="G58" s="15"/>
      <c r="H58" s="7"/>
    </row>
    <row r="59" spans="1:8" x14ac:dyDescent="0.25">
      <c r="B59" s="25"/>
      <c r="C59" s="26"/>
      <c r="D59" s="26"/>
      <c r="E59" s="26"/>
      <c r="F59" s="26"/>
      <c r="G59" s="15"/>
      <c r="H59" s="7"/>
    </row>
    <row r="60" spans="1:8" x14ac:dyDescent="0.25">
      <c r="B60" s="7"/>
      <c r="C60" s="14"/>
      <c r="D60" s="14"/>
      <c r="E60" s="14"/>
      <c r="F60" s="14"/>
      <c r="G60" s="15"/>
      <c r="H60" s="7"/>
    </row>
    <row r="61" spans="1:8" x14ac:dyDescent="0.25">
      <c r="B61" s="7"/>
      <c r="C61" s="14"/>
      <c r="D61" s="14"/>
      <c r="E61" s="14"/>
      <c r="F61" s="14"/>
      <c r="G61" s="15"/>
      <c r="H61" s="7"/>
    </row>
    <row r="62" spans="1:8" x14ac:dyDescent="0.25">
      <c r="B62" s="7"/>
      <c r="C62" s="14"/>
      <c r="D62" s="14"/>
      <c r="E62" s="14"/>
      <c r="F62" s="14"/>
      <c r="G62" s="15"/>
      <c r="H62" s="7"/>
    </row>
    <row r="63" spans="1:8" x14ac:dyDescent="0.25">
      <c r="B63" s="7"/>
      <c r="C63" s="14"/>
      <c r="D63" s="14"/>
      <c r="E63" s="14"/>
      <c r="F63" s="14"/>
      <c r="G63" s="15"/>
      <c r="H63" s="7"/>
    </row>
    <row r="64" spans="1:8" x14ac:dyDescent="0.25">
      <c r="B64" s="7"/>
      <c r="C64" s="14"/>
      <c r="D64" s="14"/>
      <c r="E64" s="14"/>
      <c r="F64" s="14"/>
      <c r="G64" s="15"/>
      <c r="H64" s="7"/>
    </row>
    <row r="65" spans="2:8" x14ac:dyDescent="0.25">
      <c r="B65" s="7"/>
      <c r="C65" s="14"/>
      <c r="D65" s="14"/>
      <c r="E65" s="14"/>
      <c r="F65" s="14"/>
      <c r="G65" s="15"/>
      <c r="H65" s="7"/>
    </row>
    <row r="66" spans="2:8" x14ac:dyDescent="0.25">
      <c r="B66" s="7"/>
      <c r="C66" s="14"/>
      <c r="D66" s="14"/>
      <c r="E66" s="14"/>
      <c r="F66" s="14"/>
    </row>
    <row r="67" spans="2:8" x14ac:dyDescent="0.25">
      <c r="B67" s="7"/>
      <c r="C67" s="14"/>
      <c r="D67" s="14"/>
      <c r="E67" s="14"/>
      <c r="F67" s="14"/>
    </row>
  </sheetData>
  <printOptions horizontalCentered="1"/>
  <pageMargins left="0.75" right="0.75" top="1" bottom="0.75" header="0.5" footer="0.5"/>
  <pageSetup fitToHeight="0" orientation="landscape" r:id="rId1"/>
  <headerFooter scaleWithDoc="0" alignWithMargins="0">
    <oddFooter>&amp;C&amp;"Arial,Regular"&amp;10&amp;P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13D5D-5E27-4773-8116-3E4533E5EABA}">
  <sheetPr codeName="Sheet4">
    <tabColor rgb="FF92D050"/>
    <pageSetUpPr autoPageBreaks="0" fitToPage="1"/>
  </sheetPr>
  <dimension ref="A1:F47"/>
  <sheetViews>
    <sheetView showGridLines="0" topLeftCell="A4" zoomScaleNormal="100" zoomScaleSheetLayoutView="100" workbookViewId="0">
      <selection activeCell="D25" sqref="D25"/>
    </sheetView>
  </sheetViews>
  <sheetFormatPr defaultColWidth="8.85546875" defaultRowHeight="15.75" x14ac:dyDescent="0.25"/>
  <cols>
    <col min="1" max="1" width="3.5703125" style="4" customWidth="1"/>
    <col min="2" max="2" width="12.85546875" customWidth="1"/>
    <col min="3" max="3" width="19.7109375" style="3" customWidth="1"/>
    <col min="4" max="4" width="18.5703125" style="3" customWidth="1"/>
    <col min="5" max="5" width="29" customWidth="1"/>
    <col min="6" max="6" width="11.42578125" bestFit="1" customWidth="1"/>
  </cols>
  <sheetData>
    <row r="1" spans="1:6" s="21" customFormat="1" ht="23.25" x14ac:dyDescent="0.35">
      <c r="A1" s="16"/>
      <c r="B1" s="17" t="s">
        <v>72</v>
      </c>
      <c r="C1" s="18"/>
      <c r="D1" s="18"/>
      <c r="E1" s="19"/>
      <c r="F1" s="20"/>
    </row>
    <row r="2" spans="1:6" ht="9.6" customHeight="1" x14ac:dyDescent="0.25">
      <c r="C2" s="8"/>
      <c r="D2" s="8"/>
      <c r="E2" s="6"/>
      <c r="F2" s="7"/>
    </row>
    <row r="3" spans="1:6" s="72" customFormat="1" ht="58.5" x14ac:dyDescent="0.25">
      <c r="A3" s="68"/>
      <c r="B3" s="69" t="s">
        <v>45</v>
      </c>
      <c r="C3" s="70" t="s">
        <v>73</v>
      </c>
      <c r="D3" s="70" t="s">
        <v>74</v>
      </c>
      <c r="E3" s="71"/>
      <c r="F3" s="71"/>
    </row>
    <row r="4" spans="1:6" s="1" customFormat="1" x14ac:dyDescent="0.25">
      <c r="A4" s="5">
        <v>3</v>
      </c>
      <c r="B4" s="10" t="s">
        <v>14</v>
      </c>
      <c r="C4" s="11">
        <v>624593201</v>
      </c>
      <c r="D4" s="11">
        <v>171541103</v>
      </c>
      <c r="E4" s="9"/>
      <c r="F4" s="12"/>
    </row>
    <row r="5" spans="1:6" s="1" customFormat="1" x14ac:dyDescent="0.25">
      <c r="A5" s="5"/>
      <c r="B5" s="10" t="s">
        <v>15</v>
      </c>
      <c r="C5" s="11">
        <v>575782459</v>
      </c>
      <c r="D5" s="11">
        <v>0</v>
      </c>
      <c r="E5" s="9"/>
      <c r="F5" s="12"/>
    </row>
    <row r="6" spans="1:6" s="1" customFormat="1" x14ac:dyDescent="0.25">
      <c r="A6" s="5"/>
      <c r="B6" s="10" t="s">
        <v>16</v>
      </c>
      <c r="C6" s="13">
        <v>0</v>
      </c>
      <c r="D6" s="11">
        <v>0</v>
      </c>
      <c r="E6" s="9"/>
      <c r="F6" s="12"/>
    </row>
    <row r="7" spans="1:6" s="1" customFormat="1" x14ac:dyDescent="0.25">
      <c r="A7" s="5">
        <v>4</v>
      </c>
      <c r="B7" s="10" t="s">
        <v>17</v>
      </c>
      <c r="C7" s="13">
        <v>-98216617</v>
      </c>
      <c r="D7" s="11">
        <v>0</v>
      </c>
      <c r="E7" s="9"/>
      <c r="F7" s="12"/>
    </row>
    <row r="8" spans="1:6" s="1" customFormat="1" x14ac:dyDescent="0.25">
      <c r="A8" s="5">
        <v>4</v>
      </c>
      <c r="B8" s="10" t="s">
        <v>18</v>
      </c>
      <c r="C8" s="13">
        <v>71000600</v>
      </c>
      <c r="D8" s="11">
        <v>71000600</v>
      </c>
      <c r="E8" s="9"/>
      <c r="F8" s="12"/>
    </row>
    <row r="9" spans="1:6" s="1" customFormat="1" x14ac:dyDescent="0.25">
      <c r="A9" s="5"/>
      <c r="B9" s="10" t="s">
        <v>19</v>
      </c>
      <c r="C9" s="13">
        <v>296540075</v>
      </c>
      <c r="D9" s="11">
        <v>122333689</v>
      </c>
      <c r="E9" s="9"/>
      <c r="F9" s="12"/>
    </row>
    <row r="10" spans="1:6" s="1" customFormat="1" x14ac:dyDescent="0.25">
      <c r="A10" s="5"/>
      <c r="B10" s="10" t="s">
        <v>41</v>
      </c>
      <c r="C10" s="13">
        <v>379537954</v>
      </c>
      <c r="D10" s="11">
        <v>0</v>
      </c>
      <c r="E10" s="9"/>
      <c r="F10" s="12"/>
    </row>
    <row r="11" spans="1:6" s="1" customFormat="1" x14ac:dyDescent="0.25">
      <c r="A11" s="5"/>
      <c r="B11" s="10" t="s">
        <v>42</v>
      </c>
      <c r="C11" s="13">
        <v>270646717</v>
      </c>
      <c r="D11" s="11">
        <v>61770147</v>
      </c>
      <c r="E11" s="9"/>
      <c r="F11" s="12"/>
    </row>
    <row r="12" spans="1:6" s="1" customFormat="1" x14ac:dyDescent="0.25">
      <c r="A12" s="5"/>
      <c r="B12" s="10" t="s">
        <v>20</v>
      </c>
      <c r="C12" s="13">
        <v>197270878</v>
      </c>
      <c r="D12" s="11">
        <v>31740576</v>
      </c>
      <c r="E12" s="9"/>
      <c r="F12" s="12"/>
    </row>
    <row r="13" spans="1:6" s="1" customFormat="1" x14ac:dyDescent="0.25">
      <c r="A13" s="5"/>
      <c r="B13" s="10" t="s">
        <v>21</v>
      </c>
      <c r="C13" s="13">
        <v>299742545</v>
      </c>
      <c r="D13" s="11">
        <v>86750797</v>
      </c>
      <c r="E13" s="9"/>
      <c r="F13" s="12"/>
    </row>
    <row r="14" spans="1:6" s="1" customFormat="1" x14ac:dyDescent="0.25">
      <c r="A14" s="5"/>
      <c r="B14" s="10" t="s">
        <v>22</v>
      </c>
      <c r="C14" s="13">
        <v>256923799</v>
      </c>
      <c r="D14" s="11">
        <v>0</v>
      </c>
      <c r="E14" s="9"/>
      <c r="F14" s="12"/>
    </row>
    <row r="15" spans="1:6" s="1" customFormat="1" x14ac:dyDescent="0.25">
      <c r="A15" s="5"/>
      <c r="B15" s="10" t="s">
        <v>23</v>
      </c>
      <c r="C15" s="13">
        <v>39726256</v>
      </c>
      <c r="D15" s="11">
        <v>0</v>
      </c>
      <c r="E15" s="9"/>
      <c r="F15" s="12"/>
    </row>
    <row r="16" spans="1:6" s="1" customFormat="1" x14ac:dyDescent="0.25">
      <c r="A16" s="5"/>
      <c r="B16" s="10" t="s">
        <v>24</v>
      </c>
      <c r="C16" s="13">
        <v>177146326</v>
      </c>
      <c r="D16" s="11">
        <v>177146326</v>
      </c>
      <c r="E16" s="9"/>
      <c r="F16" s="12"/>
    </row>
    <row r="17" spans="1:6" s="1" customFormat="1" x14ac:dyDescent="0.25">
      <c r="A17" s="5"/>
      <c r="B17" s="10" t="s">
        <v>25</v>
      </c>
      <c r="C17" s="13">
        <v>562396683</v>
      </c>
      <c r="D17" s="11">
        <v>349951083</v>
      </c>
      <c r="E17" s="9"/>
      <c r="F17" s="12"/>
    </row>
    <row r="18" spans="1:6" s="1" customFormat="1" x14ac:dyDescent="0.25">
      <c r="A18" s="5"/>
      <c r="B18" s="10" t="s">
        <v>26</v>
      </c>
      <c r="C18" s="13">
        <v>671514950</v>
      </c>
      <c r="D18" s="11">
        <v>67514950</v>
      </c>
      <c r="E18" s="9"/>
      <c r="F18" s="12"/>
    </row>
    <row r="19" spans="1:6" s="1" customFormat="1" x14ac:dyDescent="0.25">
      <c r="A19" s="5"/>
      <c r="B19" s="10" t="s">
        <v>27</v>
      </c>
      <c r="C19" s="13">
        <v>1795730284</v>
      </c>
      <c r="D19" s="11">
        <v>1023777259</v>
      </c>
      <c r="E19" s="9"/>
      <c r="F19" s="12"/>
    </row>
    <row r="20" spans="1:6" s="1" customFormat="1" x14ac:dyDescent="0.25">
      <c r="A20" s="5"/>
      <c r="B20" s="10" t="s">
        <v>28</v>
      </c>
      <c r="C20" s="13">
        <v>3765216713</v>
      </c>
      <c r="D20" s="13">
        <v>1204834516</v>
      </c>
      <c r="E20" s="9"/>
      <c r="F20" s="12"/>
    </row>
    <row r="21" spans="1:6" s="1" customFormat="1" x14ac:dyDescent="0.25">
      <c r="A21" s="5"/>
      <c r="B21" s="10" t="s">
        <v>43</v>
      </c>
      <c r="C21" s="13">
        <v>1986285799</v>
      </c>
      <c r="D21" s="13">
        <v>57879811</v>
      </c>
      <c r="E21" s="9"/>
      <c r="F21" s="12"/>
    </row>
    <row r="22" spans="1:6" ht="17.25" x14ac:dyDescent="0.25">
      <c r="A22" s="22"/>
      <c r="B22" s="10" t="s">
        <v>49</v>
      </c>
      <c r="C22" s="13">
        <v>1259477223</v>
      </c>
      <c r="D22" s="85">
        <v>331608568</v>
      </c>
      <c r="E22" s="24"/>
      <c r="F22" s="25"/>
    </row>
    <row r="23" spans="1:6" ht="17.25" x14ac:dyDescent="0.25">
      <c r="A23" s="22"/>
      <c r="B23" s="10" t="s">
        <v>92</v>
      </c>
      <c r="C23" s="13">
        <v>1736590505</v>
      </c>
      <c r="D23" s="85">
        <v>725892730</v>
      </c>
      <c r="E23" s="24"/>
      <c r="F23" s="25"/>
    </row>
    <row r="24" spans="1:6" ht="17.25" x14ac:dyDescent="0.25">
      <c r="A24" s="22"/>
      <c r="C24" s="105" t="s">
        <v>50</v>
      </c>
      <c r="D24" s="74">
        <v>45903</v>
      </c>
      <c r="E24" s="30"/>
      <c r="F24" s="25"/>
    </row>
    <row r="25" spans="1:6" ht="17.25" x14ac:dyDescent="0.25">
      <c r="A25" s="22"/>
      <c r="B25" s="31" t="s">
        <v>94</v>
      </c>
      <c r="C25" s="73"/>
      <c r="D25" s="74"/>
      <c r="E25" s="30"/>
      <c r="F25" s="25"/>
    </row>
    <row r="26" spans="1:6" ht="15" x14ac:dyDescent="0.25">
      <c r="A26" s="31" t="s">
        <v>55</v>
      </c>
      <c r="B26" s="31"/>
      <c r="C26" s="73"/>
      <c r="D26" s="74"/>
      <c r="E26" s="30"/>
      <c r="F26" s="25"/>
    </row>
    <row r="27" spans="1:6" ht="17.25" x14ac:dyDescent="0.25">
      <c r="A27" s="22">
        <v>1</v>
      </c>
      <c r="C27" s="73"/>
      <c r="D27" s="74"/>
      <c r="E27" s="30"/>
      <c r="F27" s="25"/>
    </row>
    <row r="28" spans="1:6" ht="17.25" x14ac:dyDescent="0.25">
      <c r="A28" s="22"/>
      <c r="B28" s="25" t="s">
        <v>90</v>
      </c>
      <c r="C28" s="26"/>
      <c r="D28" s="26"/>
      <c r="E28" s="30"/>
      <c r="F28" s="25"/>
    </row>
    <row r="29" spans="1:6" ht="17.25" x14ac:dyDescent="0.25">
      <c r="A29" s="22"/>
      <c r="B29" s="25" t="s">
        <v>91</v>
      </c>
      <c r="C29" s="26"/>
      <c r="D29" s="26"/>
      <c r="E29" s="24"/>
      <c r="F29" s="25"/>
    </row>
    <row r="30" spans="1:6" ht="17.25" x14ac:dyDescent="0.25">
      <c r="A30" s="22">
        <v>2</v>
      </c>
      <c r="B30" s="25" t="s">
        <v>85</v>
      </c>
      <c r="C30" s="26"/>
      <c r="D30" s="26"/>
      <c r="E30" s="24"/>
      <c r="F30" s="25"/>
    </row>
    <row r="31" spans="1:6" ht="17.25" x14ac:dyDescent="0.25">
      <c r="A31" s="22">
        <v>3</v>
      </c>
      <c r="B31" s="25" t="s">
        <v>77</v>
      </c>
      <c r="C31" s="28"/>
      <c r="D31" s="28"/>
      <c r="E31" s="24"/>
      <c r="F31" s="25"/>
    </row>
    <row r="32" spans="1:6" ht="17.25" x14ac:dyDescent="0.25">
      <c r="A32" s="22">
        <v>4</v>
      </c>
      <c r="B32" s="25" t="s">
        <v>97</v>
      </c>
      <c r="C32" s="28"/>
      <c r="D32" s="28"/>
      <c r="E32" s="24"/>
      <c r="F32" s="25"/>
    </row>
    <row r="33" spans="1:6" ht="17.25" x14ac:dyDescent="0.25">
      <c r="A33" s="22"/>
      <c r="B33" s="25" t="s">
        <v>78</v>
      </c>
      <c r="C33" s="28"/>
      <c r="D33" s="28"/>
      <c r="E33" s="30"/>
      <c r="F33" s="25"/>
    </row>
    <row r="34" spans="1:6" ht="17.25" x14ac:dyDescent="0.25">
      <c r="A34" s="22"/>
      <c r="B34" s="25"/>
      <c r="C34" s="28"/>
      <c r="D34" s="28"/>
      <c r="E34" s="30"/>
      <c r="F34" s="25"/>
    </row>
    <row r="35" spans="1:6" ht="17.25" x14ac:dyDescent="0.25">
      <c r="A35" s="22"/>
      <c r="B35" s="31" t="s">
        <v>76</v>
      </c>
      <c r="C35" s="28"/>
      <c r="D35" s="28"/>
      <c r="E35" s="30"/>
      <c r="F35" s="25"/>
    </row>
    <row r="36" spans="1:6" ht="17.25" x14ac:dyDescent="0.25">
      <c r="A36" s="22"/>
      <c r="B36" s="29" t="s">
        <v>75</v>
      </c>
      <c r="C36" s="26"/>
      <c r="D36" s="26"/>
      <c r="E36" s="30"/>
      <c r="F36" s="25"/>
    </row>
    <row r="37" spans="1:6" ht="17.25" x14ac:dyDescent="0.25">
      <c r="A37" s="22"/>
      <c r="B37" s="25"/>
      <c r="C37" s="26"/>
      <c r="D37" s="26"/>
      <c r="E37" s="30"/>
      <c r="F37" s="25"/>
    </row>
    <row r="38" spans="1:6" ht="17.25" x14ac:dyDescent="0.25">
      <c r="A38" s="22"/>
      <c r="B38" s="25"/>
      <c r="C38" s="26"/>
      <c r="D38" s="26"/>
      <c r="E38" s="15"/>
      <c r="F38" s="7"/>
    </row>
    <row r="39" spans="1:6" x14ac:dyDescent="0.25">
      <c r="B39" s="25"/>
      <c r="C39" s="26"/>
      <c r="D39" s="26"/>
      <c r="E39" s="15"/>
      <c r="F39" s="7"/>
    </row>
    <row r="40" spans="1:6" x14ac:dyDescent="0.25">
      <c r="B40" s="7"/>
      <c r="C40" s="14"/>
      <c r="D40" s="14"/>
      <c r="E40" s="15"/>
      <c r="F40" s="7"/>
    </row>
    <row r="41" spans="1:6" x14ac:dyDescent="0.25">
      <c r="B41" s="7"/>
      <c r="C41" s="14"/>
      <c r="D41" s="14"/>
      <c r="E41" s="15"/>
      <c r="F41" s="7"/>
    </row>
    <row r="42" spans="1:6" x14ac:dyDescent="0.25">
      <c r="B42" s="7"/>
      <c r="C42" s="14"/>
      <c r="D42" s="14"/>
      <c r="E42" s="15"/>
      <c r="F42" s="7"/>
    </row>
    <row r="43" spans="1:6" x14ac:dyDescent="0.25">
      <c r="B43" s="7"/>
      <c r="C43" s="14"/>
      <c r="D43" s="14"/>
      <c r="E43" s="15"/>
      <c r="F43" s="7"/>
    </row>
    <row r="44" spans="1:6" x14ac:dyDescent="0.25">
      <c r="B44" s="7"/>
      <c r="C44" s="14"/>
      <c r="D44" s="14"/>
      <c r="E44" s="15"/>
      <c r="F44" s="7"/>
    </row>
    <row r="45" spans="1:6" x14ac:dyDescent="0.25">
      <c r="B45" s="7"/>
      <c r="C45" s="14"/>
      <c r="D45" s="14"/>
      <c r="E45" s="15"/>
      <c r="F45" s="7"/>
    </row>
    <row r="46" spans="1:6" x14ac:dyDescent="0.25">
      <c r="B46" s="7"/>
      <c r="C46" s="14"/>
      <c r="D46" s="14"/>
    </row>
    <row r="47" spans="1:6" x14ac:dyDescent="0.25">
      <c r="B47" s="7"/>
      <c r="C47" s="14"/>
      <c r="D47" s="14"/>
    </row>
  </sheetData>
  <phoneticPr fontId="19" type="noConversion"/>
  <printOptions horizontalCentered="1"/>
  <pageMargins left="0.75" right="0.75" top="1" bottom="0.75" header="0.5" footer="0.5"/>
  <pageSetup fitToHeight="0" orientation="landscape" r:id="rId1"/>
  <headerFooter scaleWithDoc="0" alignWithMargins="0">
    <oddFooter>&amp;C&amp;"Arial,Regular"&amp;10&amp;P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0F890-2CD0-40F9-B5D6-876786F9E7D8}">
  <sheetPr codeName="Sheet5">
    <tabColor rgb="FF92D050"/>
    <pageSetUpPr autoPageBreaks="0" fitToPage="1"/>
  </sheetPr>
  <dimension ref="A1:F64"/>
  <sheetViews>
    <sheetView showGridLines="0" tabSelected="1" zoomScaleNormal="100" zoomScaleSheetLayoutView="100" workbookViewId="0">
      <pane ySplit="3" topLeftCell="A40" activePane="bottomLeft" state="frozen"/>
      <selection pane="bottomLeft" activeCell="I62" sqref="I62"/>
    </sheetView>
  </sheetViews>
  <sheetFormatPr defaultRowHeight="12.75" x14ac:dyDescent="0.2"/>
  <cols>
    <col min="1" max="1" width="2.28515625" style="7" customWidth="1"/>
    <col min="2" max="2" width="11.28515625" style="7" customWidth="1"/>
    <col min="3" max="4" width="19.85546875" style="58" customWidth="1"/>
    <col min="5" max="6" width="20" style="7" customWidth="1"/>
    <col min="7" max="251" width="8.85546875" style="7"/>
    <col min="252" max="252" width="19.140625" style="7" customWidth="1"/>
    <col min="253" max="254" width="18.7109375" style="7" customWidth="1"/>
    <col min="255" max="255" width="17" style="7" customWidth="1"/>
    <col min="256" max="256" width="2.140625" style="7" customWidth="1"/>
    <col min="257" max="257" width="19.7109375" style="7" customWidth="1"/>
    <col min="258" max="507" width="8.85546875" style="7"/>
    <col min="508" max="508" width="19.140625" style="7" customWidth="1"/>
    <col min="509" max="510" width="18.7109375" style="7" customWidth="1"/>
    <col min="511" max="511" width="17" style="7" customWidth="1"/>
    <col min="512" max="512" width="2.140625" style="7" customWidth="1"/>
    <col min="513" max="513" width="19.7109375" style="7" customWidth="1"/>
    <col min="514" max="763" width="8.85546875" style="7"/>
    <col min="764" max="764" width="19.140625" style="7" customWidth="1"/>
    <col min="765" max="766" width="18.7109375" style="7" customWidth="1"/>
    <col min="767" max="767" width="17" style="7" customWidth="1"/>
    <col min="768" max="768" width="2.140625" style="7" customWidth="1"/>
    <col min="769" max="769" width="19.7109375" style="7" customWidth="1"/>
    <col min="770" max="1019" width="8.85546875" style="7"/>
    <col min="1020" max="1020" width="19.140625" style="7" customWidth="1"/>
    <col min="1021" max="1022" width="18.7109375" style="7" customWidth="1"/>
    <col min="1023" max="1023" width="17" style="7" customWidth="1"/>
    <col min="1024" max="1024" width="2.140625" style="7" customWidth="1"/>
    <col min="1025" max="1025" width="19.7109375" style="7" customWidth="1"/>
    <col min="1026" max="1275" width="8.85546875" style="7"/>
    <col min="1276" max="1276" width="19.140625" style="7" customWidth="1"/>
    <col min="1277" max="1278" width="18.7109375" style="7" customWidth="1"/>
    <col min="1279" max="1279" width="17" style="7" customWidth="1"/>
    <col min="1280" max="1280" width="2.140625" style="7" customWidth="1"/>
    <col min="1281" max="1281" width="19.7109375" style="7" customWidth="1"/>
    <col min="1282" max="1531" width="8.85546875" style="7"/>
    <col min="1532" max="1532" width="19.140625" style="7" customWidth="1"/>
    <col min="1533" max="1534" width="18.7109375" style="7" customWidth="1"/>
    <col min="1535" max="1535" width="17" style="7" customWidth="1"/>
    <col min="1536" max="1536" width="2.140625" style="7" customWidth="1"/>
    <col min="1537" max="1537" width="19.7109375" style="7" customWidth="1"/>
    <col min="1538" max="1787" width="8.85546875" style="7"/>
    <col min="1788" max="1788" width="19.140625" style="7" customWidth="1"/>
    <col min="1789" max="1790" width="18.7109375" style="7" customWidth="1"/>
    <col min="1791" max="1791" width="17" style="7" customWidth="1"/>
    <col min="1792" max="1792" width="2.140625" style="7" customWidth="1"/>
    <col min="1793" max="1793" width="19.7109375" style="7" customWidth="1"/>
    <col min="1794" max="2043" width="8.85546875" style="7"/>
    <col min="2044" max="2044" width="19.140625" style="7" customWidth="1"/>
    <col min="2045" max="2046" width="18.7109375" style="7" customWidth="1"/>
    <col min="2047" max="2047" width="17" style="7" customWidth="1"/>
    <col min="2048" max="2048" width="2.140625" style="7" customWidth="1"/>
    <col min="2049" max="2049" width="19.7109375" style="7" customWidth="1"/>
    <col min="2050" max="2299" width="8.85546875" style="7"/>
    <col min="2300" max="2300" width="19.140625" style="7" customWidth="1"/>
    <col min="2301" max="2302" width="18.7109375" style="7" customWidth="1"/>
    <col min="2303" max="2303" width="17" style="7" customWidth="1"/>
    <col min="2304" max="2304" width="2.140625" style="7" customWidth="1"/>
    <col min="2305" max="2305" width="19.7109375" style="7" customWidth="1"/>
    <col min="2306" max="2555" width="8.85546875" style="7"/>
    <col min="2556" max="2556" width="19.140625" style="7" customWidth="1"/>
    <col min="2557" max="2558" width="18.7109375" style="7" customWidth="1"/>
    <col min="2559" max="2559" width="17" style="7" customWidth="1"/>
    <col min="2560" max="2560" width="2.140625" style="7" customWidth="1"/>
    <col min="2561" max="2561" width="19.7109375" style="7" customWidth="1"/>
    <col min="2562" max="2811" width="8.85546875" style="7"/>
    <col min="2812" max="2812" width="19.140625" style="7" customWidth="1"/>
    <col min="2813" max="2814" width="18.7109375" style="7" customWidth="1"/>
    <col min="2815" max="2815" width="17" style="7" customWidth="1"/>
    <col min="2816" max="2816" width="2.140625" style="7" customWidth="1"/>
    <col min="2817" max="2817" width="19.7109375" style="7" customWidth="1"/>
    <col min="2818" max="3067" width="8.85546875" style="7"/>
    <col min="3068" max="3068" width="19.140625" style="7" customWidth="1"/>
    <col min="3069" max="3070" width="18.7109375" style="7" customWidth="1"/>
    <col min="3071" max="3071" width="17" style="7" customWidth="1"/>
    <col min="3072" max="3072" width="2.140625" style="7" customWidth="1"/>
    <col min="3073" max="3073" width="19.7109375" style="7" customWidth="1"/>
    <col min="3074" max="3323" width="8.85546875" style="7"/>
    <col min="3324" max="3324" width="19.140625" style="7" customWidth="1"/>
    <col min="3325" max="3326" width="18.7109375" style="7" customWidth="1"/>
    <col min="3327" max="3327" width="17" style="7" customWidth="1"/>
    <col min="3328" max="3328" width="2.140625" style="7" customWidth="1"/>
    <col min="3329" max="3329" width="19.7109375" style="7" customWidth="1"/>
    <col min="3330" max="3579" width="8.85546875" style="7"/>
    <col min="3580" max="3580" width="19.140625" style="7" customWidth="1"/>
    <col min="3581" max="3582" width="18.7109375" style="7" customWidth="1"/>
    <col min="3583" max="3583" width="17" style="7" customWidth="1"/>
    <col min="3584" max="3584" width="2.140625" style="7" customWidth="1"/>
    <col min="3585" max="3585" width="19.7109375" style="7" customWidth="1"/>
    <col min="3586" max="3835" width="8.85546875" style="7"/>
    <col min="3836" max="3836" width="19.140625" style="7" customWidth="1"/>
    <col min="3837" max="3838" width="18.7109375" style="7" customWidth="1"/>
    <col min="3839" max="3839" width="17" style="7" customWidth="1"/>
    <col min="3840" max="3840" width="2.140625" style="7" customWidth="1"/>
    <col min="3841" max="3841" width="19.7109375" style="7" customWidth="1"/>
    <col min="3842" max="4091" width="8.85546875" style="7"/>
    <col min="4092" max="4092" width="19.140625" style="7" customWidth="1"/>
    <col min="4093" max="4094" width="18.7109375" style="7" customWidth="1"/>
    <col min="4095" max="4095" width="17" style="7" customWidth="1"/>
    <col min="4096" max="4096" width="2.140625" style="7" customWidth="1"/>
    <col min="4097" max="4097" width="19.7109375" style="7" customWidth="1"/>
    <col min="4098" max="4347" width="8.85546875" style="7"/>
    <col min="4348" max="4348" width="19.140625" style="7" customWidth="1"/>
    <col min="4349" max="4350" width="18.7109375" style="7" customWidth="1"/>
    <col min="4351" max="4351" width="17" style="7" customWidth="1"/>
    <col min="4352" max="4352" width="2.140625" style="7" customWidth="1"/>
    <col min="4353" max="4353" width="19.7109375" style="7" customWidth="1"/>
    <col min="4354" max="4603" width="8.85546875" style="7"/>
    <col min="4604" max="4604" width="19.140625" style="7" customWidth="1"/>
    <col min="4605" max="4606" width="18.7109375" style="7" customWidth="1"/>
    <col min="4607" max="4607" width="17" style="7" customWidth="1"/>
    <col min="4608" max="4608" width="2.140625" style="7" customWidth="1"/>
    <col min="4609" max="4609" width="19.7109375" style="7" customWidth="1"/>
    <col min="4610" max="4859" width="8.85546875" style="7"/>
    <col min="4860" max="4860" width="19.140625" style="7" customWidth="1"/>
    <col min="4861" max="4862" width="18.7109375" style="7" customWidth="1"/>
    <col min="4863" max="4863" width="17" style="7" customWidth="1"/>
    <col min="4864" max="4864" width="2.140625" style="7" customWidth="1"/>
    <col min="4865" max="4865" width="19.7109375" style="7" customWidth="1"/>
    <col min="4866" max="5115" width="8.85546875" style="7"/>
    <col min="5116" max="5116" width="19.140625" style="7" customWidth="1"/>
    <col min="5117" max="5118" width="18.7109375" style="7" customWidth="1"/>
    <col min="5119" max="5119" width="17" style="7" customWidth="1"/>
    <col min="5120" max="5120" width="2.140625" style="7" customWidth="1"/>
    <col min="5121" max="5121" width="19.7109375" style="7" customWidth="1"/>
    <col min="5122" max="5371" width="8.85546875" style="7"/>
    <col min="5372" max="5372" width="19.140625" style="7" customWidth="1"/>
    <col min="5373" max="5374" width="18.7109375" style="7" customWidth="1"/>
    <col min="5375" max="5375" width="17" style="7" customWidth="1"/>
    <col min="5376" max="5376" width="2.140625" style="7" customWidth="1"/>
    <col min="5377" max="5377" width="19.7109375" style="7" customWidth="1"/>
    <col min="5378" max="5627" width="8.85546875" style="7"/>
    <col min="5628" max="5628" width="19.140625" style="7" customWidth="1"/>
    <col min="5629" max="5630" width="18.7109375" style="7" customWidth="1"/>
    <col min="5631" max="5631" width="17" style="7" customWidth="1"/>
    <col min="5632" max="5632" width="2.140625" style="7" customWidth="1"/>
    <col min="5633" max="5633" width="19.7109375" style="7" customWidth="1"/>
    <col min="5634" max="5883" width="8.85546875" style="7"/>
    <col min="5884" max="5884" width="19.140625" style="7" customWidth="1"/>
    <col min="5885" max="5886" width="18.7109375" style="7" customWidth="1"/>
    <col min="5887" max="5887" width="17" style="7" customWidth="1"/>
    <col min="5888" max="5888" width="2.140625" style="7" customWidth="1"/>
    <col min="5889" max="5889" width="19.7109375" style="7" customWidth="1"/>
    <col min="5890" max="6139" width="8.85546875" style="7"/>
    <col min="6140" max="6140" width="19.140625" style="7" customWidth="1"/>
    <col min="6141" max="6142" width="18.7109375" style="7" customWidth="1"/>
    <col min="6143" max="6143" width="17" style="7" customWidth="1"/>
    <col min="6144" max="6144" width="2.140625" style="7" customWidth="1"/>
    <col min="6145" max="6145" width="19.7109375" style="7" customWidth="1"/>
    <col min="6146" max="6395" width="8.85546875" style="7"/>
    <col min="6396" max="6396" width="19.140625" style="7" customWidth="1"/>
    <col min="6397" max="6398" width="18.7109375" style="7" customWidth="1"/>
    <col min="6399" max="6399" width="17" style="7" customWidth="1"/>
    <col min="6400" max="6400" width="2.140625" style="7" customWidth="1"/>
    <col min="6401" max="6401" width="19.7109375" style="7" customWidth="1"/>
    <col min="6402" max="6651" width="8.85546875" style="7"/>
    <col min="6652" max="6652" width="19.140625" style="7" customWidth="1"/>
    <col min="6653" max="6654" width="18.7109375" style="7" customWidth="1"/>
    <col min="6655" max="6655" width="17" style="7" customWidth="1"/>
    <col min="6656" max="6656" width="2.140625" style="7" customWidth="1"/>
    <col min="6657" max="6657" width="19.7109375" style="7" customWidth="1"/>
    <col min="6658" max="6907" width="8.85546875" style="7"/>
    <col min="6908" max="6908" width="19.140625" style="7" customWidth="1"/>
    <col min="6909" max="6910" width="18.7109375" style="7" customWidth="1"/>
    <col min="6911" max="6911" width="17" style="7" customWidth="1"/>
    <col min="6912" max="6912" width="2.140625" style="7" customWidth="1"/>
    <col min="6913" max="6913" width="19.7109375" style="7" customWidth="1"/>
    <col min="6914" max="7163" width="8.85546875" style="7"/>
    <col min="7164" max="7164" width="19.140625" style="7" customWidth="1"/>
    <col min="7165" max="7166" width="18.7109375" style="7" customWidth="1"/>
    <col min="7167" max="7167" width="17" style="7" customWidth="1"/>
    <col min="7168" max="7168" width="2.140625" style="7" customWidth="1"/>
    <col min="7169" max="7169" width="19.7109375" style="7" customWidth="1"/>
    <col min="7170" max="7419" width="8.85546875" style="7"/>
    <col min="7420" max="7420" width="19.140625" style="7" customWidth="1"/>
    <col min="7421" max="7422" width="18.7109375" style="7" customWidth="1"/>
    <col min="7423" max="7423" width="17" style="7" customWidth="1"/>
    <col min="7424" max="7424" width="2.140625" style="7" customWidth="1"/>
    <col min="7425" max="7425" width="19.7109375" style="7" customWidth="1"/>
    <col min="7426" max="7675" width="8.85546875" style="7"/>
    <col min="7676" max="7676" width="19.140625" style="7" customWidth="1"/>
    <col min="7677" max="7678" width="18.7109375" style="7" customWidth="1"/>
    <col min="7679" max="7679" width="17" style="7" customWidth="1"/>
    <col min="7680" max="7680" width="2.140625" style="7" customWidth="1"/>
    <col min="7681" max="7681" width="19.7109375" style="7" customWidth="1"/>
    <col min="7682" max="7931" width="8.85546875" style="7"/>
    <col min="7932" max="7932" width="19.140625" style="7" customWidth="1"/>
    <col min="7933" max="7934" width="18.7109375" style="7" customWidth="1"/>
    <col min="7935" max="7935" width="17" style="7" customWidth="1"/>
    <col min="7936" max="7936" width="2.140625" style="7" customWidth="1"/>
    <col min="7937" max="7937" width="19.7109375" style="7" customWidth="1"/>
    <col min="7938" max="8187" width="8.85546875" style="7"/>
    <col min="8188" max="8188" width="19.140625" style="7" customWidth="1"/>
    <col min="8189" max="8190" width="18.7109375" style="7" customWidth="1"/>
    <col min="8191" max="8191" width="17" style="7" customWidth="1"/>
    <col min="8192" max="8192" width="2.140625" style="7" customWidth="1"/>
    <col min="8193" max="8193" width="19.7109375" style="7" customWidth="1"/>
    <col min="8194" max="8443" width="8.85546875" style="7"/>
    <col min="8444" max="8444" width="19.140625" style="7" customWidth="1"/>
    <col min="8445" max="8446" width="18.7109375" style="7" customWidth="1"/>
    <col min="8447" max="8447" width="17" style="7" customWidth="1"/>
    <col min="8448" max="8448" width="2.140625" style="7" customWidth="1"/>
    <col min="8449" max="8449" width="19.7109375" style="7" customWidth="1"/>
    <col min="8450" max="8699" width="8.85546875" style="7"/>
    <col min="8700" max="8700" width="19.140625" style="7" customWidth="1"/>
    <col min="8701" max="8702" width="18.7109375" style="7" customWidth="1"/>
    <col min="8703" max="8703" width="17" style="7" customWidth="1"/>
    <col min="8704" max="8704" width="2.140625" style="7" customWidth="1"/>
    <col min="8705" max="8705" width="19.7109375" style="7" customWidth="1"/>
    <col min="8706" max="8955" width="8.85546875" style="7"/>
    <col min="8956" max="8956" width="19.140625" style="7" customWidth="1"/>
    <col min="8957" max="8958" width="18.7109375" style="7" customWidth="1"/>
    <col min="8959" max="8959" width="17" style="7" customWidth="1"/>
    <col min="8960" max="8960" width="2.140625" style="7" customWidth="1"/>
    <col min="8961" max="8961" width="19.7109375" style="7" customWidth="1"/>
    <col min="8962" max="9211" width="8.85546875" style="7"/>
    <col min="9212" max="9212" width="19.140625" style="7" customWidth="1"/>
    <col min="9213" max="9214" width="18.7109375" style="7" customWidth="1"/>
    <col min="9215" max="9215" width="17" style="7" customWidth="1"/>
    <col min="9216" max="9216" width="2.140625" style="7" customWidth="1"/>
    <col min="9217" max="9217" width="19.7109375" style="7" customWidth="1"/>
    <col min="9218" max="9467" width="8.85546875" style="7"/>
    <col min="9468" max="9468" width="19.140625" style="7" customWidth="1"/>
    <col min="9469" max="9470" width="18.7109375" style="7" customWidth="1"/>
    <col min="9471" max="9471" width="17" style="7" customWidth="1"/>
    <col min="9472" max="9472" width="2.140625" style="7" customWidth="1"/>
    <col min="9473" max="9473" width="19.7109375" style="7" customWidth="1"/>
    <col min="9474" max="9723" width="8.85546875" style="7"/>
    <col min="9724" max="9724" width="19.140625" style="7" customWidth="1"/>
    <col min="9725" max="9726" width="18.7109375" style="7" customWidth="1"/>
    <col min="9727" max="9727" width="17" style="7" customWidth="1"/>
    <col min="9728" max="9728" width="2.140625" style="7" customWidth="1"/>
    <col min="9729" max="9729" width="19.7109375" style="7" customWidth="1"/>
    <col min="9730" max="9979" width="8.85546875" style="7"/>
    <col min="9980" max="9980" width="19.140625" style="7" customWidth="1"/>
    <col min="9981" max="9982" width="18.7109375" style="7" customWidth="1"/>
    <col min="9983" max="9983" width="17" style="7" customWidth="1"/>
    <col min="9984" max="9984" width="2.140625" style="7" customWidth="1"/>
    <col min="9985" max="9985" width="19.7109375" style="7" customWidth="1"/>
    <col min="9986" max="10235" width="8.85546875" style="7"/>
    <col min="10236" max="10236" width="19.140625" style="7" customWidth="1"/>
    <col min="10237" max="10238" width="18.7109375" style="7" customWidth="1"/>
    <col min="10239" max="10239" width="17" style="7" customWidth="1"/>
    <col min="10240" max="10240" width="2.140625" style="7" customWidth="1"/>
    <col min="10241" max="10241" width="19.7109375" style="7" customWidth="1"/>
    <col min="10242" max="10491" width="8.85546875" style="7"/>
    <col min="10492" max="10492" width="19.140625" style="7" customWidth="1"/>
    <col min="10493" max="10494" width="18.7109375" style="7" customWidth="1"/>
    <col min="10495" max="10495" width="17" style="7" customWidth="1"/>
    <col min="10496" max="10496" width="2.140625" style="7" customWidth="1"/>
    <col min="10497" max="10497" width="19.7109375" style="7" customWidth="1"/>
    <col min="10498" max="10747" width="8.85546875" style="7"/>
    <col min="10748" max="10748" width="19.140625" style="7" customWidth="1"/>
    <col min="10749" max="10750" width="18.7109375" style="7" customWidth="1"/>
    <col min="10751" max="10751" width="17" style="7" customWidth="1"/>
    <col min="10752" max="10752" width="2.140625" style="7" customWidth="1"/>
    <col min="10753" max="10753" width="19.7109375" style="7" customWidth="1"/>
    <col min="10754" max="11003" width="8.85546875" style="7"/>
    <col min="11004" max="11004" width="19.140625" style="7" customWidth="1"/>
    <col min="11005" max="11006" width="18.7109375" style="7" customWidth="1"/>
    <col min="11007" max="11007" width="17" style="7" customWidth="1"/>
    <col min="11008" max="11008" width="2.140625" style="7" customWidth="1"/>
    <col min="11009" max="11009" width="19.7109375" style="7" customWidth="1"/>
    <col min="11010" max="11259" width="8.85546875" style="7"/>
    <col min="11260" max="11260" width="19.140625" style="7" customWidth="1"/>
    <col min="11261" max="11262" width="18.7109375" style="7" customWidth="1"/>
    <col min="11263" max="11263" width="17" style="7" customWidth="1"/>
    <col min="11264" max="11264" width="2.140625" style="7" customWidth="1"/>
    <col min="11265" max="11265" width="19.7109375" style="7" customWidth="1"/>
    <col min="11266" max="11515" width="8.85546875" style="7"/>
    <col min="11516" max="11516" width="19.140625" style="7" customWidth="1"/>
    <col min="11517" max="11518" width="18.7109375" style="7" customWidth="1"/>
    <col min="11519" max="11519" width="17" style="7" customWidth="1"/>
    <col min="11520" max="11520" width="2.140625" style="7" customWidth="1"/>
    <col min="11521" max="11521" width="19.7109375" style="7" customWidth="1"/>
    <col min="11522" max="11771" width="8.85546875" style="7"/>
    <col min="11772" max="11772" width="19.140625" style="7" customWidth="1"/>
    <col min="11773" max="11774" width="18.7109375" style="7" customWidth="1"/>
    <col min="11775" max="11775" width="17" style="7" customWidth="1"/>
    <col min="11776" max="11776" width="2.140625" style="7" customWidth="1"/>
    <col min="11777" max="11777" width="19.7109375" style="7" customWidth="1"/>
    <col min="11778" max="12027" width="8.85546875" style="7"/>
    <col min="12028" max="12028" width="19.140625" style="7" customWidth="1"/>
    <col min="12029" max="12030" width="18.7109375" style="7" customWidth="1"/>
    <col min="12031" max="12031" width="17" style="7" customWidth="1"/>
    <col min="12032" max="12032" width="2.140625" style="7" customWidth="1"/>
    <col min="12033" max="12033" width="19.7109375" style="7" customWidth="1"/>
    <col min="12034" max="12283" width="8.85546875" style="7"/>
    <col min="12284" max="12284" width="19.140625" style="7" customWidth="1"/>
    <col min="12285" max="12286" width="18.7109375" style="7" customWidth="1"/>
    <col min="12287" max="12287" width="17" style="7" customWidth="1"/>
    <col min="12288" max="12288" width="2.140625" style="7" customWidth="1"/>
    <col min="12289" max="12289" width="19.7109375" style="7" customWidth="1"/>
    <col min="12290" max="12539" width="8.85546875" style="7"/>
    <col min="12540" max="12540" width="19.140625" style="7" customWidth="1"/>
    <col min="12541" max="12542" width="18.7109375" style="7" customWidth="1"/>
    <col min="12543" max="12543" width="17" style="7" customWidth="1"/>
    <col min="12544" max="12544" width="2.140625" style="7" customWidth="1"/>
    <col min="12545" max="12545" width="19.7109375" style="7" customWidth="1"/>
    <col min="12546" max="12795" width="8.85546875" style="7"/>
    <col min="12796" max="12796" width="19.140625" style="7" customWidth="1"/>
    <col min="12797" max="12798" width="18.7109375" style="7" customWidth="1"/>
    <col min="12799" max="12799" width="17" style="7" customWidth="1"/>
    <col min="12800" max="12800" width="2.140625" style="7" customWidth="1"/>
    <col min="12801" max="12801" width="19.7109375" style="7" customWidth="1"/>
    <col min="12802" max="13051" width="8.85546875" style="7"/>
    <col min="13052" max="13052" width="19.140625" style="7" customWidth="1"/>
    <col min="13053" max="13054" width="18.7109375" style="7" customWidth="1"/>
    <col min="13055" max="13055" width="17" style="7" customWidth="1"/>
    <col min="13056" max="13056" width="2.140625" style="7" customWidth="1"/>
    <col min="13057" max="13057" width="19.7109375" style="7" customWidth="1"/>
    <col min="13058" max="13307" width="8.85546875" style="7"/>
    <col min="13308" max="13308" width="19.140625" style="7" customWidth="1"/>
    <col min="13309" max="13310" width="18.7109375" style="7" customWidth="1"/>
    <col min="13311" max="13311" width="17" style="7" customWidth="1"/>
    <col min="13312" max="13312" width="2.140625" style="7" customWidth="1"/>
    <col min="13313" max="13313" width="19.7109375" style="7" customWidth="1"/>
    <col min="13314" max="13563" width="8.85546875" style="7"/>
    <col min="13564" max="13564" width="19.140625" style="7" customWidth="1"/>
    <col min="13565" max="13566" width="18.7109375" style="7" customWidth="1"/>
    <col min="13567" max="13567" width="17" style="7" customWidth="1"/>
    <col min="13568" max="13568" width="2.140625" style="7" customWidth="1"/>
    <col min="13569" max="13569" width="19.7109375" style="7" customWidth="1"/>
    <col min="13570" max="13819" width="8.85546875" style="7"/>
    <col min="13820" max="13820" width="19.140625" style="7" customWidth="1"/>
    <col min="13821" max="13822" width="18.7109375" style="7" customWidth="1"/>
    <col min="13823" max="13823" width="17" style="7" customWidth="1"/>
    <col min="13824" max="13824" width="2.140625" style="7" customWidth="1"/>
    <col min="13825" max="13825" width="19.7109375" style="7" customWidth="1"/>
    <col min="13826" max="14075" width="8.85546875" style="7"/>
    <col min="14076" max="14076" width="19.140625" style="7" customWidth="1"/>
    <col min="14077" max="14078" width="18.7109375" style="7" customWidth="1"/>
    <col min="14079" max="14079" width="17" style="7" customWidth="1"/>
    <col min="14080" max="14080" width="2.140625" style="7" customWidth="1"/>
    <col min="14081" max="14081" width="19.7109375" style="7" customWidth="1"/>
    <col min="14082" max="14331" width="8.85546875" style="7"/>
    <col min="14332" max="14332" width="19.140625" style="7" customWidth="1"/>
    <col min="14333" max="14334" width="18.7109375" style="7" customWidth="1"/>
    <col min="14335" max="14335" width="17" style="7" customWidth="1"/>
    <col min="14336" max="14336" width="2.140625" style="7" customWidth="1"/>
    <col min="14337" max="14337" width="19.7109375" style="7" customWidth="1"/>
    <col min="14338" max="14587" width="8.85546875" style="7"/>
    <col min="14588" max="14588" width="19.140625" style="7" customWidth="1"/>
    <col min="14589" max="14590" width="18.7109375" style="7" customWidth="1"/>
    <col min="14591" max="14591" width="17" style="7" customWidth="1"/>
    <col min="14592" max="14592" width="2.140625" style="7" customWidth="1"/>
    <col min="14593" max="14593" width="19.7109375" style="7" customWidth="1"/>
    <col min="14594" max="14843" width="8.85546875" style="7"/>
    <col min="14844" max="14844" width="19.140625" style="7" customWidth="1"/>
    <col min="14845" max="14846" width="18.7109375" style="7" customWidth="1"/>
    <col min="14847" max="14847" width="17" style="7" customWidth="1"/>
    <col min="14848" max="14848" width="2.140625" style="7" customWidth="1"/>
    <col min="14849" max="14849" width="19.7109375" style="7" customWidth="1"/>
    <col min="14850" max="15099" width="8.85546875" style="7"/>
    <col min="15100" max="15100" width="19.140625" style="7" customWidth="1"/>
    <col min="15101" max="15102" width="18.7109375" style="7" customWidth="1"/>
    <col min="15103" max="15103" width="17" style="7" customWidth="1"/>
    <col min="15104" max="15104" width="2.140625" style="7" customWidth="1"/>
    <col min="15105" max="15105" width="19.7109375" style="7" customWidth="1"/>
    <col min="15106" max="15355" width="8.85546875" style="7"/>
    <col min="15356" max="15356" width="19.140625" style="7" customWidth="1"/>
    <col min="15357" max="15358" width="18.7109375" style="7" customWidth="1"/>
    <col min="15359" max="15359" width="17" style="7" customWidth="1"/>
    <col min="15360" max="15360" width="2.140625" style="7" customWidth="1"/>
    <col min="15361" max="15361" width="19.7109375" style="7" customWidth="1"/>
    <col min="15362" max="15611" width="8.85546875" style="7"/>
    <col min="15612" max="15612" width="19.140625" style="7" customWidth="1"/>
    <col min="15613" max="15614" width="18.7109375" style="7" customWidth="1"/>
    <col min="15615" max="15615" width="17" style="7" customWidth="1"/>
    <col min="15616" max="15616" width="2.140625" style="7" customWidth="1"/>
    <col min="15617" max="15617" width="19.7109375" style="7" customWidth="1"/>
    <col min="15618" max="15867" width="8.85546875" style="7"/>
    <col min="15868" max="15868" width="19.140625" style="7" customWidth="1"/>
    <col min="15869" max="15870" width="18.7109375" style="7" customWidth="1"/>
    <col min="15871" max="15871" width="17" style="7" customWidth="1"/>
    <col min="15872" max="15872" width="2.140625" style="7" customWidth="1"/>
    <col min="15873" max="15873" width="19.7109375" style="7" customWidth="1"/>
    <col min="15874" max="16123" width="8.85546875" style="7"/>
    <col min="16124" max="16124" width="19.140625" style="7" customWidth="1"/>
    <col min="16125" max="16126" width="18.7109375" style="7" customWidth="1"/>
    <col min="16127" max="16127" width="17" style="7" customWidth="1"/>
    <col min="16128" max="16128" width="2.140625" style="7" customWidth="1"/>
    <col min="16129" max="16129" width="19.7109375" style="7" customWidth="1"/>
    <col min="16130" max="16378" width="8.85546875" style="7"/>
    <col min="16379" max="16384" width="9.140625" style="7" customWidth="1"/>
  </cols>
  <sheetData>
    <row r="1" spans="1:6" s="20" customFormat="1" ht="21" x14ac:dyDescent="0.35">
      <c r="A1" s="109" t="s">
        <v>86</v>
      </c>
      <c r="B1" s="109"/>
      <c r="C1" s="109"/>
      <c r="D1" s="109"/>
      <c r="E1" s="109"/>
      <c r="F1" s="109"/>
    </row>
    <row r="2" spans="1:6" ht="10.15" customHeight="1" x14ac:dyDescent="0.25">
      <c r="B2" s="39"/>
      <c r="C2" s="40"/>
      <c r="D2" s="40"/>
    </row>
    <row r="3" spans="1:6" s="43" customFormat="1" ht="39.75" x14ac:dyDescent="0.3">
      <c r="A3" s="41"/>
      <c r="B3" s="41" t="s">
        <v>45</v>
      </c>
      <c r="C3" s="67" t="s">
        <v>79</v>
      </c>
      <c r="D3" s="67" t="s">
        <v>81</v>
      </c>
      <c r="E3" s="86" t="s">
        <v>80</v>
      </c>
      <c r="F3" s="86" t="s">
        <v>83</v>
      </c>
    </row>
    <row r="4" spans="1:6" ht="15" customHeight="1" x14ac:dyDescent="0.25">
      <c r="A4" s="44"/>
      <c r="B4" s="45" t="s">
        <v>59</v>
      </c>
      <c r="C4" s="40">
        <v>63865291</v>
      </c>
      <c r="D4" s="75"/>
      <c r="E4" s="76"/>
      <c r="F4" s="76">
        <v>63865291</v>
      </c>
    </row>
    <row r="5" spans="1:6" ht="15" customHeight="1" x14ac:dyDescent="0.25">
      <c r="A5" s="44"/>
      <c r="B5" s="45" t="s">
        <v>60</v>
      </c>
      <c r="C5" s="40">
        <v>71342140</v>
      </c>
      <c r="D5" s="75"/>
      <c r="E5" s="76"/>
      <c r="F5" s="76">
        <v>71342140</v>
      </c>
    </row>
    <row r="6" spans="1:6" ht="15" customHeight="1" x14ac:dyDescent="0.25">
      <c r="A6" s="44"/>
      <c r="B6" s="45" t="s">
        <v>61</v>
      </c>
      <c r="C6" s="40">
        <v>79904882</v>
      </c>
      <c r="D6" s="75"/>
      <c r="E6" s="76"/>
      <c r="F6" s="76">
        <v>79904882</v>
      </c>
    </row>
    <row r="7" spans="1:6" ht="15" customHeight="1" x14ac:dyDescent="0.25">
      <c r="A7" s="44"/>
      <c r="B7" s="45" t="s">
        <v>62</v>
      </c>
      <c r="C7" s="40">
        <v>76498656</v>
      </c>
      <c r="D7" s="75"/>
      <c r="E7" s="76"/>
      <c r="F7" s="76">
        <v>76498656</v>
      </c>
    </row>
    <row r="8" spans="1:6" ht="15" customHeight="1" x14ac:dyDescent="0.25">
      <c r="A8" s="44"/>
      <c r="B8" s="45" t="s">
        <v>63</v>
      </c>
      <c r="C8" s="40">
        <v>21129415</v>
      </c>
      <c r="D8" s="75"/>
      <c r="E8" s="76"/>
      <c r="F8" s="76">
        <v>21129415</v>
      </c>
    </row>
    <row r="9" spans="1:6" ht="15" customHeight="1" x14ac:dyDescent="0.25">
      <c r="A9" s="44"/>
      <c r="B9" s="45" t="s">
        <v>64</v>
      </c>
      <c r="C9" s="40">
        <v>40011519</v>
      </c>
      <c r="D9" s="75"/>
      <c r="E9" s="76"/>
      <c r="F9" s="76">
        <v>40011519</v>
      </c>
    </row>
    <row r="10" spans="1:6" ht="15" customHeight="1" x14ac:dyDescent="0.25">
      <c r="A10" s="44"/>
      <c r="B10" s="45" t="s">
        <v>65</v>
      </c>
      <c r="C10" s="40">
        <v>98496502</v>
      </c>
      <c r="D10" s="75"/>
      <c r="E10" s="76"/>
      <c r="F10" s="76">
        <v>98496502</v>
      </c>
    </row>
    <row r="11" spans="1:6" ht="15" customHeight="1" x14ac:dyDescent="0.25">
      <c r="A11" s="44"/>
      <c r="B11" s="45" t="s">
        <v>66</v>
      </c>
      <c r="C11" s="40">
        <v>89128404</v>
      </c>
      <c r="D11" s="75"/>
      <c r="E11" s="76"/>
      <c r="F11" s="76">
        <v>89128404</v>
      </c>
    </row>
    <row r="12" spans="1:6" ht="15" customHeight="1" x14ac:dyDescent="0.25">
      <c r="A12" s="44"/>
      <c r="B12" s="45" t="s">
        <v>32</v>
      </c>
      <c r="C12" s="40">
        <v>51774677</v>
      </c>
      <c r="D12" s="75"/>
      <c r="E12" s="76"/>
      <c r="F12" s="76">
        <v>51774677</v>
      </c>
    </row>
    <row r="13" spans="1:6" ht="15" customHeight="1" x14ac:dyDescent="0.25">
      <c r="A13" s="44"/>
      <c r="B13" s="45" t="s">
        <v>32</v>
      </c>
      <c r="C13" s="40">
        <v>51774677</v>
      </c>
      <c r="D13" s="75">
        <v>12741076</v>
      </c>
      <c r="E13" s="76"/>
      <c r="F13" s="76">
        <v>64515753</v>
      </c>
    </row>
    <row r="14" spans="1:6" ht="15" customHeight="1" x14ac:dyDescent="0.25">
      <c r="A14" s="44"/>
      <c r="B14" s="45" t="s">
        <v>33</v>
      </c>
      <c r="C14" s="40">
        <v>75381463</v>
      </c>
      <c r="D14" s="75">
        <v>0</v>
      </c>
      <c r="E14" s="76"/>
      <c r="F14" s="76">
        <v>75381463</v>
      </c>
    </row>
    <row r="15" spans="1:6" ht="15" customHeight="1" x14ac:dyDescent="0.25">
      <c r="A15" s="44"/>
      <c r="B15" s="45" t="s">
        <v>34</v>
      </c>
      <c r="C15" s="40">
        <v>100474344</v>
      </c>
      <c r="D15" s="75">
        <v>42925448</v>
      </c>
      <c r="E15" s="77"/>
      <c r="F15" s="77">
        <v>143399792</v>
      </c>
    </row>
    <row r="16" spans="1:6" ht="15" customHeight="1" x14ac:dyDescent="0.25">
      <c r="A16" s="44"/>
      <c r="B16" s="45" t="s">
        <v>35</v>
      </c>
      <c r="C16" s="40">
        <v>80782623</v>
      </c>
      <c r="D16" s="75">
        <v>53855082</v>
      </c>
      <c r="E16" s="77"/>
      <c r="F16" s="77">
        <v>134637705</v>
      </c>
    </row>
    <row r="17" spans="1:6" ht="15" customHeight="1" x14ac:dyDescent="0.25">
      <c r="A17" s="44"/>
      <c r="B17" s="45" t="s">
        <v>36</v>
      </c>
      <c r="C17" s="40">
        <v>87999428</v>
      </c>
      <c r="D17" s="75">
        <v>11834892</v>
      </c>
      <c r="E17" s="77"/>
      <c r="F17" s="77">
        <v>99834320</v>
      </c>
    </row>
    <row r="18" spans="1:6" ht="15" customHeight="1" x14ac:dyDescent="0.25">
      <c r="A18" s="44"/>
      <c r="B18" s="45" t="s">
        <v>37</v>
      </c>
      <c r="C18" s="40">
        <v>33427362</v>
      </c>
      <c r="D18" s="75">
        <v>0</v>
      </c>
      <c r="E18" s="77"/>
      <c r="F18" s="77">
        <v>33427362</v>
      </c>
    </row>
    <row r="19" spans="1:6" ht="15" customHeight="1" x14ac:dyDescent="0.25">
      <c r="A19" s="44"/>
      <c r="B19" s="45" t="s">
        <v>38</v>
      </c>
      <c r="C19" s="40">
        <v>0</v>
      </c>
      <c r="D19" s="75">
        <v>0</v>
      </c>
      <c r="E19" s="77"/>
      <c r="F19" s="77">
        <v>0</v>
      </c>
    </row>
    <row r="20" spans="1:6" ht="15" customHeight="1" x14ac:dyDescent="0.25">
      <c r="A20" s="44"/>
      <c r="B20" s="45" t="s">
        <v>39</v>
      </c>
      <c r="C20" s="40">
        <v>66831734</v>
      </c>
      <c r="D20" s="75">
        <v>0</v>
      </c>
      <c r="E20" s="77"/>
      <c r="F20" s="77">
        <v>66831734</v>
      </c>
    </row>
    <row r="21" spans="1:6" ht="15" customHeight="1" x14ac:dyDescent="0.25">
      <c r="A21" s="44"/>
      <c r="B21" s="45" t="s">
        <v>40</v>
      </c>
      <c r="C21" s="40">
        <v>100247601</v>
      </c>
      <c r="D21" s="75">
        <v>66831734</v>
      </c>
      <c r="E21" s="77"/>
      <c r="F21" s="77">
        <v>167079335</v>
      </c>
    </row>
    <row r="22" spans="1:6" ht="15.75" customHeight="1" x14ac:dyDescent="0.25">
      <c r="A22" s="44"/>
      <c r="B22" s="45" t="s">
        <v>3</v>
      </c>
      <c r="C22" s="40">
        <v>110177807</v>
      </c>
      <c r="D22" s="75">
        <v>73451871</v>
      </c>
      <c r="E22" s="77"/>
      <c r="F22" s="77">
        <v>183629678</v>
      </c>
    </row>
    <row r="23" spans="1:6" ht="15.75" customHeight="1" x14ac:dyDescent="0.25">
      <c r="A23" s="44"/>
      <c r="B23" s="45" t="s">
        <v>4</v>
      </c>
      <c r="C23" s="40">
        <v>120734787</v>
      </c>
      <c r="D23" s="75">
        <v>80489858</v>
      </c>
      <c r="E23" s="77"/>
      <c r="F23" s="77">
        <v>201224645</v>
      </c>
    </row>
    <row r="24" spans="1:6" ht="15.75" customHeight="1" x14ac:dyDescent="0.25">
      <c r="A24" s="44"/>
      <c r="B24" s="45" t="s">
        <v>5</v>
      </c>
      <c r="C24" s="40">
        <v>127006196</v>
      </c>
      <c r="D24" s="75">
        <v>84670797</v>
      </c>
      <c r="E24" s="77"/>
      <c r="F24" s="77">
        <v>211676993</v>
      </c>
    </row>
    <row r="25" spans="1:6" ht="15.75" customHeight="1" x14ac:dyDescent="0.25">
      <c r="A25" s="44"/>
      <c r="B25" s="45" t="s">
        <v>6</v>
      </c>
      <c r="C25" s="40">
        <v>130379733</v>
      </c>
      <c r="D25" s="75">
        <v>86919822</v>
      </c>
      <c r="E25" s="77"/>
      <c r="F25" s="77">
        <v>217299555</v>
      </c>
    </row>
    <row r="26" spans="1:6" ht="15.75" customHeight="1" x14ac:dyDescent="0.25">
      <c r="A26" s="44"/>
      <c r="B26" s="45" t="s">
        <v>7</v>
      </c>
      <c r="C26" s="40">
        <v>137649483</v>
      </c>
      <c r="D26" s="75">
        <v>91766322</v>
      </c>
      <c r="E26" s="77"/>
      <c r="F26" s="77">
        <v>229415805</v>
      </c>
    </row>
    <row r="27" spans="1:6" ht="15.75" customHeight="1" x14ac:dyDescent="0.25">
      <c r="A27" s="46"/>
      <c r="B27" s="45" t="s">
        <v>8</v>
      </c>
      <c r="C27" s="40">
        <v>145371047</v>
      </c>
      <c r="D27" s="75">
        <v>96914031</v>
      </c>
      <c r="E27" s="77"/>
      <c r="F27" s="77">
        <v>242285078</v>
      </c>
    </row>
    <row r="28" spans="1:6" ht="15.75" customHeight="1" x14ac:dyDescent="0.25">
      <c r="A28" s="47"/>
      <c r="B28" s="45" t="s">
        <v>9</v>
      </c>
      <c r="C28" s="40">
        <v>60523390</v>
      </c>
      <c r="D28" s="75">
        <v>0</v>
      </c>
      <c r="E28" s="77"/>
      <c r="F28" s="77">
        <v>60523390</v>
      </c>
    </row>
    <row r="29" spans="1:6" ht="15.75" customHeight="1" x14ac:dyDescent="0.25">
      <c r="A29" s="47"/>
      <c r="B29" s="45" t="s">
        <v>10</v>
      </c>
      <c r="C29" s="40">
        <v>0</v>
      </c>
      <c r="D29" s="75">
        <v>0</v>
      </c>
      <c r="E29" s="77"/>
      <c r="F29" s="77">
        <v>0</v>
      </c>
    </row>
    <row r="30" spans="1:6" s="48" customFormat="1" ht="15.75" customHeight="1" x14ac:dyDescent="0.25">
      <c r="A30" s="44"/>
      <c r="B30" s="45" t="s">
        <v>11</v>
      </c>
      <c r="C30" s="36">
        <v>0</v>
      </c>
      <c r="D30" s="75">
        <v>0</v>
      </c>
      <c r="E30" s="78"/>
      <c r="F30" s="78">
        <v>0</v>
      </c>
    </row>
    <row r="31" spans="1:6" s="48" customFormat="1" ht="15.75" customHeight="1" x14ac:dyDescent="0.25">
      <c r="A31" s="44"/>
      <c r="B31" s="45" t="s">
        <v>12</v>
      </c>
      <c r="C31" s="36">
        <v>25154528</v>
      </c>
      <c r="D31" s="75">
        <v>0</v>
      </c>
      <c r="E31" s="78"/>
      <c r="F31" s="78">
        <v>25154528</v>
      </c>
    </row>
    <row r="32" spans="1:6" s="48" customFormat="1" ht="15.75" customHeight="1" x14ac:dyDescent="0.25">
      <c r="A32" s="44"/>
      <c r="B32" s="45" t="s">
        <v>13</v>
      </c>
      <c r="C32" s="36">
        <v>75154528</v>
      </c>
      <c r="D32" s="75">
        <v>99356026</v>
      </c>
      <c r="E32" s="78"/>
      <c r="F32" s="78">
        <v>174510554</v>
      </c>
    </row>
    <row r="33" spans="1:6" s="48" customFormat="1" ht="15.75" customHeight="1" x14ac:dyDescent="0.25">
      <c r="A33" s="44"/>
      <c r="B33" s="45" t="s">
        <v>14</v>
      </c>
      <c r="C33" s="36">
        <v>153488394</v>
      </c>
      <c r="D33" s="75">
        <v>102325596</v>
      </c>
      <c r="E33" s="84">
        <v>171541103</v>
      </c>
      <c r="F33" s="78">
        <v>427355093</v>
      </c>
    </row>
    <row r="34" spans="1:6" s="48" customFormat="1" ht="15.75" customHeight="1" x14ac:dyDescent="0.25">
      <c r="A34" s="44"/>
      <c r="B34" s="45" t="s">
        <v>15</v>
      </c>
      <c r="C34" s="36">
        <v>167731819</v>
      </c>
      <c r="D34" s="75">
        <v>111821213</v>
      </c>
      <c r="E34" s="84">
        <v>0</v>
      </c>
      <c r="F34" s="78">
        <v>279553032</v>
      </c>
    </row>
    <row r="35" spans="1:6" s="48" customFormat="1" ht="15.75" customHeight="1" x14ac:dyDescent="0.25">
      <c r="A35" s="44"/>
      <c r="B35" s="45" t="s">
        <v>16</v>
      </c>
      <c r="C35" s="36">
        <v>95122617</v>
      </c>
      <c r="D35" s="75">
        <v>0</v>
      </c>
      <c r="E35" s="84">
        <v>0</v>
      </c>
      <c r="F35" s="78">
        <v>95122617</v>
      </c>
    </row>
    <row r="36" spans="1:6" s="48" customFormat="1" ht="15.75" customHeight="1" x14ac:dyDescent="0.25">
      <c r="A36" s="44"/>
      <c r="B36" s="45" t="s">
        <v>17</v>
      </c>
      <c r="C36" s="36">
        <v>0</v>
      </c>
      <c r="D36" s="75">
        <v>0</v>
      </c>
      <c r="E36" s="84">
        <v>0</v>
      </c>
      <c r="F36" s="78">
        <v>0</v>
      </c>
    </row>
    <row r="37" spans="1:6" s="48" customFormat="1" ht="15.75" customHeight="1" x14ac:dyDescent="0.25">
      <c r="A37" s="44"/>
      <c r="B37" s="45" t="s">
        <v>18</v>
      </c>
      <c r="C37" s="36">
        <v>110883455</v>
      </c>
      <c r="D37" s="75">
        <v>0</v>
      </c>
      <c r="E37" s="84">
        <v>71000600</v>
      </c>
      <c r="F37" s="78">
        <v>181884055</v>
      </c>
    </row>
    <row r="38" spans="1:6" s="48" customFormat="1" ht="15.75" customHeight="1" x14ac:dyDescent="0.25">
      <c r="A38" s="44"/>
      <c r="B38" s="45" t="s">
        <v>19</v>
      </c>
      <c r="C38" s="36">
        <v>166325183</v>
      </c>
      <c r="D38" s="75">
        <v>110883455</v>
      </c>
      <c r="E38" s="84">
        <v>122333689</v>
      </c>
      <c r="F38" s="78">
        <v>399542327</v>
      </c>
    </row>
    <row r="39" spans="1:6" s="48" customFormat="1" ht="15.75" customHeight="1" x14ac:dyDescent="0.25">
      <c r="A39" s="44"/>
      <c r="B39" s="45" t="s">
        <v>41</v>
      </c>
      <c r="C39" s="36">
        <v>183466352</v>
      </c>
      <c r="D39" s="75">
        <v>104837915</v>
      </c>
      <c r="E39" s="84">
        <v>0</v>
      </c>
      <c r="F39" s="78">
        <v>288304267</v>
      </c>
    </row>
    <row r="40" spans="1:6" s="48" customFormat="1" ht="15.75" customHeight="1" x14ac:dyDescent="0.25">
      <c r="A40" s="44"/>
      <c r="B40" s="45" t="s">
        <v>42</v>
      </c>
      <c r="C40" s="36">
        <v>281641388</v>
      </c>
      <c r="D40" s="75">
        <v>112656555</v>
      </c>
      <c r="E40" s="84">
        <v>61770147</v>
      </c>
      <c r="F40" s="78">
        <v>456068090</v>
      </c>
    </row>
    <row r="41" spans="1:6" s="48" customFormat="1" ht="15.75" customHeight="1" x14ac:dyDescent="0.25">
      <c r="A41" s="44"/>
      <c r="B41" s="45" t="s">
        <v>20</v>
      </c>
      <c r="C41" s="36">
        <v>292889764</v>
      </c>
      <c r="D41" s="75">
        <v>117155905</v>
      </c>
      <c r="E41" s="84">
        <v>31740576</v>
      </c>
      <c r="F41" s="78">
        <v>441786245</v>
      </c>
    </row>
    <row r="42" spans="1:6" s="48" customFormat="1" ht="15.75" customHeight="1" x14ac:dyDescent="0.25">
      <c r="A42" s="44"/>
      <c r="B42" s="45" t="s">
        <v>21</v>
      </c>
      <c r="C42" s="36">
        <v>319478812</v>
      </c>
      <c r="D42" s="75">
        <v>127791525</v>
      </c>
      <c r="E42" s="84">
        <v>86750797</v>
      </c>
      <c r="F42" s="78">
        <v>534021134</v>
      </c>
    </row>
    <row r="43" spans="1:6" s="48" customFormat="1" ht="15.75" customHeight="1" x14ac:dyDescent="0.25">
      <c r="A43" s="44"/>
      <c r="B43" s="45" t="s">
        <v>22</v>
      </c>
      <c r="C43" s="51">
        <v>327619492</v>
      </c>
      <c r="D43" s="75">
        <v>131047797</v>
      </c>
      <c r="E43" s="84">
        <v>0</v>
      </c>
      <c r="F43" s="78">
        <v>458667289</v>
      </c>
    </row>
    <row r="44" spans="1:6" s="48" customFormat="1" ht="15.75" customHeight="1" x14ac:dyDescent="0.25">
      <c r="A44" s="44"/>
      <c r="B44" s="45" t="s">
        <v>23</v>
      </c>
      <c r="C44" s="51">
        <v>348019473</v>
      </c>
      <c r="D44" s="75">
        <v>139207789</v>
      </c>
      <c r="E44" s="84">
        <v>0</v>
      </c>
      <c r="F44" s="78">
        <v>487227262</v>
      </c>
    </row>
    <row r="45" spans="1:6" s="48" customFormat="1" ht="15.75" customHeight="1" x14ac:dyDescent="0.25">
      <c r="A45" s="44"/>
      <c r="B45" s="45" t="s">
        <v>24</v>
      </c>
      <c r="C45" s="51">
        <v>363552089</v>
      </c>
      <c r="D45" s="75">
        <v>145127535</v>
      </c>
      <c r="E45" s="84">
        <v>177146326</v>
      </c>
      <c r="F45" s="78">
        <v>685825950</v>
      </c>
    </row>
    <row r="46" spans="1:6" s="48" customFormat="1" ht="15.75" customHeight="1" x14ac:dyDescent="0.25">
      <c r="A46" s="44"/>
      <c r="B46" s="45" t="s">
        <v>25</v>
      </c>
      <c r="C46" s="51">
        <v>379123483</v>
      </c>
      <c r="D46" s="75">
        <v>151649393</v>
      </c>
      <c r="E46" s="84">
        <v>349951083</v>
      </c>
      <c r="F46" s="78">
        <v>880723959</v>
      </c>
    </row>
    <row r="47" spans="1:6" s="48" customFormat="1" ht="15.75" customHeight="1" x14ac:dyDescent="0.25">
      <c r="A47" s="44"/>
      <c r="B47" s="45" t="s">
        <v>26</v>
      </c>
      <c r="C47" s="51">
        <v>406213261</v>
      </c>
      <c r="D47" s="75">
        <v>162485305</v>
      </c>
      <c r="E47" s="84">
        <v>67514950</v>
      </c>
      <c r="F47" s="78">
        <v>636213516</v>
      </c>
    </row>
    <row r="48" spans="1:6" s="48" customFormat="1" ht="15.75" customHeight="1" x14ac:dyDescent="0.25">
      <c r="A48" s="44"/>
      <c r="B48" s="45" t="s">
        <v>27</v>
      </c>
      <c r="C48" s="51">
        <v>440237611</v>
      </c>
      <c r="D48" s="75">
        <v>176095044</v>
      </c>
      <c r="E48" s="84">
        <v>1023777259</v>
      </c>
      <c r="F48" s="78">
        <v>1640109914</v>
      </c>
    </row>
    <row r="49" spans="1:6" s="48" customFormat="1" ht="15.75" customHeight="1" x14ac:dyDescent="0.25">
      <c r="A49" s="44"/>
      <c r="B49" s="45" t="s">
        <v>28</v>
      </c>
      <c r="C49" s="51">
        <v>458961225</v>
      </c>
      <c r="D49" s="75">
        <v>183584490</v>
      </c>
      <c r="E49" s="85">
        <v>1204834516</v>
      </c>
      <c r="F49" s="79">
        <v>1847380231</v>
      </c>
    </row>
    <row r="50" spans="1:6" s="48" customFormat="1" ht="15.75" customHeight="1" x14ac:dyDescent="0.25">
      <c r="A50" s="44"/>
      <c r="B50" s="45" t="s">
        <v>43</v>
      </c>
      <c r="C50" s="37">
        <v>575284677</v>
      </c>
      <c r="D50" s="75">
        <v>209194431</v>
      </c>
      <c r="E50" s="85">
        <v>57879811</v>
      </c>
      <c r="F50" s="79">
        <v>842358919</v>
      </c>
    </row>
    <row r="51" spans="1:6" s="25" customFormat="1" ht="15.75" x14ac:dyDescent="0.25">
      <c r="B51" s="45" t="s">
        <v>92</v>
      </c>
      <c r="C51" s="37">
        <v>739567764</v>
      </c>
      <c r="D51" s="52">
        <v>369783882</v>
      </c>
      <c r="E51" s="79">
        <f>'Contingency Reserve Fund'!D22</f>
        <v>331608568</v>
      </c>
      <c r="F51" s="79">
        <f>SUM(Table25[[#This Row],[GENERAL RESERVE]:[CONTINGENCY RESERVE]])</f>
        <v>1440960214</v>
      </c>
    </row>
    <row r="52" spans="1:6" ht="15.75" x14ac:dyDescent="0.25">
      <c r="A52" s="25"/>
      <c r="B52" s="45" t="s">
        <v>98</v>
      </c>
      <c r="C52" s="37">
        <v>839262964</v>
      </c>
      <c r="D52" s="52">
        <v>387352137</v>
      </c>
      <c r="E52" s="79">
        <f>'Contingency Reserve Fund'!D23</f>
        <v>725892730</v>
      </c>
      <c r="F52" s="79">
        <f>SUM(Table25[[#This Row],[GENERAL RESERVE]:[CONTINGENCY RESERVE]])</f>
        <v>1952507831</v>
      </c>
    </row>
    <row r="53" spans="1:6" s="25" customFormat="1" ht="15.75" x14ac:dyDescent="0.25">
      <c r="A53" s="7"/>
      <c r="B53" s="31"/>
      <c r="E53" s="104" t="s">
        <v>50</v>
      </c>
      <c r="F53" s="81">
        <v>46003</v>
      </c>
    </row>
    <row r="54" spans="1:6" s="25" customFormat="1" ht="15.75" x14ac:dyDescent="0.25">
      <c r="A54" s="7"/>
      <c r="B54" s="31" t="s">
        <v>93</v>
      </c>
      <c r="C54" s="39"/>
      <c r="D54" s="39"/>
      <c r="E54" s="100"/>
      <c r="F54" s="100"/>
    </row>
    <row r="55" spans="1:6" s="25" customFormat="1" ht="15.6" customHeight="1" x14ac:dyDescent="0.25">
      <c r="A55" s="25" t="s">
        <v>55</v>
      </c>
      <c r="B55" s="31"/>
      <c r="C55" s="39"/>
      <c r="D55" s="39"/>
      <c r="E55" s="100"/>
      <c r="F55" s="100"/>
    </row>
    <row r="56" spans="1:6" ht="15.6" customHeight="1" x14ac:dyDescent="0.25">
      <c r="A56" s="83">
        <v>1</v>
      </c>
      <c r="B56" s="101"/>
      <c r="C56" s="39"/>
      <c r="D56" s="39"/>
      <c r="E56" s="100"/>
      <c r="F56" s="100"/>
    </row>
    <row r="57" spans="1:6" ht="15.75" x14ac:dyDescent="0.25">
      <c r="A57" s="55"/>
      <c r="B57" s="101" t="s">
        <v>82</v>
      </c>
      <c r="C57" s="102"/>
      <c r="D57" s="102"/>
      <c r="E57" s="100"/>
      <c r="F57" s="100"/>
    </row>
    <row r="58" spans="1:6" ht="15" x14ac:dyDescent="0.2">
      <c r="A58" s="55"/>
      <c r="B58" s="56"/>
      <c r="C58" s="54"/>
      <c r="D58" s="54"/>
    </row>
    <row r="59" spans="1:6" ht="15" x14ac:dyDescent="0.2">
      <c r="A59" s="55"/>
      <c r="C59" s="57"/>
      <c r="D59" s="57"/>
    </row>
    <row r="60" spans="1:6" ht="15" x14ac:dyDescent="0.2">
      <c r="A60" s="55"/>
      <c r="C60" s="57"/>
      <c r="D60" s="57"/>
    </row>
    <row r="61" spans="1:6" ht="15.75" x14ac:dyDescent="0.25">
      <c r="C61" s="40"/>
      <c r="D61" s="40"/>
    </row>
    <row r="62" spans="1:6" ht="15.75" x14ac:dyDescent="0.25">
      <c r="B62" s="53"/>
      <c r="C62" s="40"/>
      <c r="D62" s="40"/>
    </row>
    <row r="63" spans="1:6" ht="15.75" x14ac:dyDescent="0.25">
      <c r="B63" s="53"/>
      <c r="C63" s="40"/>
      <c r="D63" s="40"/>
    </row>
    <row r="64" spans="1:6" x14ac:dyDescent="0.2">
      <c r="B64" s="59"/>
    </row>
  </sheetData>
  <mergeCells count="1">
    <mergeCell ref="A1:F1"/>
  </mergeCells>
  <printOptions horizontalCentered="1"/>
  <pageMargins left="0.75" right="0.75" top="1" bottom="0.75" header="0.5" footer="0.5"/>
  <pageSetup scale="66" fitToHeight="0" orientation="portrait" useFirstPageNumber="1" r:id="rId1"/>
  <headerFooter scaleWithDoc="0" alignWithMargins="0">
    <oddFooter>&amp;C&amp;"Arial,Regular"&amp;10&amp;P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General Reserve Fund</vt:lpstr>
      <vt:lpstr>Capital Reserve Fund</vt:lpstr>
      <vt:lpstr>Contingency Reserve Fund</vt:lpstr>
      <vt:lpstr>Total Year-End Reserves</vt:lpstr>
      <vt:lpstr>'Capital Reserve Fund'!Print_Area</vt:lpstr>
      <vt:lpstr>'Contingency Reserve Fund'!Print_Area</vt:lpstr>
      <vt:lpstr>'General Reserve Fund'!Print_Area</vt:lpstr>
      <vt:lpstr>'Total Year-End Reserves'!Print_Area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Martin</dc:creator>
  <cp:lastModifiedBy>Mary Katherine Gable Miller</cp:lastModifiedBy>
  <dcterms:created xsi:type="dcterms:W3CDTF">2022-09-23T14:39:43Z</dcterms:created>
  <dcterms:modified xsi:type="dcterms:W3CDTF">2025-12-12T13:39:59Z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c8b0b85-d75e-4e7c-989b-349f33915dc1_Enabled">
    <vt:lpwstr>true</vt:lpwstr>
  </property>
  <property fmtid="{D5CDD505-2E9C-101B-9397-08002B2CF9AE}" pid="3" name="MSIP_Label_1c8b0b85-d75e-4e7c-989b-349f33915dc1_SetDate">
    <vt:lpwstr>2022-10-11T19:11:21Z</vt:lpwstr>
  </property>
  <property fmtid="{D5CDD505-2E9C-101B-9397-08002B2CF9AE}" pid="4" name="MSIP_Label_1c8b0b85-d75e-4e7c-989b-349f33915dc1_Method">
    <vt:lpwstr>Standard</vt:lpwstr>
  </property>
  <property fmtid="{D5CDD505-2E9C-101B-9397-08002B2CF9AE}" pid="5" name="MSIP_Label_1c8b0b85-d75e-4e7c-989b-349f33915dc1_Name">
    <vt:lpwstr>defa4170-0d19-0005-0004-bc88714345d2</vt:lpwstr>
  </property>
  <property fmtid="{D5CDD505-2E9C-101B-9397-08002B2CF9AE}" pid="6" name="MSIP_Label_1c8b0b85-d75e-4e7c-989b-349f33915dc1_SiteId">
    <vt:lpwstr>663161ba-5851-41e6-8516-19e102d02698</vt:lpwstr>
  </property>
  <property fmtid="{D5CDD505-2E9C-101B-9397-08002B2CF9AE}" pid="7" name="MSIP_Label_1c8b0b85-d75e-4e7c-989b-349f33915dc1_ActionId">
    <vt:lpwstr>5e0ca393-7732-4281-a05d-0f6ed86ba1da</vt:lpwstr>
  </property>
  <property fmtid="{D5CDD505-2E9C-101B-9397-08002B2CF9AE}" pid="8" name="MSIP_Label_1c8b0b85-d75e-4e7c-989b-349f33915dc1_ContentBits">
    <vt:lpwstr>0</vt:lpwstr>
  </property>
</Properties>
</file>