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dget\Historical Analyses\2025\State Employee Salaries, Benefits, and FTEs\"/>
    </mc:Choice>
  </mc:AlternateContent>
  <xr:revisionPtr revIDLastSave="0" documentId="13_ncr:1_{8BB9E10F-0404-4D8A-B1B0-228F11D8E1E0}" xr6:coauthVersionLast="47" xr6:coauthVersionMax="47" xr10:uidLastSave="{00000000-0000-0000-0000-000000000000}"/>
  <bookViews>
    <workbookView xWindow="-120" yWindow="-120" windowWidth="29040" windowHeight="15720" activeTab="1" xr2:uid="{1214A97D-275F-43D7-A967-973DF254A77C}"/>
  </bookViews>
  <sheets>
    <sheet name="FTE Limit" sheetId="1" r:id="rId1"/>
    <sheet name="Filled vs Vacant " sheetId="4" r:id="rId2"/>
    <sheet name="Salary Adjustments" sheetId="9" r:id="rId3"/>
    <sheet name="State Health Plan" sheetId="10" r:id="rId4"/>
    <sheet name="Retirement Contribution Rates" sheetId="11" r:id="rId5"/>
    <sheet name="State Officers Salary Schedule" sheetId="12" r:id="rId6"/>
  </sheets>
  <definedNames>
    <definedName name="_xlnm.Print_Area" localSheetId="0">'FTE Limit'!$B$1:$F$71</definedName>
    <definedName name="_xlnm.Print_Area" localSheetId="4">'Retirement Contribution Rates'!$A$1:$E$36</definedName>
    <definedName name="_xlnm.Print_Area" localSheetId="2">'Salary Adjustments'!$A$1:$F$74</definedName>
    <definedName name="_xlnm.Print_Area" localSheetId="3">'State Health Plan'!$A$1:$D$38</definedName>
    <definedName name="_xlnm.Print_Area" localSheetId="5">'State Officers Salary Schedule'!$B$1:$G$62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4" l="1"/>
  <c r="M5" i="4"/>
  <c r="K6" i="4"/>
  <c r="L6" i="4"/>
  <c r="M6" i="4"/>
  <c r="K7" i="4"/>
  <c r="L7" i="4"/>
  <c r="M7" i="4"/>
  <c r="K8" i="4"/>
  <c r="L8" i="4"/>
  <c r="M8" i="4"/>
  <c r="K9" i="4"/>
  <c r="L9" i="4"/>
  <c r="M9" i="4"/>
  <c r="K10" i="4"/>
  <c r="L10" i="4"/>
  <c r="M10" i="4"/>
  <c r="K11" i="4"/>
  <c r="L11" i="4"/>
  <c r="M11" i="4"/>
  <c r="K12" i="4"/>
  <c r="L12" i="4"/>
  <c r="M12" i="4"/>
  <c r="K13" i="4"/>
  <c r="L13" i="4"/>
  <c r="M13" i="4"/>
  <c r="K14" i="4"/>
  <c r="L14" i="4"/>
  <c r="M14" i="4"/>
  <c r="K15" i="4"/>
  <c r="L15" i="4"/>
  <c r="M15" i="4"/>
  <c r="K16" i="4"/>
  <c r="L16" i="4"/>
  <c r="M16" i="4"/>
  <c r="K17" i="4"/>
  <c r="L17" i="4"/>
  <c r="M17" i="4"/>
  <c r="K18" i="4"/>
  <c r="L18" i="4"/>
  <c r="M18" i="4"/>
  <c r="K19" i="4"/>
  <c r="L19" i="4"/>
  <c r="M19" i="4"/>
  <c r="K20" i="4"/>
  <c r="L20" i="4"/>
  <c r="M20" i="4"/>
  <c r="K21" i="4"/>
  <c r="L21" i="4"/>
  <c r="M21" i="4"/>
  <c r="K22" i="4"/>
  <c r="L22" i="4"/>
  <c r="M22" i="4"/>
  <c r="K23" i="4"/>
  <c r="L23" i="4"/>
  <c r="M23" i="4"/>
  <c r="K24" i="4"/>
  <c r="L24" i="4"/>
  <c r="M24" i="4"/>
  <c r="K25" i="4"/>
  <c r="L25" i="4"/>
  <c r="M25" i="4"/>
  <c r="K26" i="4"/>
  <c r="L26" i="4"/>
  <c r="M26" i="4"/>
  <c r="K27" i="4"/>
  <c r="L27" i="4"/>
  <c r="M27" i="4"/>
  <c r="K28" i="4"/>
  <c r="L28" i="4"/>
  <c r="M28" i="4"/>
  <c r="K29" i="4"/>
  <c r="L29" i="4"/>
  <c r="M29" i="4"/>
  <c r="K30" i="4"/>
  <c r="L30" i="4"/>
  <c r="M30" i="4"/>
  <c r="K31" i="4"/>
  <c r="L31" i="4"/>
  <c r="M31" i="4"/>
  <c r="K32" i="4"/>
  <c r="L32" i="4"/>
  <c r="M32" i="4"/>
  <c r="K33" i="4"/>
  <c r="L33" i="4"/>
  <c r="M33" i="4"/>
  <c r="K34" i="4"/>
  <c r="L34" i="4"/>
  <c r="M34" i="4"/>
  <c r="K35" i="4"/>
  <c r="L35" i="4"/>
  <c r="M35" i="4"/>
  <c r="K36" i="4"/>
  <c r="L36" i="4"/>
  <c r="M36" i="4"/>
  <c r="K37" i="4"/>
  <c r="L37" i="4"/>
  <c r="M37" i="4"/>
  <c r="K38" i="4"/>
  <c r="L38" i="4"/>
  <c r="M38" i="4"/>
  <c r="K39" i="4"/>
  <c r="L39" i="4"/>
  <c r="M39" i="4"/>
  <c r="K40" i="4"/>
  <c r="L40" i="4"/>
  <c r="M40" i="4"/>
  <c r="K41" i="4"/>
  <c r="L41" i="4"/>
  <c r="M41" i="4"/>
  <c r="K42" i="4"/>
  <c r="L42" i="4"/>
  <c r="M42" i="4"/>
  <c r="K43" i="4"/>
  <c r="L43" i="4"/>
  <c r="M43" i="4"/>
  <c r="L5" i="4"/>
  <c r="K5" i="4"/>
  <c r="D49" i="1"/>
  <c r="D40" i="10"/>
  <c r="F49" i="1"/>
  <c r="D39" i="10"/>
  <c r="D48" i="1"/>
  <c r="F48" i="1"/>
  <c r="D23" i="11"/>
  <c r="D24" i="11" s="1"/>
  <c r="B23" i="11"/>
  <c r="B24" i="11" s="1"/>
  <c r="D38" i="10"/>
  <c r="D37" i="10"/>
  <c r="E57" i="9"/>
  <c r="E56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D47" i="1" l="1"/>
  <c r="F47" i="1" s="1"/>
  <c r="D46" i="1"/>
</calcChain>
</file>

<file path=xl/sharedStrings.xml><?xml version="1.0" encoding="utf-8"?>
<sst xmlns="http://schemas.openxmlformats.org/spreadsheetml/2006/main" count="362" uniqueCount="163">
  <si>
    <t>FISCAL</t>
  </si>
  <si>
    <t>YEAR</t>
  </si>
  <si>
    <t>CAPACITY</t>
  </si>
  <si>
    <t>NOTES:</t>
  </si>
  <si>
    <t>FEDERAL</t>
  </si>
  <si>
    <t>OTHER</t>
  </si>
  <si>
    <t xml:space="preserve">* Does not include exempt employees.  </t>
  </si>
  <si>
    <t xml:space="preserve"> 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</si>
  <si>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</si>
  <si>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</si>
  <si>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</si>
  <si>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</si>
  <si>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</si>
  <si>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</si>
  <si>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</si>
  <si>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</si>
  <si>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</si>
  <si>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1989-90</t>
  </si>
  <si>
    <t>1988-89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</si>
  <si>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</si>
  <si>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</si>
  <si>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</si>
  <si>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</si>
  <si>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</si>
  <si>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</si>
  <si>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</si>
  <si>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</si>
  <si>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</si>
  <si>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</si>
  <si>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</si>
  <si>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</si>
  <si>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</si>
  <si>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</si>
  <si>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</si>
  <si>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</si>
  <si>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</si>
  <si>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</si>
  <si>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</si>
  <si>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</si>
  <si>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</si>
  <si>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</si>
  <si>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</si>
  <si>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</si>
  <si>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</si>
  <si>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</si>
  <si>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</si>
  <si>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</si>
  <si>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</si>
  <si>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</si>
  <si>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</si>
  <si>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</si>
  <si>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GENERAL*</t>
  </si>
  <si>
    <t>2023-24</t>
  </si>
  <si>
    <t>Updated</t>
  </si>
  <si>
    <t>Authorized</t>
  </si>
  <si>
    <t>Filled</t>
  </si>
  <si>
    <t>Vacant</t>
  </si>
  <si>
    <t>Fiscal Year</t>
  </si>
  <si>
    <t>APPROPRIATED SALARY ADJUSTMENTS</t>
  </si>
  <si>
    <t>FISCAL YEAR</t>
  </si>
  <si>
    <t>BASE PAY INCREASE</t>
  </si>
  <si>
    <t>AVERAGE MERIT INCREASE</t>
  </si>
  <si>
    <t>TOTAL SALARY INCREASE</t>
  </si>
  <si>
    <t>BONUS</t>
  </si>
  <si>
    <t>1970-71</t>
  </si>
  <si>
    <t>Not Reported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</si>
  <si>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</si>
  <si>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</si>
  <si>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</si>
  <si>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</si>
  <si>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</si>
  <si>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</si>
  <si>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</si>
  <si>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</si>
  <si>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3.62%, plus $450</t>
  </si>
  <si>
    <t>$365</t>
  </si>
  <si>
    <t>1</t>
  </si>
  <si>
    <t>$143 / $286</t>
  </si>
  <si>
    <t>2</t>
  </si>
  <si>
    <t>$145 / $290</t>
  </si>
  <si>
    <t>3</t>
  </si>
  <si>
    <t>$179 / $358</t>
  </si>
  <si>
    <t>4</t>
  </si>
  <si>
    <t>5</t>
  </si>
  <si>
    <t>6</t>
  </si>
  <si>
    <t>1999-2000</t>
  </si>
  <si>
    <t>7</t>
  </si>
  <si>
    <t>8</t>
  </si>
  <si>
    <t>2014-15</t>
  </si>
  <si>
    <t>9</t>
  </si>
  <si>
    <t>10</t>
  </si>
  <si>
    <t>11</t>
  </si>
  <si>
    <t>5.00% / $2,500</t>
  </si>
  <si>
    <t>$286 one-time bonus for employees earning $20,000 or less; $143 one-time bonus for employees earning over $20,000</t>
  </si>
  <si>
    <t>$290 one-time bonus for employees earning $25,000 or under; $145 one-time bonus for employees earning over $25,000</t>
  </si>
  <si>
    <t>$358 one-time bonus for employees earning $25,000 or under; $179 one-time bonus for employees earning over $25,000</t>
  </si>
  <si>
    <t>(a) 2.00% BPI effective July 1, 1994 (did not increase minimum of pay grade)</t>
  </si>
  <si>
    <t>(b) average 1.06% BPI compression relief based on length of service in current position; effective July 1, 1994</t>
  </si>
  <si>
    <t>(a) 2.50% BPI effective July 1, 1995 (did not increase minimum of pay grade)</t>
  </si>
  <si>
    <t>(b) average 1.00% BPI compression relief based on length of service in current position; effective July 1, 1995</t>
  </si>
  <si>
    <t>Average 1.00% merit increase for classified employees, average 4.00% for unclassified</t>
  </si>
  <si>
    <t>Average 1.00% merit increase for classified employees, average 3.00% for unclassified</t>
  </si>
  <si>
    <t>FY02 was the last budget year to reference a merit raise</t>
  </si>
  <si>
    <t>STATE HEALTH PLAN PREMIUM INCREASES</t>
  </si>
  <si>
    <t>PREMIUM INCREASES</t>
  </si>
  <si>
    <t>EMPLOYER</t>
  </si>
  <si>
    <t>ENROLLEE</t>
  </si>
  <si>
    <t>OVERALL</t>
  </si>
  <si>
    <t>RETIREMENT CONTRIBUTION RATES</t>
  </si>
  <si>
    <t>SCRS/ORP</t>
  </si>
  <si>
    <t>PORS</t>
  </si>
  <si>
    <t>EMPLOYEE</t>
  </si>
  <si>
    <t xml:space="preserve">Notes: </t>
  </si>
  <si>
    <t>and 1 percent each year for the next five years. It also capped employee contributions</t>
  </si>
  <si>
    <t>at 9.0 percent for SCRS/ORP members and 9.75 percent for PORS members.</t>
  </si>
  <si>
    <t>Code References:</t>
  </si>
  <si>
    <t>Police Officers Retirement System (PORS): SC Code of Laws, Chapter 11, Title 9</t>
  </si>
  <si>
    <t>South Carolina Retirement System (SCRS): SC Code of Laws, Chapter 1, Title 9</t>
  </si>
  <si>
    <t>State Optional Retirement Program (ORP): SC Code of Laws, Chapter 20, Title 9</t>
  </si>
  <si>
    <t xml:space="preserve">  FISCAL YEAR</t>
  </si>
  <si>
    <t xml:space="preserve">  LEGISLATOR</t>
  </si>
  <si>
    <t xml:space="preserve">  GOVERNOR</t>
  </si>
  <si>
    <t xml:space="preserve"> LIEUTENANT GOVERNOR</t>
  </si>
  <si>
    <t>1969-70</t>
  </si>
  <si>
    <t>Act No. 201 of 1985 reset and increased salaries for constitutional officers by 2 percent for FY88 and 2 percent each year succeeding year through FY91</t>
  </si>
  <si>
    <t>Act No. 189 of 1989 set and increased salaries for constitutional officers by 2 percent for FY92 and 2 percent each year succeeding year through FY95</t>
  </si>
  <si>
    <t>Act No. 297 of 2014 established that after January 2019, the Adjutant General as an appointed position whose annual salary would be set by the General Assembly</t>
  </si>
  <si>
    <t>Act No. 76 of 2021 established that beginning with FY23, salaries for state officers must be based on recommendations by the Agency head Salary Commission</t>
  </si>
  <si>
    <t>SC Code of Laws §1-1-1210</t>
  </si>
  <si>
    <t>TOTAL FTEs</t>
  </si>
  <si>
    <t>STATE POPULATION</t>
  </si>
  <si>
    <t>FTE ANNUAL LIMITATION</t>
  </si>
  <si>
    <t>APPROPRIATED POSITIONS</t>
  </si>
  <si>
    <t>Footnotes:</t>
  </si>
  <si>
    <t xml:space="preserve">Full-time equivalent (FTE) is a value that expresses the percentage of time in hours and of funds (general, federal, or other) related to a particular position. </t>
  </si>
  <si>
    <t>ANNUAL LIMITATION FOR GENERAL FUNDED FTES</t>
  </si>
  <si>
    <t>CALENDAR YEAR</t>
  </si>
  <si>
    <t>LEGISLATOR AND CONSTITUTIONAL OFFICERS' SALARY</t>
  </si>
  <si>
    <r>
      <t>ALL OTHER STATE OFFICERS</t>
    </r>
    <r>
      <rPr>
        <b/>
        <vertAlign val="superscript"/>
        <sz val="14"/>
        <color theme="0"/>
        <rFont val="Calibri"/>
        <family val="2"/>
        <scheme val="minor"/>
      </rPr>
      <t>1</t>
    </r>
  </si>
  <si>
    <t>FTE'S BY FUNDING SOURCES</t>
  </si>
  <si>
    <t>Salary schedule applies to the following state officers: Secretary of State, State Treasurer, Attorney General, Comptroller General, Superintendent of Education, Adjutant General (see also note 4), and Commissioner of Agriculture</t>
  </si>
  <si>
    <t>2024-25</t>
  </si>
  <si>
    <t>2.25% / $1,125</t>
  </si>
  <si>
    <t>12</t>
  </si>
  <si>
    <t>$2,500 for FTEs earning $50,000 and under; 5.00% for FTEs earning over $50,000</t>
  </si>
  <si>
    <t>$1,125 for FTEs earning $50,000 and under; 2.25% for FTEs earning over $50,001</t>
  </si>
  <si>
    <t>Source: Department of Administration, Division of State Human Resources</t>
  </si>
  <si>
    <t>$800 bonus for employees earning less than $100,000</t>
  </si>
  <si>
    <t>$600 bonus for employees earning less than $70,000</t>
  </si>
  <si>
    <t xml:space="preserve">The legislation outlining the increase was suspended for FY21 and FY22. </t>
  </si>
  <si>
    <t>No increase was imposed for FY21, and a 1% increase was imposed for FY22.</t>
  </si>
  <si>
    <t>Act 13 of 2017 increased the employer retirement contribution 2 percent in FY18,</t>
  </si>
  <si>
    <t xml:space="preserve">This limit is based on the ratio of generally funded FTEs to total state population in FY81. </t>
  </si>
  <si>
    <t>Headcount/Positions converted to FTE's beginning in FY82.</t>
  </si>
  <si>
    <t>SOURCE: US Census Bureau, Executive Budget Office</t>
  </si>
  <si>
    <r>
      <t xml:space="preserve">South Carolina law </t>
    </r>
    <r>
      <rPr>
        <sz val="11"/>
        <rFont val="Aptos Narrow"/>
        <family val="2"/>
      </rPr>
      <t>§</t>
    </r>
    <r>
      <rPr>
        <sz val="11"/>
        <rFont val="Calibri"/>
        <family val="2"/>
      </rPr>
      <t>11-11-420</t>
    </r>
    <r>
      <rPr>
        <sz val="11"/>
        <rFont val="Calibri"/>
        <family val="2"/>
        <scheme val="minor"/>
      </rPr>
      <t xml:space="preserve"> sets a limit on the number of FTEs so that the annual increase in such number may not exceed the average growth rate in the population of the state.</t>
    </r>
  </si>
  <si>
    <t>2025-26</t>
  </si>
  <si>
    <t>13</t>
  </si>
  <si>
    <t>2.00% / Other</t>
  </si>
  <si>
    <t>2.00% BPI for most state employees based on recommendations of an outside review of state employee salaries conducted by the Department of Administration</t>
  </si>
  <si>
    <t>Note: Only reflects positions reported to State Human Resources</t>
  </si>
  <si>
    <t>FTEs may not match to positions reported by State Human Resources due to timing differences in reporting</t>
  </si>
  <si>
    <t>FTEs may not match to positions reported by Executive Budget Office for FTE limit due to timing differences in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</si>
</sst>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%"/>
    <numFmt numFmtId="166" formatCode="_(* #,##0_);_(* \(#,##0\);_(* &quot;-&quot;??_);_(@_)"/>
    <numFmt numFmtId="167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sz val="11"/>
      <name val="Aptos Narrow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8EBF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theme="3"/>
      </right>
      <top style="thin">
        <color indexed="64"/>
      </top>
      <bottom/>
      <diagonal/>
    </border>
    <border>
      <left style="thin">
        <color auto="1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auto="1"/>
      </left>
      <right style="thin">
        <color theme="3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theme="3"/>
      </left>
      <right style="thin">
        <color auto="1"/>
      </right>
      <top style="thick">
        <color theme="3"/>
      </top>
      <bottom style="thin">
        <color theme="3"/>
      </bottom>
      <diagonal/>
    </border>
    <border>
      <left style="thin">
        <color auto="1"/>
      </left>
      <right style="thin">
        <color theme="3"/>
      </right>
      <top style="thick">
        <color theme="3"/>
      </top>
      <bottom style="thin">
        <color theme="3"/>
      </bottom>
      <diagonal/>
    </border>
    <border>
      <left style="thin">
        <color auto="1"/>
      </left>
      <right style="thick">
        <color theme="3"/>
      </right>
      <top style="thick">
        <color theme="3"/>
      </top>
      <bottom style="thin">
        <color theme="3"/>
      </bottom>
      <diagonal/>
    </border>
    <border>
      <left style="thick">
        <color theme="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theme="3"/>
      </right>
      <top style="thin">
        <color indexed="64"/>
      </top>
      <bottom/>
      <diagonal/>
    </border>
    <border>
      <left style="thick">
        <color theme="3"/>
      </left>
      <right style="thin">
        <color indexed="64"/>
      </right>
      <top/>
      <bottom/>
      <diagonal/>
    </border>
    <border>
      <left style="thin">
        <color indexed="64"/>
      </left>
      <right style="thick">
        <color theme="3"/>
      </right>
      <top/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3"/>
      </right>
      <top style="thin">
        <color indexed="64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thin">
        <color auto="1"/>
      </right>
      <top/>
      <bottom style="thin">
        <color theme="3"/>
      </bottom>
      <diagonal/>
    </border>
    <border>
      <left style="thin">
        <color auto="1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/>
      <top/>
      <bottom style="thin">
        <color theme="3"/>
      </bottom>
      <diagonal/>
    </border>
    <border>
      <left style="medium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3"/>
      </right>
      <top/>
      <bottom style="medium">
        <color indexed="64"/>
      </bottom>
      <diagonal/>
    </border>
    <border>
      <left style="thin">
        <color indexed="64"/>
      </left>
      <right style="thick">
        <color theme="3"/>
      </right>
      <top/>
      <bottom style="thin">
        <color indexed="64"/>
      </bottom>
      <diagonal/>
    </border>
    <border>
      <left style="thick">
        <color theme="3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theme="3"/>
      </right>
      <top/>
      <bottom style="medium">
        <color indexed="64"/>
      </bottom>
      <diagonal/>
    </border>
    <border>
      <left/>
      <right style="thin">
        <color theme="3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theme="3"/>
      </left>
      <right style="thin">
        <color indexed="64"/>
      </right>
      <top style="medium">
        <color indexed="64"/>
      </top>
      <bottom/>
      <diagonal/>
    </border>
    <border>
      <left style="thick">
        <color theme="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theme="3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theme="3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171">
    <xf numFmtId="0" fontId="0" fillId="0" borderId="0" xfId="0"/>
    <xf numFmtId="0" fontId="8" fillId="0" borderId="0" xfId="0" applyFont="1" applyAlignment="1">
      <alignment horizontal="centerContinuous"/>
    </xf>
    <xf numFmtId="0" fontId="9" fillId="0" borderId="0" xfId="2" applyFont="1"/>
    <xf numFmtId="0" fontId="8" fillId="0" borderId="0" xfId="0" applyFont="1" applyAlignment="1">
      <alignment horizontal="center"/>
    </xf>
    <xf numFmtId="0" fontId="4" fillId="0" borderId="0" xfId="2" applyFont="1"/>
    <xf numFmtId="0" fontId="7" fillId="0" borderId="0" xfId="0" applyFont="1" applyAlignment="1">
      <alignment horizontal="center"/>
    </xf>
    <xf numFmtId="37" fontId="7" fillId="0" borderId="0" xfId="0" applyNumberFormat="1" applyFont="1" applyAlignment="1">
      <alignment horizontal="center"/>
    </xf>
    <xf numFmtId="0" fontId="6" fillId="0" borderId="0" xfId="2" applyFont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43" fontId="6" fillId="2" borderId="0" xfId="1" applyFont="1" applyFill="1" applyBorder="1" applyAlignment="1" applyProtection="1">
      <alignment horizontal="center"/>
    </xf>
    <xf numFmtId="43" fontId="6" fillId="0" borderId="0" xfId="1" applyFont="1" applyBorder="1" applyAlignment="1">
      <alignment horizontal="center"/>
    </xf>
    <xf numFmtId="43" fontId="6" fillId="2" borderId="0" xfId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2" borderId="0" xfId="0" applyFont="1" applyFill="1"/>
    <xf numFmtId="43" fontId="7" fillId="2" borderId="0" xfId="1" applyFont="1" applyFill="1" applyBorder="1" applyAlignment="1" applyProtection="1">
      <alignment horizontal="center"/>
    </xf>
    <xf numFmtId="0" fontId="7" fillId="2" borderId="0" xfId="0" applyFont="1" applyFill="1" applyAlignment="1">
      <alignment horizontal="right"/>
    </xf>
    <xf numFmtId="166" fontId="7" fillId="4" borderId="2" xfId="1" applyNumberFormat="1" applyFont="1" applyFill="1" applyBorder="1"/>
    <xf numFmtId="166" fontId="7" fillId="0" borderId="4" xfId="1" applyNumberFormat="1" applyFont="1" applyBorder="1"/>
    <xf numFmtId="166" fontId="7" fillId="4" borderId="4" xfId="1" applyNumberFormat="1" applyFont="1" applyFill="1" applyBorder="1"/>
    <xf numFmtId="0" fontId="12" fillId="0" borderId="0" xfId="2" applyFont="1"/>
    <xf numFmtId="0" fontId="13" fillId="0" borderId="0" xfId="2" applyFont="1"/>
    <xf numFmtId="0" fontId="13" fillId="2" borderId="0" xfId="0" applyFont="1" applyFill="1" applyAlignment="1">
      <alignment horizontal="left"/>
    </xf>
    <xf numFmtId="0" fontId="13" fillId="2" borderId="0" xfId="0" applyFont="1" applyFill="1"/>
    <xf numFmtId="43" fontId="13" fillId="2" borderId="0" xfId="1" applyFont="1" applyFill="1" applyBorder="1" applyAlignment="1" applyProtection="1">
      <alignment horizontal="center"/>
    </xf>
    <xf numFmtId="0" fontId="13" fillId="0" borderId="0" xfId="0" applyFont="1" applyAlignment="1">
      <alignment vertical="center"/>
    </xf>
    <xf numFmtId="43" fontId="13" fillId="0" borderId="0" xfId="1" applyFont="1" applyBorder="1" applyAlignment="1">
      <alignment horizontal="center"/>
    </xf>
    <xf numFmtId="43" fontId="7" fillId="4" borderId="5" xfId="1" applyFont="1" applyFill="1" applyBorder="1"/>
    <xf numFmtId="43" fontId="7" fillId="4" borderId="2" xfId="1" applyFont="1" applyFill="1" applyBorder="1"/>
    <xf numFmtId="43" fontId="7" fillId="0" borderId="6" xfId="1" applyFont="1" applyBorder="1"/>
    <xf numFmtId="43" fontId="7" fillId="0" borderId="4" xfId="1" applyFont="1" applyBorder="1"/>
    <xf numFmtId="43" fontId="7" fillId="4" borderId="6" xfId="1" applyFont="1" applyFill="1" applyBorder="1"/>
    <xf numFmtId="43" fontId="7" fillId="4" borderId="4" xfId="1" applyFont="1" applyFill="1" applyBorder="1"/>
    <xf numFmtId="43" fontId="7" fillId="4" borderId="7" xfId="1" applyFont="1" applyFill="1" applyBorder="1"/>
    <xf numFmtId="43" fontId="7" fillId="0" borderId="8" xfId="1" applyFont="1" applyBorder="1"/>
    <xf numFmtId="43" fontId="7" fillId="4" borderId="8" xfId="1" applyFont="1" applyFill="1" applyBorder="1"/>
    <xf numFmtId="39" fontId="7" fillId="0" borderId="0" xfId="0" applyNumberFormat="1" applyFont="1"/>
    <xf numFmtId="4" fontId="7" fillId="0" borderId="0" xfId="1" applyNumberFormat="1" applyFont="1" applyFill="1" applyBorder="1" applyProtection="1"/>
    <xf numFmtId="0" fontId="15" fillId="0" borderId="0" xfId="0" applyFont="1"/>
    <xf numFmtId="0" fontId="16" fillId="0" borderId="0" xfId="0" applyFont="1" applyAlignment="1">
      <alignment wrapText="1"/>
    </xf>
    <xf numFmtId="14" fontId="13" fillId="0" borderId="0" xfId="0" applyNumberFormat="1" applyFont="1"/>
    <xf numFmtId="0" fontId="13" fillId="0" borderId="0" xfId="0" applyFont="1"/>
    <xf numFmtId="4" fontId="13" fillId="0" borderId="0" xfId="0" applyNumberFormat="1" applyFont="1"/>
    <xf numFmtId="0" fontId="17" fillId="0" borderId="0" xfId="0" applyFont="1"/>
    <xf numFmtId="43" fontId="18" fillId="3" borderId="5" xfId="1" applyFont="1" applyFill="1" applyBorder="1"/>
    <xf numFmtId="0" fontId="11" fillId="0" borderId="9" xfId="0" applyFont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166" fontId="11" fillId="3" borderId="10" xfId="1" applyNumberFormat="1" applyFont="1" applyFill="1" applyBorder="1" applyAlignment="1">
      <alignment horizontal="centerContinuous" vertical="top" wrapText="1"/>
    </xf>
    <xf numFmtId="166" fontId="11" fillId="3" borderId="11" xfId="1" applyNumberFormat="1" applyFont="1" applyFill="1" applyBorder="1" applyAlignment="1">
      <alignment horizontal="centerContinuous" vertical="top" wrapText="1"/>
    </xf>
    <xf numFmtId="166" fontId="11" fillId="3" borderId="12" xfId="1" applyNumberFormat="1" applyFont="1" applyFill="1" applyBorder="1" applyAlignment="1">
      <alignment horizontal="centerContinuous" vertical="top" wrapText="1"/>
    </xf>
    <xf numFmtId="166" fontId="18" fillId="3" borderId="13" xfId="1" applyNumberFormat="1" applyFont="1" applyFill="1" applyBorder="1"/>
    <xf numFmtId="43" fontId="18" fillId="3" borderId="14" xfId="1" applyFont="1" applyFill="1" applyBorder="1"/>
    <xf numFmtId="43" fontId="7" fillId="0" borderId="15" xfId="1" applyFont="1" applyBorder="1"/>
    <xf numFmtId="43" fontId="7" fillId="0" borderId="16" xfId="1" applyFont="1" applyBorder="1"/>
    <xf numFmtId="43" fontId="7" fillId="4" borderId="15" xfId="1" applyFont="1" applyFill="1" applyBorder="1"/>
    <xf numFmtId="43" fontId="7" fillId="4" borderId="16" xfId="1" applyFont="1" applyFill="1" applyBorder="1"/>
    <xf numFmtId="0" fontId="7" fillId="0" borderId="0" xfId="3" applyNumberFormat="1" applyFont="1" applyBorder="1"/>
    <xf numFmtId="0" fontId="5" fillId="0" borderId="0" xfId="0" applyFont="1" applyAlignment="1">
      <alignment horizontal="centerContinuous"/>
    </xf>
    <xf numFmtId="0" fontId="7" fillId="0" borderId="0" xfId="0" applyFont="1"/>
    <xf numFmtId="0" fontId="7" fillId="0" borderId="0" xfId="0" applyFont="1" applyAlignment="1">
      <alignment horizontal="right"/>
    </xf>
    <xf numFmtId="10" fontId="7" fillId="0" borderId="0" xfId="0" applyNumberFormat="1" applyFont="1" applyAlignment="1">
      <alignment horizontal="right"/>
    </xf>
    <xf numFmtId="10" fontId="7" fillId="0" borderId="0" xfId="0" applyNumberFormat="1" applyFont="1"/>
    <xf numFmtId="0" fontId="7" fillId="0" borderId="0" xfId="3" applyNumberFormat="1" applyFont="1" applyBorder="1" applyAlignment="1">
      <alignment horizontal="right"/>
    </xf>
    <xf numFmtId="0" fontId="7" fillId="0" borderId="0" xfId="3" quotePrefix="1" applyNumberFormat="1" applyFont="1" applyBorder="1" applyAlignment="1">
      <alignment horizontal="right"/>
    </xf>
    <xf numFmtId="10" fontId="7" fillId="0" borderId="0" xfId="4" applyNumberFormat="1" applyFont="1" applyFill="1" applyBorder="1" applyAlignment="1" applyProtection="1">
      <alignment horizontal="right"/>
    </xf>
    <xf numFmtId="10" fontId="7" fillId="0" borderId="0" xfId="4" applyNumberFormat="1" applyFont="1" applyFill="1" applyBorder="1" applyProtection="1"/>
    <xf numFmtId="6" fontId="7" fillId="0" borderId="0" xfId="3" applyNumberFormat="1" applyFont="1" applyBorder="1"/>
    <xf numFmtId="0" fontId="6" fillId="0" borderId="0" xfId="2" applyFont="1" applyAlignment="1">
      <alignment horizontal="right"/>
    </xf>
    <xf numFmtId="0" fontId="9" fillId="0" borderId="0" xfId="2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0" xfId="3" applyNumberFormat="1" applyFont="1" applyBorder="1" applyAlignment="1">
      <alignment horizontal="centerContinuous"/>
    </xf>
    <xf numFmtId="0" fontId="10" fillId="0" borderId="0" xfId="2" applyFont="1" applyAlignment="1">
      <alignment horizontal="center" vertical="top" wrapText="1"/>
    </xf>
    <xf numFmtId="49" fontId="12" fillId="0" borderId="0" xfId="0" applyNumberFormat="1" applyFont="1" applyAlignment="1">
      <alignment horizontal="right" vertical="top"/>
    </xf>
    <xf numFmtId="49" fontId="19" fillId="0" borderId="0" xfId="0" applyNumberFormat="1" applyFont="1" applyAlignment="1">
      <alignment horizontal="center" vertical="top" wrapText="1"/>
    </xf>
    <xf numFmtId="49" fontId="12" fillId="0" borderId="0" xfId="0" quotePrefix="1" applyNumberFormat="1" applyFont="1" applyAlignment="1">
      <alignment horizontal="right" vertical="top"/>
    </xf>
    <xf numFmtId="49" fontId="12" fillId="0" borderId="0" xfId="2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164" fontId="13" fillId="0" borderId="0" xfId="3" applyNumberFormat="1" applyFont="1" applyBorder="1" applyAlignment="1">
      <alignment horizontal="left"/>
    </xf>
    <xf numFmtId="0" fontId="13" fillId="0" borderId="0" xfId="3" applyNumberFormat="1" applyFont="1" applyBorder="1"/>
    <xf numFmtId="0" fontId="13" fillId="0" borderId="0" xfId="0" quotePrefix="1" applyFont="1" applyAlignment="1">
      <alignment horizontal="left"/>
    </xf>
    <xf numFmtId="0" fontId="13" fillId="0" borderId="0" xfId="2" applyFont="1" applyAlignment="1">
      <alignment horizontal="right"/>
    </xf>
    <xf numFmtId="0" fontId="11" fillId="0" borderId="0" xfId="0" applyFont="1" applyAlignment="1">
      <alignment horizontal="center" vertical="top" wrapText="1"/>
    </xf>
    <xf numFmtId="165" fontId="7" fillId="0" borderId="0" xfId="5" applyNumberFormat="1" applyFont="1" applyBorder="1" applyAlignment="1">
      <alignment horizontal="center"/>
    </xf>
    <xf numFmtId="10" fontId="7" fillId="0" borderId="0" xfId="5" applyNumberFormat="1" applyFont="1" applyBorder="1" applyAlignment="1">
      <alignment horizontal="center"/>
    </xf>
    <xf numFmtId="165" fontId="7" fillId="0" borderId="0" xfId="5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2" applyFont="1"/>
    <xf numFmtId="0" fontId="7" fillId="0" borderId="0" xfId="2" applyFont="1"/>
    <xf numFmtId="0" fontId="17" fillId="0" borderId="0" xfId="2" applyFont="1" applyAlignment="1">
      <alignment wrapText="1"/>
    </xf>
    <xf numFmtId="0" fontId="11" fillId="3" borderId="0" xfId="0" applyFont="1" applyFill="1" applyAlignment="1">
      <alignment horizontal="center"/>
    </xf>
    <xf numFmtId="10" fontId="7" fillId="0" borderId="0" xfId="4" applyNumberFormat="1" applyFont="1" applyBorder="1" applyAlignment="1">
      <alignment horizontal="center"/>
    </xf>
    <xf numFmtId="10" fontId="7" fillId="0" borderId="0" xfId="6" applyNumberFormat="1" applyFont="1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10" fontId="7" fillId="0" borderId="19" xfId="4" applyNumberFormat="1" applyFont="1" applyBorder="1" applyAlignment="1">
      <alignment horizontal="center" vertical="center"/>
    </xf>
    <xf numFmtId="10" fontId="7" fillId="0" borderId="20" xfId="6" applyNumberFormat="1" applyFont="1" applyBorder="1" applyAlignment="1">
      <alignment horizontal="center"/>
    </xf>
    <xf numFmtId="10" fontId="7" fillId="0" borderId="19" xfId="4" applyNumberFormat="1" applyFont="1" applyFill="1" applyBorder="1" applyAlignment="1">
      <alignment horizontal="center" vertical="center"/>
    </xf>
    <xf numFmtId="9" fontId="6" fillId="0" borderId="0" xfId="2" applyNumberFormat="1" applyFont="1"/>
    <xf numFmtId="166" fontId="6" fillId="0" borderId="0" xfId="1" applyNumberFormat="1" applyFont="1" applyBorder="1"/>
    <xf numFmtId="0" fontId="12" fillId="0" borderId="0" xfId="2" applyFont="1" applyAlignment="1">
      <alignment horizontal="center" vertical="top" wrapText="1"/>
    </xf>
    <xf numFmtId="0" fontId="12" fillId="0" borderId="0" xfId="2" applyFont="1" applyAlignment="1">
      <alignment vertical="top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3" fillId="0" borderId="0" xfId="0" quotePrefix="1" applyFont="1" applyAlignment="1">
      <alignment horizontal="left" vertical="top"/>
    </xf>
    <xf numFmtId="37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left"/>
    </xf>
    <xf numFmtId="10" fontId="7" fillId="0" borderId="0" xfId="4" applyNumberFormat="1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167" fontId="7" fillId="0" borderId="0" xfId="0" applyNumberFormat="1" applyFont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left" indent="1"/>
    </xf>
    <xf numFmtId="43" fontId="7" fillId="4" borderId="3" xfId="1" applyFont="1" applyFill="1" applyBorder="1"/>
    <xf numFmtId="43" fontId="7" fillId="0" borderId="1" xfId="1" applyFont="1" applyBorder="1"/>
    <xf numFmtId="43" fontId="7" fillId="4" borderId="1" xfId="1" applyFont="1" applyFill="1" applyBorder="1"/>
    <xf numFmtId="0" fontId="7" fillId="4" borderId="22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14" fillId="0" borderId="0" xfId="2" applyFont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166" fontId="11" fillId="3" borderId="25" xfId="1" applyNumberFormat="1" applyFont="1" applyFill="1" applyBorder="1" applyAlignment="1">
      <alignment horizontal="center" vertical="center" wrapText="1"/>
    </xf>
    <xf numFmtId="166" fontId="11" fillId="3" borderId="26" xfId="1" applyNumberFormat="1" applyFont="1" applyFill="1" applyBorder="1" applyAlignment="1">
      <alignment horizontal="center" vertical="center" wrapText="1"/>
    </xf>
    <xf numFmtId="166" fontId="11" fillId="3" borderId="27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10" fontId="7" fillId="0" borderId="0" xfId="4" applyNumberFormat="1" applyFont="1" applyFill="1" applyAlignment="1" applyProtection="1">
      <alignment horizontal="right"/>
    </xf>
    <xf numFmtId="10" fontId="7" fillId="0" borderId="0" xfId="4" applyNumberFormat="1" applyFont="1" applyFill="1" applyProtection="1"/>
    <xf numFmtId="43" fontId="7" fillId="0" borderId="15" xfId="1" applyFont="1" applyFill="1" applyBorder="1"/>
    <xf numFmtId="43" fontId="7" fillId="0" borderId="23" xfId="1" applyFont="1" applyFill="1" applyBorder="1"/>
    <xf numFmtId="43" fontId="7" fillId="0" borderId="16" xfId="1" applyFont="1" applyFill="1" applyBorder="1"/>
    <xf numFmtId="0" fontId="7" fillId="0" borderId="29" xfId="0" applyFont="1" applyBorder="1" applyAlignment="1">
      <alignment horizontal="center"/>
    </xf>
    <xf numFmtId="10" fontId="7" fillId="0" borderId="28" xfId="4" applyNumberFormat="1" applyFont="1" applyFill="1" applyBorder="1" applyAlignment="1">
      <alignment horizontal="center" vertical="center"/>
    </xf>
    <xf numFmtId="164" fontId="13" fillId="0" borderId="0" xfId="3" applyNumberFormat="1" applyFont="1" applyFill="1" applyBorder="1" applyAlignment="1">
      <alignment horizontal="left"/>
    </xf>
    <xf numFmtId="37" fontId="1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6" fontId="7" fillId="0" borderId="4" xfId="1" applyNumberFormat="1" applyFont="1" applyFill="1" applyBorder="1"/>
    <xf numFmtId="43" fontId="7" fillId="0" borderId="4" xfId="1" applyFont="1" applyFill="1" applyBorder="1"/>
    <xf numFmtId="43" fontId="7" fillId="0" borderId="1" xfId="1" applyFont="1" applyFill="1" applyBorder="1"/>
    <xf numFmtId="164" fontId="13" fillId="0" borderId="0" xfId="1" applyNumberFormat="1" applyFont="1" applyFill="1" applyBorder="1" applyAlignment="1" applyProtection="1">
      <alignment horizontal="left"/>
    </xf>
    <xf numFmtId="14" fontId="13" fillId="0" borderId="0" xfId="2" applyNumberFormat="1" applyFont="1"/>
    <xf numFmtId="0" fontId="7" fillId="0" borderId="31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0" fontId="7" fillId="0" borderId="19" xfId="4" applyNumberFormat="1" applyFont="1" applyFill="1" applyBorder="1" applyAlignment="1">
      <alignment horizontal="center"/>
    </xf>
    <xf numFmtId="10" fontId="7" fillId="0" borderId="30" xfId="6" applyNumberFormat="1" applyFont="1" applyBorder="1" applyAlignment="1">
      <alignment horizontal="center"/>
    </xf>
    <xf numFmtId="0" fontId="13" fillId="0" borderId="0" xfId="2" applyFont="1" applyAlignment="1">
      <alignment wrapText="1"/>
    </xf>
    <xf numFmtId="43" fontId="7" fillId="0" borderId="32" xfId="1" applyFont="1" applyFill="1" applyBorder="1"/>
    <xf numFmtId="43" fontId="7" fillId="0" borderId="33" xfId="1" applyFont="1" applyFill="1" applyBorder="1"/>
    <xf numFmtId="43" fontId="7" fillId="0" borderId="34" xfId="1" applyFont="1" applyFill="1" applyBorder="1"/>
    <xf numFmtId="43" fontId="7" fillId="0" borderId="35" xfId="1" applyFont="1" applyFill="1" applyBorder="1"/>
    <xf numFmtId="0" fontId="7" fillId="4" borderId="0" xfId="0" applyFont="1" applyFill="1" applyAlignment="1">
      <alignment horizontal="center"/>
    </xf>
    <xf numFmtId="43" fontId="7" fillId="0" borderId="32" xfId="1" applyFont="1" applyBorder="1"/>
    <xf numFmtId="43" fontId="7" fillId="0" borderId="36" xfId="1" applyFont="1" applyFill="1" applyBorder="1"/>
    <xf numFmtId="43" fontId="7" fillId="0" borderId="37" xfId="1" applyFont="1" applyBorder="1"/>
    <xf numFmtId="43" fontId="7" fillId="0" borderId="38" xfId="1" applyFont="1" applyBorder="1"/>
    <xf numFmtId="43" fontId="7" fillId="0" borderId="39" xfId="1" applyFont="1" applyBorder="1"/>
    <xf numFmtId="43" fontId="7" fillId="4" borderId="40" xfId="1" applyFont="1" applyFill="1" applyBorder="1"/>
    <xf numFmtId="43" fontId="7" fillId="4" borderId="41" xfId="1" applyFont="1" applyFill="1" applyBorder="1"/>
    <xf numFmtId="43" fontId="7" fillId="0" borderId="40" xfId="1" applyFont="1" applyBorder="1"/>
    <xf numFmtId="43" fontId="7" fillId="0" borderId="41" xfId="1" applyFont="1" applyBorder="1"/>
    <xf numFmtId="43" fontId="7" fillId="0" borderId="42" xfId="1" applyFont="1" applyBorder="1"/>
    <xf numFmtId="43" fontId="7" fillId="0" borderId="43" xfId="1" applyFont="1" applyBorder="1"/>
    <xf numFmtId="164" fontId="0" fillId="0" borderId="0" xfId="0" applyNumberFormat="1" applyAlignment="1">
      <alignment horizontal="left"/>
    </xf>
    <xf numFmtId="0" fontId="13" fillId="0" borderId="0" xfId="2" applyFont="1" applyAlignment="1">
      <alignment horizontal="left" wrapText="1"/>
    </xf>
    <xf numFmtId="0" fontId="11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/>
    </xf>
  </cellXfs>
  <cellStyles count="7">
    <cellStyle name="Comma" xfId="1" builtinId="3"/>
    <cellStyle name="Currency 2" xfId="3" xr:uid="{0BC76F0B-0ECD-4FE0-9F46-0C1C1A093546}"/>
    <cellStyle name="Normal" xfId="0" builtinId="0"/>
    <cellStyle name="Normal 2" xfId="2" xr:uid="{03640333-AF54-4AD2-908A-37023F0A9F79}"/>
    <cellStyle name="Normal 3" xfId="6" xr:uid="{F2E878EF-E502-425B-B289-1B29EC97D371}"/>
    <cellStyle name="Percent 2" xfId="4" xr:uid="{4CDD1D15-2785-4E49-AB53-F786FF2EEED0}"/>
    <cellStyle name="Percent 2 3" xfId="5" xr:uid="{E10E5E1E-4830-4BC5-8BEB-74EF9BB8867C}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$&quot;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$&quot;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$&quot;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$&quot;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</dxf>
    <dxf>
      <border outline="0">
        <left style="medium">
          <color theme="3"/>
        </left>
        <right style="medium">
          <color theme="3"/>
        </right>
        <bottom style="medium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/>
        <right style="medium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medium">
          <color theme="3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border outline="0"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166" formatCode="_(* #,##0_);_(* \(#,##0\);_(* &quot;-&quot;??_);_(@_)"/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  <dxf>
      <fill>
        <patternFill>
          <bgColor rgb="FFE8EBF0"/>
        </patternFill>
      </fill>
    </dxf>
    <dxf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/>
      </border>
    </dxf>
  </dxfs>
  <tableStyles count="1" defaultTableStyle="TableStyleMedium2" defaultPivotStyle="PivotStyleLight16">
    <tableStyle name="Table Style 1" pivot="0" count="3" xr9:uid="{6F513DB7-FF9A-4016-8B56-C228D980B047}">
      <tableStyleElement type="wholeTable" dxfId="35"/>
      <tableStyleElement type="headerRow" dxfId="34"/>
      <tableStyleElement type="firstRowStripe" dxfId="33"/>
    </tableStyle>
  </tableStyles>
  <colors>
    <mruColors>
      <color rgb="FFE8EBF0"/>
      <color rgb="FF8497B0"/>
      <color rgb="FF44546A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2AF22C9-61DF-48C9-AB3F-370C064474E9}" name="Table8" displayName="Table8" ref="B3:F49" totalsRowShown="0" headerRowDxfId="32" headerRowBorderDxfId="31" tableBorderDxfId="30" headerRowCellStyle="Comma">
  <autoFilter ref="B3:F49" xr:uid="{F2AF22C9-61DF-48C9-AB3F-370C064474E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DB68807-50DF-4D2A-8EB6-D1296C36A61F}" name="FISCAL YEAR"/>
    <tableColumn id="2" xr3:uid="{2ABA3AE4-ADB5-4858-9F25-9014D4A7AD5E}" name="STATE POPULATION" dataDxfId="29" dataCellStyle="Comma"/>
    <tableColumn id="3" xr3:uid="{0B62206B-27B4-4943-B0FD-EB364A8574F7}" name="FTE ANNUAL LIMITATION"/>
    <tableColumn id="4" xr3:uid="{D6F5062B-DFBB-4513-AA40-353FC27977EB}" name="APPROPRIATED POSITIONS" dataDxfId="28" dataCellStyle="Comma"/>
    <tableColumn id="5" xr3:uid="{EE1CDF43-CF14-4E38-850F-9E56ED2E2202}" name="CAPACITY" dataDxfId="27" dataCellStyle="Comma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D9237A-2BD2-4560-9FCF-86A1293E320C}" name="Table1" displayName="Table1" ref="B3:F59" totalsRowShown="0" headerRowDxfId="26">
  <tableColumns count="5">
    <tableColumn id="1" xr3:uid="{5AAD86B7-47ED-4B78-BB7C-21A0635A517D}" name="FISCAL YEAR" dataDxfId="25"/>
    <tableColumn id="2" xr3:uid="{60ECC7ED-2355-42EE-84DC-C47E3EE0BDC5}" name="BASE PAY INCREASE" dataDxfId="24" dataCellStyle="Percent 2"/>
    <tableColumn id="3" xr3:uid="{818E0B79-387D-42FB-8921-D748D4E2C28C}" name="AVERAGE MERIT INCREASE" dataDxfId="23" dataCellStyle="Percent 2"/>
    <tableColumn id="4" xr3:uid="{F0171AB4-DC09-46BC-94AC-E3ADA0ABAA3D}" name="TOTAL SALARY INCREASE" dataDxfId="22" dataCellStyle="Percent 2"/>
    <tableColumn id="5" xr3:uid="{EBB6FAC1-13AF-46BE-B181-2501E9333AA4}" name="BONUS" dataDxfId="21" dataCellStyle="Currency 2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40969C0-0DD8-42B0-8E03-A6E1120AC855}" name="Table2" displayName="Table2" ref="A4:D40" totalsRowShown="0" headerRowDxfId="20" dataDxfId="19" dataCellStyle="Percent 2 3">
  <autoFilter ref="A4:D40" xr:uid="{E40969C0-0DD8-42B0-8E03-A6E1120AC855}">
    <filterColumn colId="0" hiddenButton="1"/>
    <filterColumn colId="1" hiddenButton="1"/>
    <filterColumn colId="2" hiddenButton="1"/>
    <filterColumn colId="3" hiddenButton="1"/>
  </autoFilter>
  <tableColumns count="4">
    <tableColumn id="1" xr3:uid="{65028742-EB17-4FF5-83A2-268FEC02AAF2}" name="CALENDAR YEAR" dataDxfId="18"/>
    <tableColumn id="2" xr3:uid="{0EEF21B1-5C25-45C7-9C9A-4667799EE6A2}" name="EMPLOYER" dataDxfId="17" dataCellStyle="Percent 2 3"/>
    <tableColumn id="3" xr3:uid="{E399531A-A044-4EB0-B249-F18326FD8DC0}" name="ENROLLEE" dataDxfId="16" dataCellStyle="Percent 2 3"/>
    <tableColumn id="4" xr3:uid="{6E688836-8A81-43B9-B0D7-450DBAF9B3D2}" name="OVERALL" dataDxfId="15" dataCellStyle="Percent 2 3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16ED31A-6218-4C12-AC1F-24CDBE95377C}" name="Table3" displayName="Table3" ref="A4:C27" totalsRowShown="0" headerRowDxfId="14">
  <autoFilter ref="A4:C27" xr:uid="{A16ED31A-6218-4C12-AC1F-24CDBE95377C}">
    <filterColumn colId="0" hiddenButton="1"/>
    <filterColumn colId="1" hiddenButton="1"/>
    <filterColumn colId="2" hiddenButton="1"/>
  </autoFilter>
  <tableColumns count="3">
    <tableColumn id="1" xr3:uid="{CD3EB36F-0B3B-486A-A146-ED0C5AC0ED7A}" name="YEAR" dataDxfId="13"/>
    <tableColumn id="2" xr3:uid="{89EBF779-EFF9-4154-AB95-B8B86E8F8EDD}" name="EMPLOYER" dataDxfId="12" dataCellStyle="Percent 2"/>
    <tableColumn id="3" xr3:uid="{28B970AD-762C-4ABC-960A-28C7253B5D3C}" name="EMPLOYEE" dataDxfId="11" dataCellStyle="Normal 3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1370865-9073-4A3D-9C17-60821E49938B}" name="Table6" displayName="Table6" ref="D4:E27" totalsRowShown="0" headerRowDxfId="10" tableBorderDxfId="9">
  <autoFilter ref="D4:E27" xr:uid="{71370865-9073-4A3D-9C17-60821E49938B}">
    <filterColumn colId="0" hiddenButton="1"/>
    <filterColumn colId="1" hiddenButton="1"/>
  </autoFilter>
  <tableColumns count="2">
    <tableColumn id="1" xr3:uid="{B81EE715-5A2F-4378-B65A-ABB50E4835BE}" name="EMPLOYER" dataDxfId="8" dataCellStyle="Percent 2"/>
    <tableColumn id="2" xr3:uid="{09CC5DBA-C875-4E24-825E-3CE3F5C571EF}" name="EMPLOYEE" dataDxfId="7" dataCellStyle="Normal 3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8E94FE1-3BDF-4845-B453-1DFE4B8192B5}" name="Table4" displayName="Table4" ref="B3:F60" totalsRowShown="0" headerRowDxfId="6" dataDxfId="5">
  <autoFilter ref="B3:F60" xr:uid="{F8E94FE1-3BDF-4845-B453-1DFE4B8192B5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AA4C71E-7D0E-45A9-82C2-D8C1A53783F6}" name="  FISCAL YEAR" dataDxfId="4"/>
    <tableColumn id="3" xr3:uid="{30410DDB-F669-4268-8E8A-B7AB9F7C0577}" name="  GOVERNOR" dataDxfId="3"/>
    <tableColumn id="4" xr3:uid="{82493272-7974-4008-8B86-3440DB4D6AD3}" name=" LIEUTENANT GOVERNOR" dataDxfId="2"/>
    <tableColumn id="2" xr3:uid="{0DE49656-DD1E-4A16-97B5-10273C6D518B}" name="  LEGISLATOR" dataDxfId="1"/>
    <tableColumn id="5" xr3:uid="{80180898-3ED3-4CED-A9D4-C0FC26DD585B}" name="ALL OTHER STATE OFFICERS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4DBE8-C5E6-4CDC-A866-3FDCA0B06C87}">
  <sheetPr>
    <tabColor rgb="FF92D050"/>
  </sheetPr>
  <dimension ref="A1:G73"/>
  <sheetViews>
    <sheetView showGridLines="0" zoomScaleNormal="100" zoomScaleSheetLayoutView="100" workbookViewId="0">
      <pane ySplit="3" topLeftCell="A38" activePane="bottomLeft" state="frozen"/>
      <selection pane="bottomLeft" activeCell="F50" sqref="F50"/>
    </sheetView>
  </sheetViews>
  <sheetFormatPr defaultRowHeight="15" x14ac:dyDescent="0.2"/>
  <cols>
    <col min="1" max="1" width="2.140625" style="4" customWidth="1"/>
    <col min="2" max="2" width="15.42578125" style="7" customWidth="1"/>
    <col min="3" max="3" width="16.140625" style="7" customWidth="1"/>
    <col min="4" max="4" width="19.28515625" style="7" customWidth="1"/>
    <col min="5" max="5" width="19.5703125" style="7" customWidth="1"/>
    <col min="6" max="6" width="18.140625" style="11" bestFit="1" customWidth="1"/>
    <col min="7" max="255" width="8.85546875" style="7"/>
    <col min="256" max="256" width="7.7109375" style="7" customWidth="1"/>
    <col min="257" max="257" width="1.7109375" style="7" customWidth="1"/>
    <col min="258" max="258" width="12.7109375" style="7" customWidth="1"/>
    <col min="259" max="262" width="20.7109375" style="7" customWidth="1"/>
    <col min="263" max="511" width="8.85546875" style="7"/>
    <col min="512" max="512" width="7.7109375" style="7" customWidth="1"/>
    <col min="513" max="513" width="1.7109375" style="7" customWidth="1"/>
    <col min="514" max="514" width="12.7109375" style="7" customWidth="1"/>
    <col min="515" max="518" width="20.7109375" style="7" customWidth="1"/>
    <col min="519" max="767" width="8.85546875" style="7"/>
    <col min="768" max="768" width="7.7109375" style="7" customWidth="1"/>
    <col min="769" max="769" width="1.7109375" style="7" customWidth="1"/>
    <col min="770" max="770" width="12.7109375" style="7" customWidth="1"/>
    <col min="771" max="774" width="20.7109375" style="7" customWidth="1"/>
    <col min="775" max="1023" width="8.85546875" style="7"/>
    <col min="1024" max="1024" width="7.7109375" style="7" customWidth="1"/>
    <col min="1025" max="1025" width="1.7109375" style="7" customWidth="1"/>
    <col min="1026" max="1026" width="12.7109375" style="7" customWidth="1"/>
    <col min="1027" max="1030" width="20.7109375" style="7" customWidth="1"/>
    <col min="1031" max="1279" width="8.85546875" style="7"/>
    <col min="1280" max="1280" width="7.7109375" style="7" customWidth="1"/>
    <col min="1281" max="1281" width="1.7109375" style="7" customWidth="1"/>
    <col min="1282" max="1282" width="12.7109375" style="7" customWidth="1"/>
    <col min="1283" max="1286" width="20.7109375" style="7" customWidth="1"/>
    <col min="1287" max="1535" width="8.85546875" style="7"/>
    <col min="1536" max="1536" width="7.7109375" style="7" customWidth="1"/>
    <col min="1537" max="1537" width="1.7109375" style="7" customWidth="1"/>
    <col min="1538" max="1538" width="12.7109375" style="7" customWidth="1"/>
    <col min="1539" max="1542" width="20.7109375" style="7" customWidth="1"/>
    <col min="1543" max="1791" width="8.85546875" style="7"/>
    <col min="1792" max="1792" width="7.7109375" style="7" customWidth="1"/>
    <col min="1793" max="1793" width="1.7109375" style="7" customWidth="1"/>
    <col min="1794" max="1794" width="12.7109375" style="7" customWidth="1"/>
    <col min="1795" max="1798" width="20.7109375" style="7" customWidth="1"/>
    <col min="1799" max="2047" width="8.85546875" style="7"/>
    <col min="2048" max="2048" width="7.7109375" style="7" customWidth="1"/>
    <col min="2049" max="2049" width="1.7109375" style="7" customWidth="1"/>
    <col min="2050" max="2050" width="12.7109375" style="7" customWidth="1"/>
    <col min="2051" max="2054" width="20.7109375" style="7" customWidth="1"/>
    <col min="2055" max="2303" width="8.85546875" style="7"/>
    <col min="2304" max="2304" width="7.7109375" style="7" customWidth="1"/>
    <col min="2305" max="2305" width="1.7109375" style="7" customWidth="1"/>
    <col min="2306" max="2306" width="12.7109375" style="7" customWidth="1"/>
    <col min="2307" max="2310" width="20.7109375" style="7" customWidth="1"/>
    <col min="2311" max="2559" width="8.85546875" style="7"/>
    <col min="2560" max="2560" width="7.7109375" style="7" customWidth="1"/>
    <col min="2561" max="2561" width="1.7109375" style="7" customWidth="1"/>
    <col min="2562" max="2562" width="12.7109375" style="7" customWidth="1"/>
    <col min="2563" max="2566" width="20.7109375" style="7" customWidth="1"/>
    <col min="2567" max="2815" width="8.85546875" style="7"/>
    <col min="2816" max="2816" width="7.7109375" style="7" customWidth="1"/>
    <col min="2817" max="2817" width="1.7109375" style="7" customWidth="1"/>
    <col min="2818" max="2818" width="12.7109375" style="7" customWidth="1"/>
    <col min="2819" max="2822" width="20.7109375" style="7" customWidth="1"/>
    <col min="2823" max="3071" width="8.85546875" style="7"/>
    <col min="3072" max="3072" width="7.7109375" style="7" customWidth="1"/>
    <col min="3073" max="3073" width="1.7109375" style="7" customWidth="1"/>
    <col min="3074" max="3074" width="12.7109375" style="7" customWidth="1"/>
    <col min="3075" max="3078" width="20.7109375" style="7" customWidth="1"/>
    <col min="3079" max="3327" width="8.85546875" style="7"/>
    <col min="3328" max="3328" width="7.7109375" style="7" customWidth="1"/>
    <col min="3329" max="3329" width="1.7109375" style="7" customWidth="1"/>
    <col min="3330" max="3330" width="12.7109375" style="7" customWidth="1"/>
    <col min="3331" max="3334" width="20.7109375" style="7" customWidth="1"/>
    <col min="3335" max="3583" width="8.85546875" style="7"/>
    <col min="3584" max="3584" width="7.7109375" style="7" customWidth="1"/>
    <col min="3585" max="3585" width="1.7109375" style="7" customWidth="1"/>
    <col min="3586" max="3586" width="12.7109375" style="7" customWidth="1"/>
    <col min="3587" max="3590" width="20.7109375" style="7" customWidth="1"/>
    <col min="3591" max="3839" width="8.85546875" style="7"/>
    <col min="3840" max="3840" width="7.7109375" style="7" customWidth="1"/>
    <col min="3841" max="3841" width="1.7109375" style="7" customWidth="1"/>
    <col min="3842" max="3842" width="12.7109375" style="7" customWidth="1"/>
    <col min="3843" max="3846" width="20.7109375" style="7" customWidth="1"/>
    <col min="3847" max="4095" width="8.85546875" style="7"/>
    <col min="4096" max="4096" width="7.7109375" style="7" customWidth="1"/>
    <col min="4097" max="4097" width="1.7109375" style="7" customWidth="1"/>
    <col min="4098" max="4098" width="12.7109375" style="7" customWidth="1"/>
    <col min="4099" max="4102" width="20.7109375" style="7" customWidth="1"/>
    <col min="4103" max="4351" width="8.85546875" style="7"/>
    <col min="4352" max="4352" width="7.7109375" style="7" customWidth="1"/>
    <col min="4353" max="4353" width="1.7109375" style="7" customWidth="1"/>
    <col min="4354" max="4354" width="12.7109375" style="7" customWidth="1"/>
    <col min="4355" max="4358" width="20.7109375" style="7" customWidth="1"/>
    <col min="4359" max="4607" width="8.85546875" style="7"/>
    <col min="4608" max="4608" width="7.7109375" style="7" customWidth="1"/>
    <col min="4609" max="4609" width="1.7109375" style="7" customWidth="1"/>
    <col min="4610" max="4610" width="12.7109375" style="7" customWidth="1"/>
    <col min="4611" max="4614" width="20.7109375" style="7" customWidth="1"/>
    <col min="4615" max="4863" width="8.85546875" style="7"/>
    <col min="4864" max="4864" width="7.7109375" style="7" customWidth="1"/>
    <col min="4865" max="4865" width="1.7109375" style="7" customWidth="1"/>
    <col min="4866" max="4866" width="12.7109375" style="7" customWidth="1"/>
    <col min="4867" max="4870" width="20.7109375" style="7" customWidth="1"/>
    <col min="4871" max="5119" width="8.85546875" style="7"/>
    <col min="5120" max="5120" width="7.7109375" style="7" customWidth="1"/>
    <col min="5121" max="5121" width="1.7109375" style="7" customWidth="1"/>
    <col min="5122" max="5122" width="12.7109375" style="7" customWidth="1"/>
    <col min="5123" max="5126" width="20.7109375" style="7" customWidth="1"/>
    <col min="5127" max="5375" width="8.85546875" style="7"/>
    <col min="5376" max="5376" width="7.7109375" style="7" customWidth="1"/>
    <col min="5377" max="5377" width="1.7109375" style="7" customWidth="1"/>
    <col min="5378" max="5378" width="12.7109375" style="7" customWidth="1"/>
    <col min="5379" max="5382" width="20.7109375" style="7" customWidth="1"/>
    <col min="5383" max="5631" width="8.85546875" style="7"/>
    <col min="5632" max="5632" width="7.7109375" style="7" customWidth="1"/>
    <col min="5633" max="5633" width="1.7109375" style="7" customWidth="1"/>
    <col min="5634" max="5634" width="12.7109375" style="7" customWidth="1"/>
    <col min="5635" max="5638" width="20.7109375" style="7" customWidth="1"/>
    <col min="5639" max="5887" width="8.85546875" style="7"/>
    <col min="5888" max="5888" width="7.7109375" style="7" customWidth="1"/>
    <col min="5889" max="5889" width="1.7109375" style="7" customWidth="1"/>
    <col min="5890" max="5890" width="12.7109375" style="7" customWidth="1"/>
    <col min="5891" max="5894" width="20.7109375" style="7" customWidth="1"/>
    <col min="5895" max="6143" width="8.85546875" style="7"/>
    <col min="6144" max="6144" width="7.7109375" style="7" customWidth="1"/>
    <col min="6145" max="6145" width="1.7109375" style="7" customWidth="1"/>
    <col min="6146" max="6146" width="12.7109375" style="7" customWidth="1"/>
    <col min="6147" max="6150" width="20.7109375" style="7" customWidth="1"/>
    <col min="6151" max="6399" width="8.85546875" style="7"/>
    <col min="6400" max="6400" width="7.7109375" style="7" customWidth="1"/>
    <col min="6401" max="6401" width="1.7109375" style="7" customWidth="1"/>
    <col min="6402" max="6402" width="12.7109375" style="7" customWidth="1"/>
    <col min="6403" max="6406" width="20.7109375" style="7" customWidth="1"/>
    <col min="6407" max="6655" width="8.85546875" style="7"/>
    <col min="6656" max="6656" width="7.7109375" style="7" customWidth="1"/>
    <col min="6657" max="6657" width="1.7109375" style="7" customWidth="1"/>
    <col min="6658" max="6658" width="12.7109375" style="7" customWidth="1"/>
    <col min="6659" max="6662" width="20.7109375" style="7" customWidth="1"/>
    <col min="6663" max="6911" width="8.85546875" style="7"/>
    <col min="6912" max="6912" width="7.7109375" style="7" customWidth="1"/>
    <col min="6913" max="6913" width="1.7109375" style="7" customWidth="1"/>
    <col min="6914" max="6914" width="12.7109375" style="7" customWidth="1"/>
    <col min="6915" max="6918" width="20.7109375" style="7" customWidth="1"/>
    <col min="6919" max="7167" width="8.85546875" style="7"/>
    <col min="7168" max="7168" width="7.7109375" style="7" customWidth="1"/>
    <col min="7169" max="7169" width="1.7109375" style="7" customWidth="1"/>
    <col min="7170" max="7170" width="12.7109375" style="7" customWidth="1"/>
    <col min="7171" max="7174" width="20.7109375" style="7" customWidth="1"/>
    <col min="7175" max="7423" width="8.85546875" style="7"/>
    <col min="7424" max="7424" width="7.7109375" style="7" customWidth="1"/>
    <col min="7425" max="7425" width="1.7109375" style="7" customWidth="1"/>
    <col min="7426" max="7426" width="12.7109375" style="7" customWidth="1"/>
    <col min="7427" max="7430" width="20.7109375" style="7" customWidth="1"/>
    <col min="7431" max="7679" width="8.85546875" style="7"/>
    <col min="7680" max="7680" width="7.7109375" style="7" customWidth="1"/>
    <col min="7681" max="7681" width="1.7109375" style="7" customWidth="1"/>
    <col min="7682" max="7682" width="12.7109375" style="7" customWidth="1"/>
    <col min="7683" max="7686" width="20.7109375" style="7" customWidth="1"/>
    <col min="7687" max="7935" width="8.85546875" style="7"/>
    <col min="7936" max="7936" width="7.7109375" style="7" customWidth="1"/>
    <col min="7937" max="7937" width="1.7109375" style="7" customWidth="1"/>
    <col min="7938" max="7938" width="12.7109375" style="7" customWidth="1"/>
    <col min="7939" max="7942" width="20.7109375" style="7" customWidth="1"/>
    <col min="7943" max="8191" width="8.85546875" style="7"/>
    <col min="8192" max="8192" width="7.7109375" style="7" customWidth="1"/>
    <col min="8193" max="8193" width="1.7109375" style="7" customWidth="1"/>
    <col min="8194" max="8194" width="12.7109375" style="7" customWidth="1"/>
    <col min="8195" max="8198" width="20.7109375" style="7" customWidth="1"/>
    <col min="8199" max="8447" width="8.85546875" style="7"/>
    <col min="8448" max="8448" width="7.7109375" style="7" customWidth="1"/>
    <col min="8449" max="8449" width="1.7109375" style="7" customWidth="1"/>
    <col min="8450" max="8450" width="12.7109375" style="7" customWidth="1"/>
    <col min="8451" max="8454" width="20.7109375" style="7" customWidth="1"/>
    <col min="8455" max="8703" width="8.85546875" style="7"/>
    <col min="8704" max="8704" width="7.7109375" style="7" customWidth="1"/>
    <col min="8705" max="8705" width="1.7109375" style="7" customWidth="1"/>
    <col min="8706" max="8706" width="12.7109375" style="7" customWidth="1"/>
    <col min="8707" max="8710" width="20.7109375" style="7" customWidth="1"/>
    <col min="8711" max="8959" width="8.85546875" style="7"/>
    <col min="8960" max="8960" width="7.7109375" style="7" customWidth="1"/>
    <col min="8961" max="8961" width="1.7109375" style="7" customWidth="1"/>
    <col min="8962" max="8962" width="12.7109375" style="7" customWidth="1"/>
    <col min="8963" max="8966" width="20.7109375" style="7" customWidth="1"/>
    <col min="8967" max="9215" width="8.85546875" style="7"/>
    <col min="9216" max="9216" width="7.7109375" style="7" customWidth="1"/>
    <col min="9217" max="9217" width="1.7109375" style="7" customWidth="1"/>
    <col min="9218" max="9218" width="12.7109375" style="7" customWidth="1"/>
    <col min="9219" max="9222" width="20.7109375" style="7" customWidth="1"/>
    <col min="9223" max="9471" width="8.85546875" style="7"/>
    <col min="9472" max="9472" width="7.7109375" style="7" customWidth="1"/>
    <col min="9473" max="9473" width="1.7109375" style="7" customWidth="1"/>
    <col min="9474" max="9474" width="12.7109375" style="7" customWidth="1"/>
    <col min="9475" max="9478" width="20.7109375" style="7" customWidth="1"/>
    <col min="9479" max="9727" width="8.85546875" style="7"/>
    <col min="9728" max="9728" width="7.7109375" style="7" customWidth="1"/>
    <col min="9729" max="9729" width="1.7109375" style="7" customWidth="1"/>
    <col min="9730" max="9730" width="12.7109375" style="7" customWidth="1"/>
    <col min="9731" max="9734" width="20.7109375" style="7" customWidth="1"/>
    <col min="9735" max="9983" width="8.85546875" style="7"/>
    <col min="9984" max="9984" width="7.7109375" style="7" customWidth="1"/>
    <col min="9985" max="9985" width="1.7109375" style="7" customWidth="1"/>
    <col min="9986" max="9986" width="12.7109375" style="7" customWidth="1"/>
    <col min="9987" max="9990" width="20.7109375" style="7" customWidth="1"/>
    <col min="9991" max="10239" width="8.85546875" style="7"/>
    <col min="10240" max="10240" width="7.7109375" style="7" customWidth="1"/>
    <col min="10241" max="10241" width="1.7109375" style="7" customWidth="1"/>
    <col min="10242" max="10242" width="12.7109375" style="7" customWidth="1"/>
    <col min="10243" max="10246" width="20.7109375" style="7" customWidth="1"/>
    <col min="10247" max="10495" width="8.85546875" style="7"/>
    <col min="10496" max="10496" width="7.7109375" style="7" customWidth="1"/>
    <col min="10497" max="10497" width="1.7109375" style="7" customWidth="1"/>
    <col min="10498" max="10498" width="12.7109375" style="7" customWidth="1"/>
    <col min="10499" max="10502" width="20.7109375" style="7" customWidth="1"/>
    <col min="10503" max="10751" width="8.85546875" style="7"/>
    <col min="10752" max="10752" width="7.7109375" style="7" customWidth="1"/>
    <col min="10753" max="10753" width="1.7109375" style="7" customWidth="1"/>
    <col min="10754" max="10754" width="12.7109375" style="7" customWidth="1"/>
    <col min="10755" max="10758" width="20.7109375" style="7" customWidth="1"/>
    <col min="10759" max="11007" width="8.85546875" style="7"/>
    <col min="11008" max="11008" width="7.7109375" style="7" customWidth="1"/>
    <col min="11009" max="11009" width="1.7109375" style="7" customWidth="1"/>
    <col min="11010" max="11010" width="12.7109375" style="7" customWidth="1"/>
    <col min="11011" max="11014" width="20.7109375" style="7" customWidth="1"/>
    <col min="11015" max="11263" width="8.85546875" style="7"/>
    <col min="11264" max="11264" width="7.7109375" style="7" customWidth="1"/>
    <col min="11265" max="11265" width="1.7109375" style="7" customWidth="1"/>
    <col min="11266" max="11266" width="12.7109375" style="7" customWidth="1"/>
    <col min="11267" max="11270" width="20.7109375" style="7" customWidth="1"/>
    <col min="11271" max="11519" width="8.85546875" style="7"/>
    <col min="11520" max="11520" width="7.7109375" style="7" customWidth="1"/>
    <col min="11521" max="11521" width="1.7109375" style="7" customWidth="1"/>
    <col min="11522" max="11522" width="12.7109375" style="7" customWidth="1"/>
    <col min="11523" max="11526" width="20.7109375" style="7" customWidth="1"/>
    <col min="11527" max="11775" width="8.85546875" style="7"/>
    <col min="11776" max="11776" width="7.7109375" style="7" customWidth="1"/>
    <col min="11777" max="11777" width="1.7109375" style="7" customWidth="1"/>
    <col min="11778" max="11778" width="12.7109375" style="7" customWidth="1"/>
    <col min="11779" max="11782" width="20.7109375" style="7" customWidth="1"/>
    <col min="11783" max="12031" width="8.85546875" style="7"/>
    <col min="12032" max="12032" width="7.7109375" style="7" customWidth="1"/>
    <col min="12033" max="12033" width="1.7109375" style="7" customWidth="1"/>
    <col min="12034" max="12034" width="12.7109375" style="7" customWidth="1"/>
    <col min="12035" max="12038" width="20.7109375" style="7" customWidth="1"/>
    <col min="12039" max="12287" width="8.85546875" style="7"/>
    <col min="12288" max="12288" width="7.7109375" style="7" customWidth="1"/>
    <col min="12289" max="12289" width="1.7109375" style="7" customWidth="1"/>
    <col min="12290" max="12290" width="12.7109375" style="7" customWidth="1"/>
    <col min="12291" max="12294" width="20.7109375" style="7" customWidth="1"/>
    <col min="12295" max="12543" width="8.85546875" style="7"/>
    <col min="12544" max="12544" width="7.7109375" style="7" customWidth="1"/>
    <col min="12545" max="12545" width="1.7109375" style="7" customWidth="1"/>
    <col min="12546" max="12546" width="12.7109375" style="7" customWidth="1"/>
    <col min="12547" max="12550" width="20.7109375" style="7" customWidth="1"/>
    <col min="12551" max="12799" width="8.85546875" style="7"/>
    <col min="12800" max="12800" width="7.7109375" style="7" customWidth="1"/>
    <col min="12801" max="12801" width="1.7109375" style="7" customWidth="1"/>
    <col min="12802" max="12802" width="12.7109375" style="7" customWidth="1"/>
    <col min="12803" max="12806" width="20.7109375" style="7" customWidth="1"/>
    <col min="12807" max="13055" width="8.85546875" style="7"/>
    <col min="13056" max="13056" width="7.7109375" style="7" customWidth="1"/>
    <col min="13057" max="13057" width="1.7109375" style="7" customWidth="1"/>
    <col min="13058" max="13058" width="12.7109375" style="7" customWidth="1"/>
    <col min="13059" max="13062" width="20.7109375" style="7" customWidth="1"/>
    <col min="13063" max="13311" width="8.85546875" style="7"/>
    <col min="13312" max="13312" width="7.7109375" style="7" customWidth="1"/>
    <col min="13313" max="13313" width="1.7109375" style="7" customWidth="1"/>
    <col min="13314" max="13314" width="12.7109375" style="7" customWidth="1"/>
    <col min="13315" max="13318" width="20.7109375" style="7" customWidth="1"/>
    <col min="13319" max="13567" width="8.85546875" style="7"/>
    <col min="13568" max="13568" width="7.7109375" style="7" customWidth="1"/>
    <col min="13569" max="13569" width="1.7109375" style="7" customWidth="1"/>
    <col min="13570" max="13570" width="12.7109375" style="7" customWidth="1"/>
    <col min="13571" max="13574" width="20.7109375" style="7" customWidth="1"/>
    <col min="13575" max="13823" width="8.85546875" style="7"/>
    <col min="13824" max="13824" width="7.7109375" style="7" customWidth="1"/>
    <col min="13825" max="13825" width="1.7109375" style="7" customWidth="1"/>
    <col min="13826" max="13826" width="12.7109375" style="7" customWidth="1"/>
    <col min="13827" max="13830" width="20.7109375" style="7" customWidth="1"/>
    <col min="13831" max="14079" width="8.85546875" style="7"/>
    <col min="14080" max="14080" width="7.7109375" style="7" customWidth="1"/>
    <col min="14081" max="14081" width="1.7109375" style="7" customWidth="1"/>
    <col min="14082" max="14082" width="12.7109375" style="7" customWidth="1"/>
    <col min="14083" max="14086" width="20.7109375" style="7" customWidth="1"/>
    <col min="14087" max="14335" width="8.85546875" style="7"/>
    <col min="14336" max="14336" width="7.7109375" style="7" customWidth="1"/>
    <col min="14337" max="14337" width="1.7109375" style="7" customWidth="1"/>
    <col min="14338" max="14338" width="12.7109375" style="7" customWidth="1"/>
    <col min="14339" max="14342" width="20.7109375" style="7" customWidth="1"/>
    <col min="14343" max="14591" width="8.85546875" style="7"/>
    <col min="14592" max="14592" width="7.7109375" style="7" customWidth="1"/>
    <col min="14593" max="14593" width="1.7109375" style="7" customWidth="1"/>
    <col min="14594" max="14594" width="12.7109375" style="7" customWidth="1"/>
    <col min="14595" max="14598" width="20.7109375" style="7" customWidth="1"/>
    <col min="14599" max="14847" width="8.85546875" style="7"/>
    <col min="14848" max="14848" width="7.7109375" style="7" customWidth="1"/>
    <col min="14849" max="14849" width="1.7109375" style="7" customWidth="1"/>
    <col min="14850" max="14850" width="12.7109375" style="7" customWidth="1"/>
    <col min="14851" max="14854" width="20.7109375" style="7" customWidth="1"/>
    <col min="14855" max="15103" width="8.85546875" style="7"/>
    <col min="15104" max="15104" width="7.7109375" style="7" customWidth="1"/>
    <col min="15105" max="15105" width="1.7109375" style="7" customWidth="1"/>
    <col min="15106" max="15106" width="12.7109375" style="7" customWidth="1"/>
    <col min="15107" max="15110" width="20.7109375" style="7" customWidth="1"/>
    <col min="15111" max="15359" width="8.85546875" style="7"/>
    <col min="15360" max="15360" width="7.7109375" style="7" customWidth="1"/>
    <col min="15361" max="15361" width="1.7109375" style="7" customWidth="1"/>
    <col min="15362" max="15362" width="12.7109375" style="7" customWidth="1"/>
    <col min="15363" max="15366" width="20.7109375" style="7" customWidth="1"/>
    <col min="15367" max="15615" width="8.85546875" style="7"/>
    <col min="15616" max="15616" width="7.7109375" style="7" customWidth="1"/>
    <col min="15617" max="15617" width="1.7109375" style="7" customWidth="1"/>
    <col min="15618" max="15618" width="12.7109375" style="7" customWidth="1"/>
    <col min="15619" max="15622" width="20.7109375" style="7" customWidth="1"/>
    <col min="15623" max="15871" width="8.85546875" style="7"/>
    <col min="15872" max="15872" width="7.7109375" style="7" customWidth="1"/>
    <col min="15873" max="15873" width="1.7109375" style="7" customWidth="1"/>
    <col min="15874" max="15874" width="12.7109375" style="7" customWidth="1"/>
    <col min="15875" max="15878" width="20.7109375" style="7" customWidth="1"/>
    <col min="15879" max="16127" width="8.85546875" style="7"/>
    <col min="16128" max="16128" width="7.7109375" style="7" customWidth="1"/>
    <col min="16129" max="16129" width="1.7109375" style="7" customWidth="1"/>
    <col min="16130" max="16130" width="12.7109375" style="7" customWidth="1"/>
    <col min="16131" max="16134" width="20.7109375" style="7" customWidth="1"/>
    <col min="16135" max="16384" width="8.85546875" style="7"/>
  </cols>
  <sheetData>
    <row r="1" spans="1:7" s="2" customFormat="1" ht="21" x14ac:dyDescent="0.35">
      <c r="A1" s="4"/>
      <c r="B1" s="1" t="s">
        <v>135</v>
      </c>
      <c r="C1" s="1"/>
      <c r="D1" s="1"/>
      <c r="E1" s="1"/>
      <c r="F1" s="1"/>
    </row>
    <row r="2" spans="1:7" s="2" customFormat="1" ht="11.45" customHeight="1" x14ac:dyDescent="0.35">
      <c r="A2" s="4"/>
      <c r="B2" s="3"/>
      <c r="C2" s="3"/>
      <c r="D2" s="3"/>
      <c r="E2" s="3"/>
      <c r="F2" s="3"/>
    </row>
    <row r="3" spans="1:7" s="128" customFormat="1" ht="61.5" customHeight="1" x14ac:dyDescent="0.25">
      <c r="A3" s="122"/>
      <c r="B3" s="123" t="s">
        <v>59</v>
      </c>
      <c r="C3" s="124" t="s">
        <v>130</v>
      </c>
      <c r="D3" s="125" t="s">
        <v>131</v>
      </c>
      <c r="E3" s="125" t="s">
        <v>132</v>
      </c>
      <c r="F3" s="126" t="s">
        <v>2</v>
      </c>
      <c r="G3" s="127"/>
    </row>
    <row r="4" spans="1:7" ht="15" customHeight="1" x14ac:dyDescent="0.25">
      <c r="B4" s="117" t="s">
        <v>8</v>
      </c>
      <c r="C4" s="17">
        <v>3121833</v>
      </c>
      <c r="D4" s="27"/>
      <c r="E4" s="28"/>
      <c r="F4" s="114"/>
    </row>
    <row r="5" spans="1:7" ht="15" customHeight="1" x14ac:dyDescent="0.25">
      <c r="B5" s="118" t="s">
        <v>9</v>
      </c>
      <c r="C5" s="18">
        <v>3171000</v>
      </c>
      <c r="D5" s="29">
        <v>38784.500999999997</v>
      </c>
      <c r="E5" s="30">
        <v>42515</v>
      </c>
      <c r="F5" s="115"/>
    </row>
    <row r="6" spans="1:7" ht="15" customHeight="1" x14ac:dyDescent="0.25">
      <c r="A6" s="4">
        <v>1</v>
      </c>
      <c r="B6" s="119" t="s">
        <v>10</v>
      </c>
      <c r="C6" s="19">
        <v>3199000</v>
      </c>
      <c r="D6" s="31">
        <v>39126.969000000005</v>
      </c>
      <c r="E6" s="32">
        <v>34402</v>
      </c>
      <c r="F6" s="116">
        <v>4724.9690000000046</v>
      </c>
    </row>
    <row r="7" spans="1:7" ht="15" customHeight="1" x14ac:dyDescent="0.25">
      <c r="B7" s="118" t="s">
        <v>11</v>
      </c>
      <c r="C7" s="18">
        <v>3225000</v>
      </c>
      <c r="D7" s="29">
        <v>39444.974999999999</v>
      </c>
      <c r="E7" s="30">
        <v>34846.69</v>
      </c>
      <c r="F7" s="115">
        <v>4598.2849999999962</v>
      </c>
    </row>
    <row r="8" spans="1:7" ht="15" customHeight="1" x14ac:dyDescent="0.25">
      <c r="B8" s="119" t="s">
        <v>12</v>
      </c>
      <c r="C8" s="19">
        <v>3262000</v>
      </c>
      <c r="D8" s="31">
        <v>39897.522000000004</v>
      </c>
      <c r="E8" s="32">
        <v>34961.14</v>
      </c>
      <c r="F8" s="116">
        <v>4936.3820000000051</v>
      </c>
    </row>
    <row r="9" spans="1:7" ht="15" customHeight="1" x14ac:dyDescent="0.25">
      <c r="B9" s="118" t="s">
        <v>13</v>
      </c>
      <c r="C9" s="18">
        <v>3293000</v>
      </c>
      <c r="D9" s="29">
        <v>40276.683000000005</v>
      </c>
      <c r="E9" s="30">
        <v>35938.85</v>
      </c>
      <c r="F9" s="115">
        <v>4337.833000000006</v>
      </c>
    </row>
    <row r="10" spans="1:7" ht="15" customHeight="1" x14ac:dyDescent="0.25">
      <c r="B10" s="119" t="s">
        <v>14</v>
      </c>
      <c r="C10" s="19">
        <v>3332000</v>
      </c>
      <c r="D10" s="31">
        <v>40753.692000000003</v>
      </c>
      <c r="E10" s="32">
        <v>37460.49</v>
      </c>
      <c r="F10" s="116">
        <v>3293.2020000000048</v>
      </c>
    </row>
    <row r="11" spans="1:7" ht="15" customHeight="1" x14ac:dyDescent="0.25">
      <c r="B11" s="118" t="s">
        <v>15</v>
      </c>
      <c r="C11" s="18">
        <v>3369000</v>
      </c>
      <c r="D11" s="29">
        <v>41206.239000000001</v>
      </c>
      <c r="E11" s="30">
        <v>39116.129999999997</v>
      </c>
      <c r="F11" s="115">
        <v>2090.109000000004</v>
      </c>
    </row>
    <row r="12" spans="1:7" ht="15" customHeight="1" x14ac:dyDescent="0.25">
      <c r="B12" s="119" t="s">
        <v>16</v>
      </c>
      <c r="C12" s="19">
        <v>3400000</v>
      </c>
      <c r="D12" s="31">
        <v>41585.4</v>
      </c>
      <c r="E12" s="32">
        <v>39675.99</v>
      </c>
      <c r="F12" s="116">
        <v>1909.4100000000035</v>
      </c>
    </row>
    <row r="13" spans="1:7" ht="15" customHeight="1" x14ac:dyDescent="0.25">
      <c r="B13" s="118" t="s">
        <v>18</v>
      </c>
      <c r="C13" s="18">
        <v>3444000</v>
      </c>
      <c r="D13" s="29">
        <v>42123.563999999998</v>
      </c>
      <c r="E13" s="30">
        <v>40735.440000000002</v>
      </c>
      <c r="F13" s="115">
        <v>1388.1239999999962</v>
      </c>
    </row>
    <row r="14" spans="1:7" ht="15" customHeight="1" x14ac:dyDescent="0.25">
      <c r="B14" s="119" t="s">
        <v>17</v>
      </c>
      <c r="C14" s="19">
        <v>3486310</v>
      </c>
      <c r="D14" s="31">
        <v>42641.057610000003</v>
      </c>
      <c r="E14" s="32">
        <v>41827.949999999997</v>
      </c>
      <c r="F14" s="116">
        <v>813.10761000000639</v>
      </c>
    </row>
    <row r="15" spans="1:7" ht="15" customHeight="1" x14ac:dyDescent="0.25">
      <c r="B15" s="118" t="s">
        <v>19</v>
      </c>
      <c r="C15" s="18">
        <v>3570404</v>
      </c>
      <c r="D15" s="29">
        <v>43669.611324000005</v>
      </c>
      <c r="E15" s="30">
        <v>42752.71</v>
      </c>
      <c r="F15" s="115">
        <v>916.90132400000584</v>
      </c>
    </row>
    <row r="16" spans="1:7" ht="15" customHeight="1" x14ac:dyDescent="0.25">
      <c r="B16" s="119" t="s">
        <v>20</v>
      </c>
      <c r="C16" s="19">
        <v>3620464</v>
      </c>
      <c r="D16" s="31">
        <v>44281.895184000001</v>
      </c>
      <c r="E16" s="32">
        <v>41699.17</v>
      </c>
      <c r="F16" s="116">
        <v>2582.7251840000026</v>
      </c>
    </row>
    <row r="17" spans="2:6" ht="15" customHeight="1" x14ac:dyDescent="0.25">
      <c r="B17" s="118" t="s">
        <v>21</v>
      </c>
      <c r="C17" s="18">
        <v>3663314</v>
      </c>
      <c r="D17" s="29">
        <v>44805.993534000001</v>
      </c>
      <c r="E17" s="30">
        <v>41368.21</v>
      </c>
      <c r="F17" s="115">
        <v>3437.783534000002</v>
      </c>
    </row>
    <row r="18" spans="2:6" ht="15.75" x14ac:dyDescent="0.25">
      <c r="B18" s="119" t="s">
        <v>22</v>
      </c>
      <c r="C18" s="19">
        <v>3705397</v>
      </c>
      <c r="D18" s="31">
        <v>45320.710707000006</v>
      </c>
      <c r="E18" s="32">
        <v>42414.77</v>
      </c>
      <c r="F18" s="116">
        <v>2905.9407070000088</v>
      </c>
    </row>
    <row r="19" spans="2:6" ht="15.75" x14ac:dyDescent="0.25">
      <c r="B19" s="118" t="s">
        <v>23</v>
      </c>
      <c r="C19" s="18">
        <v>3748582</v>
      </c>
      <c r="D19" s="29">
        <v>45848.906442</v>
      </c>
      <c r="E19" s="30">
        <v>42010.26</v>
      </c>
      <c r="F19" s="115">
        <v>3838.6464419999975</v>
      </c>
    </row>
    <row r="20" spans="2:6" ht="15.75" x14ac:dyDescent="0.25">
      <c r="B20" s="119" t="s">
        <v>24</v>
      </c>
      <c r="C20" s="19">
        <v>3796200</v>
      </c>
      <c r="D20" s="31">
        <v>46431.322200000002</v>
      </c>
      <c r="E20" s="32">
        <v>41462.47</v>
      </c>
      <c r="F20" s="116">
        <v>4968.8522000000012</v>
      </c>
    </row>
    <row r="21" spans="2:6" ht="15.75" x14ac:dyDescent="0.25">
      <c r="B21" s="118" t="s">
        <v>25</v>
      </c>
      <c r="C21" s="18">
        <v>3859696</v>
      </c>
      <c r="D21" s="29">
        <v>47207.941776</v>
      </c>
      <c r="E21" s="30">
        <v>41264.39</v>
      </c>
      <c r="F21" s="115">
        <v>5943.5517760000002</v>
      </c>
    </row>
    <row r="22" spans="2:6" ht="15.75" x14ac:dyDescent="0.25">
      <c r="B22" s="119" t="s">
        <v>26</v>
      </c>
      <c r="C22" s="19">
        <v>3919235</v>
      </c>
      <c r="D22" s="31">
        <v>47936.163285000002</v>
      </c>
      <c r="E22" s="32">
        <v>41152.080000000002</v>
      </c>
      <c r="F22" s="116">
        <v>6784.0832850000006</v>
      </c>
    </row>
    <row r="23" spans="2:6" ht="15.75" x14ac:dyDescent="0.25">
      <c r="B23" s="118" t="s">
        <v>27</v>
      </c>
      <c r="C23" s="18">
        <v>3974682</v>
      </c>
      <c r="D23" s="29">
        <v>48614.335542000001</v>
      </c>
      <c r="E23" s="30">
        <v>41371.699999999997</v>
      </c>
      <c r="F23" s="115">
        <v>7242.6355420000036</v>
      </c>
    </row>
    <row r="24" spans="2:6" ht="15.75" x14ac:dyDescent="0.25">
      <c r="B24" s="119" t="s">
        <v>28</v>
      </c>
      <c r="C24" s="19">
        <v>4023628</v>
      </c>
      <c r="D24" s="31">
        <v>49212.994068</v>
      </c>
      <c r="E24" s="32">
        <v>42298.38</v>
      </c>
      <c r="F24" s="116">
        <v>6914.6140680000026</v>
      </c>
    </row>
    <row r="25" spans="2:6" ht="15.75" x14ac:dyDescent="0.25">
      <c r="B25" s="118" t="s">
        <v>29</v>
      </c>
      <c r="C25" s="18">
        <v>4062933</v>
      </c>
      <c r="D25" s="29">
        <v>49693.733523000003</v>
      </c>
      <c r="E25" s="30">
        <v>42186.34</v>
      </c>
      <c r="F25" s="115">
        <v>7507.3935230000061</v>
      </c>
    </row>
    <row r="26" spans="2:6" ht="15.75" x14ac:dyDescent="0.25">
      <c r="B26" s="119" t="s">
        <v>30</v>
      </c>
      <c r="C26" s="19">
        <v>4104683</v>
      </c>
      <c r="D26" s="31">
        <v>50204.377773</v>
      </c>
      <c r="E26" s="32">
        <v>42000.29</v>
      </c>
      <c r="F26" s="116">
        <v>8204.0877729999993</v>
      </c>
    </row>
    <row r="27" spans="2:6" ht="15.75" x14ac:dyDescent="0.25">
      <c r="B27" s="118" t="s">
        <v>31</v>
      </c>
      <c r="C27" s="18">
        <v>4146770</v>
      </c>
      <c r="D27" s="29">
        <v>50719.14387</v>
      </c>
      <c r="E27" s="30">
        <v>41790.92</v>
      </c>
      <c r="F27" s="115">
        <v>8928.2238700000016</v>
      </c>
    </row>
    <row r="28" spans="2:6" ht="15.75" x14ac:dyDescent="0.25">
      <c r="B28" s="119" t="s">
        <v>32</v>
      </c>
      <c r="C28" s="19">
        <v>4201437</v>
      </c>
      <c r="D28" s="31">
        <v>51387.775947000002</v>
      </c>
      <c r="E28" s="32">
        <v>41320.97</v>
      </c>
      <c r="F28" s="116">
        <v>10066.805947000001</v>
      </c>
    </row>
    <row r="29" spans="2:6" ht="15.75" x14ac:dyDescent="0.25">
      <c r="B29" s="118" t="s">
        <v>33</v>
      </c>
      <c r="C29" s="18">
        <v>4254989</v>
      </c>
      <c r="D29" s="29">
        <v>52042.770458999999</v>
      </c>
      <c r="E29" s="30">
        <v>40463.9</v>
      </c>
      <c r="F29" s="115">
        <v>11578.870458999998</v>
      </c>
    </row>
    <row r="30" spans="2:6" ht="15.75" x14ac:dyDescent="0.25">
      <c r="B30" s="119" t="s">
        <v>34</v>
      </c>
      <c r="C30" s="19">
        <v>4330108</v>
      </c>
      <c r="D30" s="31">
        <v>52961.550948000004</v>
      </c>
      <c r="E30" s="32">
        <v>37055.65</v>
      </c>
      <c r="F30" s="116">
        <v>15905.900948000002</v>
      </c>
    </row>
    <row r="31" spans="2:6" ht="15.75" x14ac:dyDescent="0.25">
      <c r="B31" s="118" t="s">
        <v>35</v>
      </c>
      <c r="C31" s="18">
        <v>4407709</v>
      </c>
      <c r="D31" s="29">
        <v>53910.688779000004</v>
      </c>
      <c r="E31" s="30">
        <v>36269.85</v>
      </c>
      <c r="F31" s="115">
        <v>17640.838779000005</v>
      </c>
    </row>
    <row r="32" spans="2:6" ht="15.75" x14ac:dyDescent="0.25">
      <c r="B32" s="119" t="s">
        <v>36</v>
      </c>
      <c r="C32" s="19">
        <v>4454800</v>
      </c>
      <c r="D32" s="31">
        <v>54486.658800000005</v>
      </c>
      <c r="E32" s="32">
        <v>37420.129999999997</v>
      </c>
      <c r="F32" s="116">
        <v>17066.528800000007</v>
      </c>
    </row>
    <row r="33" spans="1:6" ht="15.75" x14ac:dyDescent="0.25">
      <c r="B33" s="118" t="s">
        <v>37</v>
      </c>
      <c r="C33" s="18">
        <v>4501920</v>
      </c>
      <c r="D33" s="29">
        <v>55062.983520000002</v>
      </c>
      <c r="E33" s="30">
        <v>37366.589999999997</v>
      </c>
      <c r="F33" s="115">
        <v>17696.393520000005</v>
      </c>
    </row>
    <row r="34" spans="1:6" ht="15.75" x14ac:dyDescent="0.25">
      <c r="B34" s="119" t="s">
        <v>38</v>
      </c>
      <c r="C34" s="19">
        <v>4625364</v>
      </c>
      <c r="D34" s="31">
        <v>56572.827084000004</v>
      </c>
      <c r="E34" s="32">
        <v>37098.910000000003</v>
      </c>
      <c r="F34" s="116">
        <v>19473.917084000001</v>
      </c>
    </row>
    <row r="35" spans="1:6" ht="15.75" x14ac:dyDescent="0.25">
      <c r="B35" s="118" t="s">
        <v>39</v>
      </c>
      <c r="C35" s="18">
        <v>4664931</v>
      </c>
      <c r="D35" s="29">
        <v>57056.771060999999</v>
      </c>
      <c r="E35" s="30">
        <v>37080.410000000003</v>
      </c>
      <c r="F35" s="115">
        <v>19976.361060999996</v>
      </c>
    </row>
    <row r="36" spans="1:6" ht="15.75" x14ac:dyDescent="0.25">
      <c r="B36" s="119" t="s">
        <v>40</v>
      </c>
      <c r="C36" s="19">
        <v>4704498</v>
      </c>
      <c r="D36" s="31">
        <v>57540.715038000002</v>
      </c>
      <c r="E36" s="32">
        <v>32444.68</v>
      </c>
      <c r="F36" s="116">
        <v>25096.035038000002</v>
      </c>
    </row>
    <row r="37" spans="1:6" ht="15.75" customHeight="1" x14ac:dyDescent="0.25">
      <c r="B37" s="118" t="s">
        <v>41</v>
      </c>
      <c r="C37" s="18">
        <v>4744066</v>
      </c>
      <c r="D37" s="29">
        <v>58024.671246000005</v>
      </c>
      <c r="E37" s="30">
        <v>32203.72</v>
      </c>
      <c r="F37" s="115">
        <v>25820.951246000004</v>
      </c>
    </row>
    <row r="38" spans="1:6" ht="15.75" customHeight="1" x14ac:dyDescent="0.25">
      <c r="B38" s="119" t="s">
        <v>42</v>
      </c>
      <c r="C38" s="19">
        <v>4783633</v>
      </c>
      <c r="D38" s="31">
        <v>58508.615223000001</v>
      </c>
      <c r="E38" s="32">
        <v>32295.59</v>
      </c>
      <c r="F38" s="116">
        <v>26213.025223000001</v>
      </c>
    </row>
    <row r="39" spans="1:6" ht="15.75" x14ac:dyDescent="0.25">
      <c r="B39" s="118" t="s">
        <v>43</v>
      </c>
      <c r="C39" s="18">
        <v>4823200</v>
      </c>
      <c r="D39" s="29">
        <v>58992.559200000003</v>
      </c>
      <c r="E39" s="30">
        <v>32442.18</v>
      </c>
      <c r="F39" s="115">
        <v>26550.379200000003</v>
      </c>
    </row>
    <row r="40" spans="1:6" ht="15.75" x14ac:dyDescent="0.25">
      <c r="B40" s="119" t="s">
        <v>44</v>
      </c>
      <c r="C40" s="19">
        <v>4922780</v>
      </c>
      <c r="D40" s="33">
        <v>60210.52218</v>
      </c>
      <c r="E40" s="32">
        <v>32829.68</v>
      </c>
      <c r="F40" s="116">
        <v>27380.84218</v>
      </c>
    </row>
    <row r="41" spans="1:6" ht="15.75" x14ac:dyDescent="0.25">
      <c r="B41" s="118" t="s">
        <v>45</v>
      </c>
      <c r="C41" s="18">
        <v>4972100</v>
      </c>
      <c r="D41" s="34">
        <v>60813.755100000002</v>
      </c>
      <c r="E41" s="30">
        <v>34443.86</v>
      </c>
      <c r="F41" s="115">
        <v>26369.895100000002</v>
      </c>
    </row>
    <row r="42" spans="1:6" ht="15.75" x14ac:dyDescent="0.25">
      <c r="B42" s="119" t="s">
        <v>46</v>
      </c>
      <c r="C42" s="19">
        <v>5021410</v>
      </c>
      <c r="D42" s="35">
        <v>61416.865710000005</v>
      </c>
      <c r="E42" s="32">
        <v>34572.370000000003</v>
      </c>
      <c r="F42" s="116">
        <v>26844.495710000003</v>
      </c>
    </row>
    <row r="43" spans="1:6" ht="15" customHeight="1" x14ac:dyDescent="0.25">
      <c r="B43" s="118" t="s">
        <v>47</v>
      </c>
      <c r="C43" s="18">
        <v>5084127</v>
      </c>
      <c r="D43" s="34">
        <v>62183.957337</v>
      </c>
      <c r="E43" s="30">
        <v>35115.980000000003</v>
      </c>
      <c r="F43" s="115">
        <v>27067.977336999997</v>
      </c>
    </row>
    <row r="44" spans="1:6" ht="15" customHeight="1" x14ac:dyDescent="0.25">
      <c r="B44" s="119" t="s">
        <v>48</v>
      </c>
      <c r="C44" s="19">
        <v>5148705</v>
      </c>
      <c r="D44" s="35">
        <v>62973.810855000003</v>
      </c>
      <c r="E44" s="32">
        <v>35355.728999999999</v>
      </c>
      <c r="F44" s="116">
        <v>27618.081855000004</v>
      </c>
    </row>
    <row r="45" spans="1:6" ht="15" customHeight="1" x14ac:dyDescent="0.25">
      <c r="B45" s="120" t="s">
        <v>49</v>
      </c>
      <c r="C45" s="18">
        <v>5130729</v>
      </c>
      <c r="D45" s="30">
        <v>62753.946399</v>
      </c>
      <c r="E45" s="30">
        <v>35542.69</v>
      </c>
      <c r="F45" s="115">
        <v>27211.256398999998</v>
      </c>
    </row>
    <row r="46" spans="1:6" ht="15" customHeight="1" x14ac:dyDescent="0.25">
      <c r="B46" s="121" t="s">
        <v>50</v>
      </c>
      <c r="C46" s="19">
        <v>5190705</v>
      </c>
      <c r="D46" s="32">
        <f>C46*0.012231</f>
        <v>63487.512855000001</v>
      </c>
      <c r="E46" s="32">
        <v>35949.875999999997</v>
      </c>
      <c r="F46" s="116">
        <v>27537.636855000004</v>
      </c>
    </row>
    <row r="47" spans="1:6" ht="15" customHeight="1" x14ac:dyDescent="0.25">
      <c r="B47" s="120" t="s">
        <v>52</v>
      </c>
      <c r="C47" s="18">
        <v>5391465.6788301598</v>
      </c>
      <c r="D47" s="30">
        <f>C47*0.012231</f>
        <v>65943.016717771694</v>
      </c>
      <c r="E47" s="30">
        <v>37246.33</v>
      </c>
      <c r="F47" s="115">
        <f>D47-E47</f>
        <v>28696.686717771692</v>
      </c>
    </row>
    <row r="48" spans="1:6" s="21" customFormat="1" ht="15.75" x14ac:dyDescent="0.25">
      <c r="A48" s="4"/>
      <c r="B48" s="153" t="s">
        <v>141</v>
      </c>
      <c r="C48" s="19">
        <v>5373555</v>
      </c>
      <c r="D48" s="32">
        <f>C48*0.012231</f>
        <v>65723.951205000005</v>
      </c>
      <c r="E48" s="32">
        <v>37645.74</v>
      </c>
      <c r="F48" s="116">
        <f>Table8[[#This Row],[FTE ANNUAL LIMITATION]]-Table8[[#This Row],[APPROPRIATED POSITIONS]]</f>
        <v>28078.211205000007</v>
      </c>
    </row>
    <row r="49" spans="1:6" s="21" customFormat="1" ht="15.75" x14ac:dyDescent="0.25">
      <c r="A49" s="4"/>
      <c r="B49" s="5" t="s">
        <v>156</v>
      </c>
      <c r="C49" s="139">
        <v>5478831</v>
      </c>
      <c r="D49" s="140">
        <f>C49*0.012231</f>
        <v>67011.581961000004</v>
      </c>
      <c r="E49" s="140">
        <v>37922.85</v>
      </c>
      <c r="F49" s="141">
        <f>Table8[[#This Row],[FTE ANNUAL LIMITATION]]-Table8[[#This Row],[APPROPRIATED POSITIONS]]</f>
        <v>29088.731961000005</v>
      </c>
    </row>
    <row r="50" spans="1:6" s="21" customFormat="1" x14ac:dyDescent="0.25">
      <c r="C50" s="104"/>
      <c r="D50" s="104"/>
      <c r="E50" s="78" t="s">
        <v>53</v>
      </c>
      <c r="F50" s="142">
        <v>46073</v>
      </c>
    </row>
    <row r="51" spans="1:6" s="21" customFormat="1" x14ac:dyDescent="0.25">
      <c r="D51" s="23"/>
    </row>
    <row r="52" spans="1:6" s="21" customFormat="1" x14ac:dyDescent="0.25">
      <c r="B52" s="25" t="s">
        <v>134</v>
      </c>
      <c r="D52" s="23"/>
      <c r="E52" s="23"/>
      <c r="F52" s="24"/>
    </row>
    <row r="53" spans="1:6" s="21" customFormat="1" x14ac:dyDescent="0.25">
      <c r="B53" s="25" t="s">
        <v>155</v>
      </c>
      <c r="D53" s="23"/>
      <c r="E53" s="23"/>
      <c r="F53" s="24"/>
    </row>
    <row r="54" spans="1:6" s="21" customFormat="1" x14ac:dyDescent="0.25">
      <c r="B54" s="25" t="s">
        <v>152</v>
      </c>
      <c r="D54" s="23"/>
      <c r="E54" s="23"/>
      <c r="F54" s="24"/>
    </row>
    <row r="55" spans="1:6" s="21" customFormat="1" ht="15.75" x14ac:dyDescent="0.25">
      <c r="A55" s="4"/>
      <c r="B55" s="25" t="s">
        <v>161</v>
      </c>
      <c r="D55" s="23"/>
      <c r="E55" s="23"/>
      <c r="F55" s="24"/>
    </row>
    <row r="56" spans="1:6" s="21" customFormat="1" ht="15" customHeight="1" x14ac:dyDescent="0.25">
      <c r="A56" s="4"/>
      <c r="B56" s="104" t="s">
        <v>154</v>
      </c>
      <c r="C56" s="23"/>
      <c r="D56" s="23"/>
      <c r="E56" s="23"/>
      <c r="F56" s="24"/>
    </row>
    <row r="57" spans="1:6" s="21" customFormat="1" ht="15" customHeight="1" x14ac:dyDescent="0.25">
      <c r="A57" s="4"/>
      <c r="B57" s="23" t="s">
        <v>133</v>
      </c>
      <c r="C57" s="23"/>
      <c r="D57" s="23"/>
      <c r="E57" s="23"/>
      <c r="F57" s="24"/>
    </row>
    <row r="58" spans="1:6" s="21" customFormat="1" ht="15.75" x14ac:dyDescent="0.25">
      <c r="A58" s="4">
        <v>1</v>
      </c>
      <c r="B58" s="23" t="s">
        <v>153</v>
      </c>
      <c r="C58" s="23"/>
      <c r="D58" s="23"/>
      <c r="E58" s="23"/>
      <c r="F58" s="24"/>
    </row>
    <row r="59" spans="1:6" s="21" customFormat="1" ht="15.75" x14ac:dyDescent="0.25">
      <c r="A59" s="4"/>
      <c r="F59" s="26"/>
    </row>
    <row r="60" spans="1:6" s="21" customFormat="1" ht="15.75" x14ac:dyDescent="0.25">
      <c r="A60" s="4"/>
      <c r="B60" s="22"/>
      <c r="D60" s="23"/>
      <c r="E60" s="23"/>
      <c r="F60" s="24"/>
    </row>
    <row r="61" spans="1:6" s="21" customFormat="1" ht="11.25" customHeight="1" x14ac:dyDescent="0.25">
      <c r="A61" s="4"/>
      <c r="B61" s="22"/>
      <c r="D61" s="23"/>
      <c r="E61" s="23"/>
      <c r="F61" s="24"/>
    </row>
    <row r="62" spans="1:6" s="21" customFormat="1" ht="15" customHeight="1" x14ac:dyDescent="0.25">
      <c r="A62" s="4"/>
      <c r="B62" s="22"/>
      <c r="D62" s="23"/>
      <c r="E62" s="23"/>
      <c r="F62" s="24"/>
    </row>
    <row r="63" spans="1:6" ht="15.75" x14ac:dyDescent="0.25">
      <c r="B63" s="22"/>
      <c r="C63" s="21"/>
      <c r="D63" s="23"/>
      <c r="E63" s="23"/>
      <c r="F63" s="24"/>
    </row>
    <row r="64" spans="1:6" x14ac:dyDescent="0.2">
      <c r="B64" s="8"/>
      <c r="D64" s="9"/>
      <c r="E64" s="9"/>
      <c r="F64" s="10"/>
    </row>
    <row r="65" spans="2:6" ht="11.25" customHeight="1" x14ac:dyDescent="0.2">
      <c r="B65" s="8"/>
      <c r="D65" s="9"/>
      <c r="E65" s="9"/>
      <c r="F65" s="12"/>
    </row>
    <row r="66" spans="2:6" x14ac:dyDescent="0.2">
      <c r="B66" s="8"/>
      <c r="D66" s="9"/>
      <c r="E66" s="9"/>
      <c r="F66" s="12"/>
    </row>
    <row r="67" spans="2:6" x14ac:dyDescent="0.2">
      <c r="B67" s="13"/>
      <c r="D67" s="9"/>
      <c r="E67" s="9"/>
      <c r="F67" s="10"/>
    </row>
    <row r="68" spans="2:6" ht="11.25" customHeight="1" x14ac:dyDescent="0.2">
      <c r="B68" s="8"/>
      <c r="D68" s="9"/>
      <c r="E68" s="9"/>
      <c r="F68" s="10"/>
    </row>
    <row r="69" spans="2:6" x14ac:dyDescent="0.2">
      <c r="B69" s="8"/>
      <c r="D69" s="9"/>
      <c r="E69" s="9"/>
      <c r="F69" s="12"/>
    </row>
    <row r="70" spans="2:6" x14ac:dyDescent="0.2">
      <c r="B70" s="13"/>
      <c r="D70" s="9"/>
      <c r="E70" s="9"/>
      <c r="F70" s="10"/>
    </row>
    <row r="71" spans="2:6" x14ac:dyDescent="0.2">
      <c r="B71" s="8"/>
      <c r="D71" s="9"/>
      <c r="E71" s="9"/>
      <c r="F71" s="10"/>
    </row>
    <row r="72" spans="2:6" ht="15.75" x14ac:dyDescent="0.25">
      <c r="C72" s="9"/>
      <c r="D72" s="14"/>
      <c r="E72" s="14"/>
      <c r="F72" s="15"/>
    </row>
    <row r="73" spans="2:6" ht="15.75" x14ac:dyDescent="0.25">
      <c r="B73" s="16"/>
      <c r="D73" s="14"/>
    </row>
  </sheetData>
  <phoneticPr fontId="3" type="noConversion"/>
  <pageMargins left="0.75" right="0.75" top="1" bottom="0.75" header="0.5" footer="0.5"/>
  <pageSetup firstPageNumber="55" fitToWidth="0" fitToHeight="0" orientation="portrait" r:id="rId1"/>
  <headerFooter scaleWithDoc="0" alignWithMargins="0">
    <oddFooter>&amp;C&amp;"Arial,Regular"&amp;10&amp;P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EFE9A-FA3D-4E4A-9130-836887F311E0}">
  <sheetPr>
    <tabColor rgb="FF92D050"/>
  </sheetPr>
  <dimension ref="A1:M50"/>
  <sheetViews>
    <sheetView showGridLines="0" tabSelected="1" zoomScaleNormal="100" workbookViewId="0">
      <pane ySplit="4" topLeftCell="A26" activePane="bottomLeft" state="frozen"/>
      <selection pane="bottomLeft" activeCell="L44" sqref="L44:M44"/>
    </sheetView>
  </sheetViews>
  <sheetFormatPr defaultColWidth="8.85546875" defaultRowHeight="15.75" x14ac:dyDescent="0.25"/>
  <cols>
    <col min="1" max="1" width="12.7109375" style="38" bestFit="1" customWidth="1"/>
    <col min="2" max="13" width="12.7109375" customWidth="1"/>
  </cols>
  <sheetData>
    <row r="1" spans="1:13" ht="21" x14ac:dyDescent="0.35">
      <c r="A1" s="1" t="s">
        <v>139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ht="7.15" customHeight="1" thickBot="1" x14ac:dyDescent="0.3"/>
    <row r="3" spans="1:13" s="43" customFormat="1" ht="19.5" thickTop="1" x14ac:dyDescent="0.3">
      <c r="A3" s="45"/>
      <c r="B3" s="49" t="s">
        <v>51</v>
      </c>
      <c r="C3" s="50"/>
      <c r="D3" s="51"/>
      <c r="E3" s="49" t="s">
        <v>4</v>
      </c>
      <c r="F3" s="50"/>
      <c r="G3" s="51"/>
      <c r="H3" s="49" t="s">
        <v>5</v>
      </c>
      <c r="I3" s="50"/>
      <c r="J3" s="51"/>
      <c r="K3" s="49" t="s">
        <v>129</v>
      </c>
      <c r="L3" s="50"/>
      <c r="M3" s="51"/>
    </row>
    <row r="4" spans="1:13" s="39" customFormat="1" ht="19.5" thickBot="1" x14ac:dyDescent="0.35">
      <c r="A4" s="46" t="s">
        <v>57</v>
      </c>
      <c r="B4" s="52" t="s">
        <v>54</v>
      </c>
      <c r="C4" s="44" t="s">
        <v>55</v>
      </c>
      <c r="D4" s="53" t="s">
        <v>56</v>
      </c>
      <c r="E4" s="52" t="s">
        <v>54</v>
      </c>
      <c r="F4" s="44" t="s">
        <v>55</v>
      </c>
      <c r="G4" s="53" t="s">
        <v>56</v>
      </c>
      <c r="H4" s="52" t="s">
        <v>54</v>
      </c>
      <c r="I4" s="44" t="s">
        <v>55</v>
      </c>
      <c r="J4" s="53" t="s">
        <v>56</v>
      </c>
      <c r="K4" s="52" t="s">
        <v>54</v>
      </c>
      <c r="L4" s="44" t="s">
        <v>55</v>
      </c>
      <c r="M4" s="53" t="s">
        <v>56</v>
      </c>
    </row>
    <row r="5" spans="1:13" x14ac:dyDescent="0.25">
      <c r="A5" s="47" t="s">
        <v>15</v>
      </c>
      <c r="B5" s="54">
        <v>37720.83</v>
      </c>
      <c r="C5" s="34">
        <v>35419.919999999998</v>
      </c>
      <c r="D5" s="55">
        <v>2300.91</v>
      </c>
      <c r="E5" s="54">
        <v>7992.45</v>
      </c>
      <c r="F5" s="34">
        <v>7295.58</v>
      </c>
      <c r="G5" s="55">
        <v>696.87</v>
      </c>
      <c r="H5" s="54">
        <v>19007.21</v>
      </c>
      <c r="I5" s="34">
        <v>17301.469999999998</v>
      </c>
      <c r="J5" s="115">
        <v>1705.74</v>
      </c>
      <c r="K5" s="156">
        <f>B5+E5+H5</f>
        <v>64720.49</v>
      </c>
      <c r="L5" s="157">
        <f t="shared" ref="L5" si="0">C5+F5+I5</f>
        <v>60016.97</v>
      </c>
      <c r="M5" s="158">
        <f>D5+G5+J5</f>
        <v>4703.5199999999995</v>
      </c>
    </row>
    <row r="6" spans="1:13" x14ac:dyDescent="0.25">
      <c r="A6" s="48" t="s">
        <v>16</v>
      </c>
      <c r="B6" s="56">
        <v>38247.25</v>
      </c>
      <c r="C6" s="35">
        <v>35784.36</v>
      </c>
      <c r="D6" s="57">
        <f>B6-C6</f>
        <v>2462.8899999999994</v>
      </c>
      <c r="E6" s="56">
        <v>8086.87</v>
      </c>
      <c r="F6" s="35">
        <v>7334.86</v>
      </c>
      <c r="G6" s="57">
        <v>752.01</v>
      </c>
      <c r="H6" s="56">
        <v>20101.18</v>
      </c>
      <c r="I6" s="35">
        <v>18285.010000000002</v>
      </c>
      <c r="J6" s="116">
        <v>1816.17</v>
      </c>
      <c r="K6" s="159">
        <f t="shared" ref="K6:K43" si="1">B6+E6+H6</f>
        <v>66435.3</v>
      </c>
      <c r="L6" s="56">
        <f t="shared" ref="L6:L43" si="2">C6+F6+I6</f>
        <v>61404.23</v>
      </c>
      <c r="M6" s="160">
        <f t="shared" ref="M6:M43" si="3">D6+G6+J6</f>
        <v>5031.07</v>
      </c>
    </row>
    <row r="7" spans="1:13" x14ac:dyDescent="0.25">
      <c r="A7" s="47" t="s">
        <v>18</v>
      </c>
      <c r="B7" s="54">
        <v>39666.75</v>
      </c>
      <c r="C7" s="34">
        <v>37050.35</v>
      </c>
      <c r="D7" s="55">
        <v>2616.4</v>
      </c>
      <c r="E7" s="54">
        <v>8160.45</v>
      </c>
      <c r="F7" s="34">
        <v>7361.7</v>
      </c>
      <c r="G7" s="55">
        <v>798.75</v>
      </c>
      <c r="H7" s="54">
        <v>20567.169999999998</v>
      </c>
      <c r="I7" s="34">
        <v>18717.079999999998</v>
      </c>
      <c r="J7" s="115">
        <v>1850.09</v>
      </c>
      <c r="K7" s="161">
        <f t="shared" si="1"/>
        <v>68394.37</v>
      </c>
      <c r="L7" s="54">
        <f t="shared" si="2"/>
        <v>63129.12999999999</v>
      </c>
      <c r="M7" s="162">
        <f t="shared" si="3"/>
        <v>5265.24</v>
      </c>
    </row>
    <row r="8" spans="1:13" x14ac:dyDescent="0.25">
      <c r="A8" s="48" t="s">
        <v>17</v>
      </c>
      <c r="B8" s="56">
        <v>40667.769999999997</v>
      </c>
      <c r="C8" s="35">
        <v>37768.439999999995</v>
      </c>
      <c r="D8" s="57">
        <v>2899.33</v>
      </c>
      <c r="E8" s="56">
        <v>8319.9699999999993</v>
      </c>
      <c r="F8" s="35">
        <v>7410.369999999999</v>
      </c>
      <c r="G8" s="57">
        <v>909.6</v>
      </c>
      <c r="H8" s="56">
        <v>22033.51</v>
      </c>
      <c r="I8" s="35">
        <v>19963.669999999998</v>
      </c>
      <c r="J8" s="116">
        <v>2069.84</v>
      </c>
      <c r="K8" s="159">
        <f t="shared" si="1"/>
        <v>71021.25</v>
      </c>
      <c r="L8" s="56">
        <f t="shared" si="2"/>
        <v>65142.479999999996</v>
      </c>
      <c r="M8" s="160">
        <f t="shared" si="3"/>
        <v>5878.77</v>
      </c>
    </row>
    <row r="9" spans="1:13" x14ac:dyDescent="0.25">
      <c r="A9" s="47" t="s">
        <v>19</v>
      </c>
      <c r="B9" s="54">
        <v>41441.699999999997</v>
      </c>
      <c r="C9" s="34">
        <v>38601.32</v>
      </c>
      <c r="D9" s="55">
        <v>2840.38</v>
      </c>
      <c r="E9" s="54">
        <v>8632.18</v>
      </c>
      <c r="F9" s="34">
        <v>7610.93</v>
      </c>
      <c r="G9" s="55">
        <v>1021.25</v>
      </c>
      <c r="H9" s="54">
        <v>22678.47</v>
      </c>
      <c r="I9" s="34">
        <v>20699.41</v>
      </c>
      <c r="J9" s="115">
        <v>1979.06</v>
      </c>
      <c r="K9" s="161">
        <f t="shared" si="1"/>
        <v>72752.350000000006</v>
      </c>
      <c r="L9" s="54">
        <f t="shared" si="2"/>
        <v>66911.66</v>
      </c>
      <c r="M9" s="162">
        <f t="shared" si="3"/>
        <v>5840.6900000000005</v>
      </c>
    </row>
    <row r="10" spans="1:13" x14ac:dyDescent="0.25">
      <c r="A10" s="48" t="s">
        <v>20</v>
      </c>
      <c r="B10" s="56">
        <v>40420.1</v>
      </c>
      <c r="C10" s="35">
        <v>37165.96</v>
      </c>
      <c r="D10" s="57">
        <v>3254.14</v>
      </c>
      <c r="E10" s="56">
        <v>8740.44</v>
      </c>
      <c r="F10" s="35">
        <v>7543.5400000000009</v>
      </c>
      <c r="G10" s="57">
        <v>1196.9000000000001</v>
      </c>
      <c r="H10" s="56">
        <v>24709.040000000001</v>
      </c>
      <c r="I10" s="35">
        <v>22204.800000000003</v>
      </c>
      <c r="J10" s="116">
        <v>2504.2399999999998</v>
      </c>
      <c r="K10" s="159">
        <f t="shared" si="1"/>
        <v>73869.58</v>
      </c>
      <c r="L10" s="56">
        <f t="shared" si="2"/>
        <v>66914.3</v>
      </c>
      <c r="M10" s="160">
        <f t="shared" si="3"/>
        <v>6955.28</v>
      </c>
    </row>
    <row r="11" spans="1:13" x14ac:dyDescent="0.25">
      <c r="A11" s="47" t="s">
        <v>21</v>
      </c>
      <c r="B11" s="54">
        <v>40045.339999999997</v>
      </c>
      <c r="C11" s="34">
        <v>36585.149999999994</v>
      </c>
      <c r="D11" s="55">
        <v>3460.19</v>
      </c>
      <c r="E11" s="54">
        <v>8451.06</v>
      </c>
      <c r="F11" s="34">
        <v>7097.95</v>
      </c>
      <c r="G11" s="55">
        <v>1353.11</v>
      </c>
      <c r="H11" s="54">
        <v>26506.23</v>
      </c>
      <c r="I11" s="34">
        <v>23949.54</v>
      </c>
      <c r="J11" s="115">
        <v>2556.69</v>
      </c>
      <c r="K11" s="161">
        <f t="shared" si="1"/>
        <v>75002.62999999999</v>
      </c>
      <c r="L11" s="54">
        <f t="shared" si="2"/>
        <v>67632.639999999985</v>
      </c>
      <c r="M11" s="162">
        <f t="shared" si="3"/>
        <v>7369.99</v>
      </c>
    </row>
    <row r="12" spans="1:13" x14ac:dyDescent="0.25">
      <c r="A12" s="48" t="s">
        <v>22</v>
      </c>
      <c r="B12" s="56">
        <v>41260.240000000005</v>
      </c>
      <c r="C12" s="35">
        <v>37824.050000000003</v>
      </c>
      <c r="D12" s="57">
        <v>3436.19</v>
      </c>
      <c r="E12" s="56">
        <v>8610.81</v>
      </c>
      <c r="F12" s="35">
        <v>7108.3399999999992</v>
      </c>
      <c r="G12" s="57">
        <v>1502.47</v>
      </c>
      <c r="H12" s="56">
        <v>26053.41</v>
      </c>
      <c r="I12" s="35">
        <v>22196.400000000001</v>
      </c>
      <c r="J12" s="116">
        <v>3857.01</v>
      </c>
      <c r="K12" s="159">
        <f t="shared" si="1"/>
        <v>75924.460000000006</v>
      </c>
      <c r="L12" s="56">
        <f t="shared" si="2"/>
        <v>67128.790000000008</v>
      </c>
      <c r="M12" s="160">
        <f t="shared" si="3"/>
        <v>8795.67</v>
      </c>
    </row>
    <row r="13" spans="1:13" x14ac:dyDescent="0.25">
      <c r="A13" s="47" t="s">
        <v>23</v>
      </c>
      <c r="B13" s="54">
        <v>40595.69</v>
      </c>
      <c r="C13" s="34">
        <v>37611.370000000003</v>
      </c>
      <c r="D13" s="55">
        <v>2984.32</v>
      </c>
      <c r="E13" s="54">
        <v>8416.9699999999993</v>
      </c>
      <c r="F13" s="34">
        <v>7053.5299999999988</v>
      </c>
      <c r="G13" s="55">
        <v>1363.44</v>
      </c>
      <c r="H13" s="54">
        <v>27475.35</v>
      </c>
      <c r="I13" s="34">
        <v>23114.719999999998</v>
      </c>
      <c r="J13" s="115">
        <v>4360.63</v>
      </c>
      <c r="K13" s="161">
        <f t="shared" si="1"/>
        <v>76488.010000000009</v>
      </c>
      <c r="L13" s="54">
        <f t="shared" si="2"/>
        <v>67779.62</v>
      </c>
      <c r="M13" s="162">
        <f t="shared" si="3"/>
        <v>8708.39</v>
      </c>
    </row>
    <row r="14" spans="1:13" x14ac:dyDescent="0.25">
      <c r="A14" s="48" t="s">
        <v>24</v>
      </c>
      <c r="B14" s="56">
        <v>39605.040000000001</v>
      </c>
      <c r="C14" s="35">
        <v>37189.79</v>
      </c>
      <c r="D14" s="57">
        <v>2415.25</v>
      </c>
      <c r="E14" s="56">
        <v>7408.2699999999995</v>
      </c>
      <c r="F14" s="35">
        <v>6434.2899999999991</v>
      </c>
      <c r="G14" s="57">
        <v>973.98</v>
      </c>
      <c r="H14" s="56">
        <v>27314.9</v>
      </c>
      <c r="I14" s="35">
        <v>24264.89</v>
      </c>
      <c r="J14" s="116">
        <v>3050.01</v>
      </c>
      <c r="K14" s="159">
        <f t="shared" si="1"/>
        <v>74328.209999999992</v>
      </c>
      <c r="L14" s="56">
        <f t="shared" si="2"/>
        <v>67888.97</v>
      </c>
      <c r="M14" s="160">
        <f t="shared" si="3"/>
        <v>6439.24</v>
      </c>
    </row>
    <row r="15" spans="1:13" x14ac:dyDescent="0.25">
      <c r="A15" s="47" t="s">
        <v>25</v>
      </c>
      <c r="B15" s="54">
        <v>39720.32</v>
      </c>
      <c r="C15" s="34">
        <v>37122.01</v>
      </c>
      <c r="D15" s="55">
        <v>2598.31</v>
      </c>
      <c r="E15" s="54">
        <v>7262.62</v>
      </c>
      <c r="F15" s="34">
        <v>6523.35</v>
      </c>
      <c r="G15" s="55">
        <v>739.27</v>
      </c>
      <c r="H15" s="54">
        <v>27252.05</v>
      </c>
      <c r="I15" s="34">
        <v>24608.059999999998</v>
      </c>
      <c r="J15" s="115">
        <v>2643.99</v>
      </c>
      <c r="K15" s="161">
        <f t="shared" si="1"/>
        <v>74234.990000000005</v>
      </c>
      <c r="L15" s="54">
        <f t="shared" si="2"/>
        <v>68253.42</v>
      </c>
      <c r="M15" s="162">
        <f t="shared" si="3"/>
        <v>5981.57</v>
      </c>
    </row>
    <row r="16" spans="1:13" x14ac:dyDescent="0.25">
      <c r="A16" s="48" t="s">
        <v>26</v>
      </c>
      <c r="B16" s="56">
        <v>39880.76</v>
      </c>
      <c r="C16" s="35">
        <v>37307.090000000004</v>
      </c>
      <c r="D16" s="57">
        <v>2573.67</v>
      </c>
      <c r="E16" s="56">
        <v>7192.53</v>
      </c>
      <c r="F16" s="35">
        <v>6538.63</v>
      </c>
      <c r="G16" s="57">
        <v>653.9</v>
      </c>
      <c r="H16" s="56">
        <v>27559.3</v>
      </c>
      <c r="I16" s="35">
        <v>25026.42</v>
      </c>
      <c r="J16" s="116">
        <v>2532.88</v>
      </c>
      <c r="K16" s="159">
        <f t="shared" si="1"/>
        <v>74632.59</v>
      </c>
      <c r="L16" s="56">
        <f t="shared" si="2"/>
        <v>68872.14</v>
      </c>
      <c r="M16" s="160">
        <f t="shared" si="3"/>
        <v>5760.4500000000007</v>
      </c>
    </row>
    <row r="17" spans="1:13" x14ac:dyDescent="0.25">
      <c r="A17" s="47" t="s">
        <v>27</v>
      </c>
      <c r="B17" s="54">
        <v>39931.43</v>
      </c>
      <c r="C17" s="34">
        <v>37168.129999999997</v>
      </c>
      <c r="D17" s="55">
        <v>2763.3</v>
      </c>
      <c r="E17" s="54">
        <v>7187.42</v>
      </c>
      <c r="F17" s="34">
        <v>6490.78</v>
      </c>
      <c r="G17" s="55">
        <v>696.64</v>
      </c>
      <c r="H17" s="54">
        <v>28475.05</v>
      </c>
      <c r="I17" s="34">
        <v>25305.149999999998</v>
      </c>
      <c r="J17" s="115">
        <v>3169.9</v>
      </c>
      <c r="K17" s="161">
        <f t="shared" si="1"/>
        <v>75593.899999999994</v>
      </c>
      <c r="L17" s="54">
        <f t="shared" si="2"/>
        <v>68964.06</v>
      </c>
      <c r="M17" s="162">
        <f t="shared" si="3"/>
        <v>6629.84</v>
      </c>
    </row>
    <row r="18" spans="1:13" x14ac:dyDescent="0.25">
      <c r="A18" s="48" t="s">
        <v>28</v>
      </c>
      <c r="B18" s="56">
        <v>40924.730000000003</v>
      </c>
      <c r="C18" s="35">
        <v>38300.79</v>
      </c>
      <c r="D18" s="57">
        <v>2623.94</v>
      </c>
      <c r="E18" s="56">
        <v>7189.55</v>
      </c>
      <c r="F18" s="35">
        <v>6393.31</v>
      </c>
      <c r="G18" s="57">
        <v>796.24</v>
      </c>
      <c r="H18" s="56">
        <v>28266.75</v>
      </c>
      <c r="I18" s="35">
        <v>24956.720000000001</v>
      </c>
      <c r="J18" s="116">
        <v>3310.03</v>
      </c>
      <c r="K18" s="159">
        <f t="shared" si="1"/>
        <v>76381.03</v>
      </c>
      <c r="L18" s="56">
        <f t="shared" si="2"/>
        <v>69650.820000000007</v>
      </c>
      <c r="M18" s="160">
        <f t="shared" si="3"/>
        <v>6730.2100000000009</v>
      </c>
    </row>
    <row r="19" spans="1:13" x14ac:dyDescent="0.25">
      <c r="A19" s="47" t="s">
        <v>29</v>
      </c>
      <c r="B19" s="54">
        <v>40747.43</v>
      </c>
      <c r="C19" s="34">
        <v>37196.79</v>
      </c>
      <c r="D19" s="55">
        <v>3550.64</v>
      </c>
      <c r="E19" s="54">
        <v>7266.7</v>
      </c>
      <c r="F19" s="34">
        <v>6557.0599999999995</v>
      </c>
      <c r="G19" s="55">
        <v>709.64</v>
      </c>
      <c r="H19" s="54">
        <v>25259.78</v>
      </c>
      <c r="I19" s="34">
        <v>21670.44</v>
      </c>
      <c r="J19" s="115">
        <v>3589.34</v>
      </c>
      <c r="K19" s="161">
        <f t="shared" si="1"/>
        <v>73273.91</v>
      </c>
      <c r="L19" s="54">
        <f t="shared" si="2"/>
        <v>65424.289999999994</v>
      </c>
      <c r="M19" s="162">
        <f t="shared" si="3"/>
        <v>7849.62</v>
      </c>
    </row>
    <row r="20" spans="1:13" x14ac:dyDescent="0.25">
      <c r="A20" s="48" t="s">
        <v>30</v>
      </c>
      <c r="B20" s="56">
        <v>40422.339999999997</v>
      </c>
      <c r="C20" s="35">
        <v>35403.899999999994</v>
      </c>
      <c r="D20" s="57">
        <v>5018.4399999999996</v>
      </c>
      <c r="E20" s="56">
        <v>7523.42</v>
      </c>
      <c r="F20" s="35">
        <v>6592.3600000000006</v>
      </c>
      <c r="G20" s="57">
        <v>931.06</v>
      </c>
      <c r="H20" s="56">
        <v>25448.55</v>
      </c>
      <c r="I20" s="35">
        <v>21071.809999999998</v>
      </c>
      <c r="J20" s="116">
        <v>4376.74</v>
      </c>
      <c r="K20" s="159">
        <f t="shared" si="1"/>
        <v>73394.31</v>
      </c>
      <c r="L20" s="56">
        <f t="shared" si="2"/>
        <v>63068.069999999992</v>
      </c>
      <c r="M20" s="160">
        <f t="shared" si="3"/>
        <v>10326.24</v>
      </c>
    </row>
    <row r="21" spans="1:13" x14ac:dyDescent="0.25">
      <c r="A21" s="47" t="s">
        <v>31</v>
      </c>
      <c r="B21" s="54">
        <v>40254.400000000001</v>
      </c>
      <c r="C21" s="34">
        <v>34207.769999999997</v>
      </c>
      <c r="D21" s="55">
        <v>6046.62</v>
      </c>
      <c r="E21" s="54">
        <v>7793.02</v>
      </c>
      <c r="F21" s="34">
        <v>7214.05</v>
      </c>
      <c r="G21" s="55">
        <v>578.96</v>
      </c>
      <c r="H21" s="54">
        <v>25370.58</v>
      </c>
      <c r="I21" s="34">
        <v>20296.919999999998</v>
      </c>
      <c r="J21" s="115">
        <v>5073.6499999999996</v>
      </c>
      <c r="K21" s="161">
        <f t="shared" si="1"/>
        <v>73418</v>
      </c>
      <c r="L21" s="54">
        <f t="shared" si="2"/>
        <v>61718.74</v>
      </c>
      <c r="M21" s="162">
        <f t="shared" si="3"/>
        <v>11699.23</v>
      </c>
    </row>
    <row r="22" spans="1:13" x14ac:dyDescent="0.25">
      <c r="A22" s="48" t="s">
        <v>32</v>
      </c>
      <c r="B22" s="56">
        <v>39640.01</v>
      </c>
      <c r="C22" s="35">
        <v>32826.120000000003</v>
      </c>
      <c r="D22" s="57">
        <v>6813.88</v>
      </c>
      <c r="E22" s="56">
        <v>8381.0499999999993</v>
      </c>
      <c r="F22" s="35">
        <v>7010.81</v>
      </c>
      <c r="G22" s="57">
        <v>1370.23</v>
      </c>
      <c r="H22" s="56">
        <v>25459.279999999999</v>
      </c>
      <c r="I22" s="35">
        <v>20780.91</v>
      </c>
      <c r="J22" s="116">
        <v>4678.3599999999997</v>
      </c>
      <c r="K22" s="159">
        <f t="shared" si="1"/>
        <v>73480.34</v>
      </c>
      <c r="L22" s="56">
        <f t="shared" si="2"/>
        <v>60617.84</v>
      </c>
      <c r="M22" s="160">
        <f t="shared" si="3"/>
        <v>12862.470000000001</v>
      </c>
    </row>
    <row r="23" spans="1:13" x14ac:dyDescent="0.25">
      <c r="A23" s="47" t="s">
        <v>33</v>
      </c>
      <c r="B23" s="54">
        <v>35904.74</v>
      </c>
      <c r="C23" s="34">
        <v>32250.67</v>
      </c>
      <c r="D23" s="55">
        <v>3654.06</v>
      </c>
      <c r="E23" s="54">
        <v>7936.76</v>
      </c>
      <c r="F23" s="34">
        <v>6925.34</v>
      </c>
      <c r="G23" s="55">
        <v>1011.41</v>
      </c>
      <c r="H23" s="54">
        <v>24349.07</v>
      </c>
      <c r="I23" s="34">
        <v>21354.17</v>
      </c>
      <c r="J23" s="115">
        <v>2994.89</v>
      </c>
      <c r="K23" s="161">
        <f t="shared" si="1"/>
        <v>68190.570000000007</v>
      </c>
      <c r="L23" s="54">
        <f t="shared" si="2"/>
        <v>60530.179999999993</v>
      </c>
      <c r="M23" s="162">
        <f t="shared" si="3"/>
        <v>7660.3600000000006</v>
      </c>
    </row>
    <row r="24" spans="1:13" x14ac:dyDescent="0.25">
      <c r="A24" s="48" t="s">
        <v>34</v>
      </c>
      <c r="B24" s="56">
        <v>34936.160000000003</v>
      </c>
      <c r="C24" s="35">
        <v>31707.65</v>
      </c>
      <c r="D24" s="57">
        <v>3228.5</v>
      </c>
      <c r="E24" s="56">
        <v>7943.69</v>
      </c>
      <c r="F24" s="35">
        <v>6854.5</v>
      </c>
      <c r="G24" s="57">
        <v>1089.18</v>
      </c>
      <c r="H24" s="56">
        <v>24982.52</v>
      </c>
      <c r="I24" s="35">
        <v>21743.08</v>
      </c>
      <c r="J24" s="116">
        <v>3239.43</v>
      </c>
      <c r="K24" s="159">
        <f t="shared" si="1"/>
        <v>67862.37000000001</v>
      </c>
      <c r="L24" s="56">
        <f t="shared" si="2"/>
        <v>60305.23</v>
      </c>
      <c r="M24" s="160">
        <f t="shared" si="3"/>
        <v>7557.1100000000006</v>
      </c>
    </row>
    <row r="25" spans="1:13" x14ac:dyDescent="0.25">
      <c r="A25" s="47" t="s">
        <v>35</v>
      </c>
      <c r="B25" s="54">
        <v>35517.71</v>
      </c>
      <c r="C25" s="34">
        <v>32413.32</v>
      </c>
      <c r="D25" s="55">
        <v>3104.38</v>
      </c>
      <c r="E25" s="54">
        <v>8045.11</v>
      </c>
      <c r="F25" s="34">
        <v>6968.3</v>
      </c>
      <c r="G25" s="55">
        <v>1076.8</v>
      </c>
      <c r="H25" s="54">
        <v>25052.39</v>
      </c>
      <c r="I25" s="34">
        <v>22536.86</v>
      </c>
      <c r="J25" s="115">
        <v>2515.52</v>
      </c>
      <c r="K25" s="161">
        <f t="shared" si="1"/>
        <v>68615.209999999992</v>
      </c>
      <c r="L25" s="54">
        <f t="shared" si="2"/>
        <v>61918.48</v>
      </c>
      <c r="M25" s="162">
        <f t="shared" si="3"/>
        <v>6696.7000000000007</v>
      </c>
    </row>
    <row r="26" spans="1:13" x14ac:dyDescent="0.25">
      <c r="A26" s="48" t="s">
        <v>36</v>
      </c>
      <c r="B26" s="56">
        <v>36304.97</v>
      </c>
      <c r="C26" s="35">
        <v>33721</v>
      </c>
      <c r="D26" s="57">
        <v>2583.96</v>
      </c>
      <c r="E26" s="56">
        <v>8291.9</v>
      </c>
      <c r="F26" s="35">
        <v>7139.16</v>
      </c>
      <c r="G26" s="57">
        <v>1152.73</v>
      </c>
      <c r="H26" s="56">
        <v>25147.13</v>
      </c>
      <c r="I26" s="35">
        <v>22066.59</v>
      </c>
      <c r="J26" s="116">
        <v>3080.53</v>
      </c>
      <c r="K26" s="159">
        <f t="shared" si="1"/>
        <v>69744</v>
      </c>
      <c r="L26" s="56">
        <f t="shared" si="2"/>
        <v>62926.75</v>
      </c>
      <c r="M26" s="160">
        <f t="shared" si="3"/>
        <v>6817.22</v>
      </c>
    </row>
    <row r="27" spans="1:13" x14ac:dyDescent="0.25">
      <c r="A27" s="47" t="s">
        <v>37</v>
      </c>
      <c r="B27" s="54">
        <v>35745.29</v>
      </c>
      <c r="C27" s="34">
        <v>31868.09</v>
      </c>
      <c r="D27" s="55">
        <v>3877.19</v>
      </c>
      <c r="E27" s="54">
        <v>8245.75</v>
      </c>
      <c r="F27" s="34">
        <v>7349.15</v>
      </c>
      <c r="G27" s="55">
        <v>896.59</v>
      </c>
      <c r="H27" s="54">
        <v>26373.5</v>
      </c>
      <c r="I27" s="34">
        <v>21980.04</v>
      </c>
      <c r="J27" s="115">
        <v>4393.45</v>
      </c>
      <c r="K27" s="161">
        <f t="shared" si="1"/>
        <v>70364.540000000008</v>
      </c>
      <c r="L27" s="54">
        <f t="shared" si="2"/>
        <v>61197.279999999999</v>
      </c>
      <c r="M27" s="162">
        <f t="shared" si="3"/>
        <v>9167.23</v>
      </c>
    </row>
    <row r="28" spans="1:13" x14ac:dyDescent="0.25">
      <c r="A28" s="48" t="s">
        <v>38</v>
      </c>
      <c r="B28" s="56">
        <v>35524.46</v>
      </c>
      <c r="C28" s="35">
        <v>29677.279999999999</v>
      </c>
      <c r="D28" s="57">
        <v>5847.17</v>
      </c>
      <c r="E28" s="56">
        <v>8651.81</v>
      </c>
      <c r="F28" s="35">
        <v>7471.94</v>
      </c>
      <c r="G28" s="57">
        <v>1179.8599999999999</v>
      </c>
      <c r="H28" s="56">
        <v>26196.27</v>
      </c>
      <c r="I28" s="35">
        <v>22128.22</v>
      </c>
      <c r="J28" s="116">
        <v>4068.04</v>
      </c>
      <c r="K28" s="159">
        <f t="shared" si="1"/>
        <v>70372.539999999994</v>
      </c>
      <c r="L28" s="56">
        <f t="shared" si="2"/>
        <v>59277.440000000002</v>
      </c>
      <c r="M28" s="160">
        <f t="shared" si="3"/>
        <v>11095.07</v>
      </c>
    </row>
    <row r="29" spans="1:13" x14ac:dyDescent="0.25">
      <c r="A29" s="47" t="s">
        <v>39</v>
      </c>
      <c r="B29" s="54">
        <v>31686.78</v>
      </c>
      <c r="C29" s="34">
        <v>25103.55</v>
      </c>
      <c r="D29" s="55">
        <v>6583.23</v>
      </c>
      <c r="E29" s="54">
        <v>8737.69</v>
      </c>
      <c r="F29" s="34">
        <v>7182.4</v>
      </c>
      <c r="G29" s="55">
        <v>1555.2900000000009</v>
      </c>
      <c r="H29" s="54">
        <v>26125.200000000001</v>
      </c>
      <c r="I29" s="34">
        <v>21264.98</v>
      </c>
      <c r="J29" s="115">
        <v>4860.2200000000012</v>
      </c>
      <c r="K29" s="161">
        <f t="shared" si="1"/>
        <v>66549.67</v>
      </c>
      <c r="L29" s="54">
        <f t="shared" si="2"/>
        <v>53550.929999999993</v>
      </c>
      <c r="M29" s="162">
        <f t="shared" si="3"/>
        <v>12998.740000000002</v>
      </c>
    </row>
    <row r="30" spans="1:13" x14ac:dyDescent="0.25">
      <c r="A30" s="48" t="s">
        <v>40</v>
      </c>
      <c r="B30" s="56">
        <v>31041.81</v>
      </c>
      <c r="C30" s="35">
        <v>27201.48</v>
      </c>
      <c r="D30" s="57">
        <v>3840.3300000000017</v>
      </c>
      <c r="E30" s="56">
        <v>8104.31</v>
      </c>
      <c r="F30" s="35">
        <v>6405.89</v>
      </c>
      <c r="G30" s="57">
        <v>1698.42</v>
      </c>
      <c r="H30" s="56">
        <v>25783.65</v>
      </c>
      <c r="I30" s="35">
        <v>22268.880000000001</v>
      </c>
      <c r="J30" s="116">
        <v>3514.7700000000004</v>
      </c>
      <c r="K30" s="159">
        <f t="shared" si="1"/>
        <v>64929.770000000004</v>
      </c>
      <c r="L30" s="56">
        <f t="shared" si="2"/>
        <v>55876.25</v>
      </c>
      <c r="M30" s="160">
        <f t="shared" si="3"/>
        <v>9053.5200000000023</v>
      </c>
    </row>
    <row r="31" spans="1:13" x14ac:dyDescent="0.25">
      <c r="A31" s="47" t="s">
        <v>41</v>
      </c>
      <c r="B31" s="54">
        <v>31292.720000000001</v>
      </c>
      <c r="C31" s="34">
        <v>27550.257000000001</v>
      </c>
      <c r="D31" s="55">
        <v>3742.4629999999997</v>
      </c>
      <c r="E31" s="54">
        <v>8030.51</v>
      </c>
      <c r="F31" s="34">
        <v>6655.73</v>
      </c>
      <c r="G31" s="55">
        <v>1374.7800000000007</v>
      </c>
      <c r="H31" s="54">
        <v>25658.71</v>
      </c>
      <c r="I31" s="34">
        <v>22187.089</v>
      </c>
      <c r="J31" s="115">
        <v>3471.6209999999992</v>
      </c>
      <c r="K31" s="161">
        <f t="shared" si="1"/>
        <v>64981.94</v>
      </c>
      <c r="L31" s="54">
        <f t="shared" si="2"/>
        <v>56393.076000000001</v>
      </c>
      <c r="M31" s="162">
        <f t="shared" si="3"/>
        <v>8588.8639999999996</v>
      </c>
    </row>
    <row r="32" spans="1:13" x14ac:dyDescent="0.25">
      <c r="A32" s="48" t="s">
        <v>42</v>
      </c>
      <c r="B32" s="56">
        <v>31174.51</v>
      </c>
      <c r="C32" s="35">
        <v>28071.279999999999</v>
      </c>
      <c r="D32" s="57">
        <v>3103.2299999999996</v>
      </c>
      <c r="E32" s="56">
        <v>7973.63</v>
      </c>
      <c r="F32" s="35">
        <v>6859.9</v>
      </c>
      <c r="G32" s="57">
        <v>1113.7300000000005</v>
      </c>
      <c r="H32" s="56">
        <v>25831.08</v>
      </c>
      <c r="I32" s="35">
        <v>22016.32</v>
      </c>
      <c r="J32" s="116">
        <v>3814.760000000002</v>
      </c>
      <c r="K32" s="159">
        <f t="shared" si="1"/>
        <v>64979.22</v>
      </c>
      <c r="L32" s="56">
        <f t="shared" si="2"/>
        <v>56947.5</v>
      </c>
      <c r="M32" s="160">
        <f t="shared" si="3"/>
        <v>8031.7200000000021</v>
      </c>
    </row>
    <row r="33" spans="1:13" x14ac:dyDescent="0.25">
      <c r="A33" s="47" t="s">
        <v>43</v>
      </c>
      <c r="B33" s="54">
        <v>32771.69</v>
      </c>
      <c r="C33" s="34">
        <v>28706.155999999999</v>
      </c>
      <c r="D33" s="55">
        <v>4065.5340000000033</v>
      </c>
      <c r="E33" s="54">
        <v>8184.1</v>
      </c>
      <c r="F33" s="34">
        <v>6975.0919999999996</v>
      </c>
      <c r="G33" s="55">
        <v>1209.0080000000007</v>
      </c>
      <c r="H33" s="54">
        <v>25887.38</v>
      </c>
      <c r="I33" s="34">
        <v>22700.026999999998</v>
      </c>
      <c r="J33" s="115">
        <v>3187.3530000000028</v>
      </c>
      <c r="K33" s="161">
        <f t="shared" si="1"/>
        <v>66843.17</v>
      </c>
      <c r="L33" s="54">
        <f t="shared" si="2"/>
        <v>58381.274999999994</v>
      </c>
      <c r="M33" s="162">
        <f t="shared" si="3"/>
        <v>8461.8950000000077</v>
      </c>
    </row>
    <row r="34" spans="1:13" x14ac:dyDescent="0.25">
      <c r="A34" s="48" t="s">
        <v>44</v>
      </c>
      <c r="B34" s="56">
        <v>33890.25</v>
      </c>
      <c r="C34" s="35">
        <v>29827.169000000002</v>
      </c>
      <c r="D34" s="57">
        <v>4063.0809999999983</v>
      </c>
      <c r="E34" s="56">
        <v>8327.5</v>
      </c>
      <c r="F34" s="35">
        <v>7206.19</v>
      </c>
      <c r="G34" s="57">
        <v>1121.3100000000004</v>
      </c>
      <c r="H34" s="56">
        <v>24316.92</v>
      </c>
      <c r="I34" s="35">
        <v>21748.26</v>
      </c>
      <c r="J34" s="116">
        <v>2568.66</v>
      </c>
      <c r="K34" s="159">
        <f t="shared" si="1"/>
        <v>66534.67</v>
      </c>
      <c r="L34" s="56">
        <f t="shared" si="2"/>
        <v>58781.619000000006</v>
      </c>
      <c r="M34" s="160">
        <f t="shared" si="3"/>
        <v>7753.0509999999986</v>
      </c>
    </row>
    <row r="35" spans="1:13" x14ac:dyDescent="0.25">
      <c r="A35" s="47" t="s">
        <v>45</v>
      </c>
      <c r="B35" s="54">
        <v>34572.370000000003</v>
      </c>
      <c r="C35" s="34">
        <v>29951.81</v>
      </c>
      <c r="D35" s="55">
        <v>4620.5600000000013</v>
      </c>
      <c r="E35" s="54">
        <v>8270.1200000000008</v>
      </c>
      <c r="F35" s="34">
        <v>6877.24</v>
      </c>
      <c r="G35" s="55">
        <v>1392.880000000001</v>
      </c>
      <c r="H35" s="54">
        <v>25117.1</v>
      </c>
      <c r="I35" s="34">
        <v>21843.29</v>
      </c>
      <c r="J35" s="115">
        <v>3273.8099999999977</v>
      </c>
      <c r="K35" s="161">
        <f t="shared" si="1"/>
        <v>67959.59</v>
      </c>
      <c r="L35" s="54">
        <f t="shared" si="2"/>
        <v>58672.340000000004</v>
      </c>
      <c r="M35" s="162">
        <f t="shared" si="3"/>
        <v>9287.25</v>
      </c>
    </row>
    <row r="36" spans="1:13" x14ac:dyDescent="0.25">
      <c r="A36" s="48" t="s">
        <v>46</v>
      </c>
      <c r="B36" s="56">
        <v>35115.980000000003</v>
      </c>
      <c r="C36" s="35">
        <v>30269.99</v>
      </c>
      <c r="D36" s="57">
        <v>4845.9799999999996</v>
      </c>
      <c r="E36" s="56">
        <v>9217.2800000000007</v>
      </c>
      <c r="F36" s="35">
        <v>7368.6</v>
      </c>
      <c r="G36" s="57">
        <v>1848.68</v>
      </c>
      <c r="H36" s="56">
        <v>25785.019999999997</v>
      </c>
      <c r="I36" s="35">
        <v>21671.439999999999</v>
      </c>
      <c r="J36" s="116">
        <v>4113.58</v>
      </c>
      <c r="K36" s="159">
        <f t="shared" si="1"/>
        <v>70118.28</v>
      </c>
      <c r="L36" s="56">
        <f t="shared" si="2"/>
        <v>59310.03</v>
      </c>
      <c r="M36" s="160">
        <f t="shared" si="3"/>
        <v>10808.24</v>
      </c>
    </row>
    <row r="37" spans="1:13" x14ac:dyDescent="0.25">
      <c r="A37" s="47" t="s">
        <v>47</v>
      </c>
      <c r="B37" s="54">
        <v>35355.72</v>
      </c>
      <c r="C37" s="34">
        <v>29913.37</v>
      </c>
      <c r="D37" s="55">
        <v>5442.35</v>
      </c>
      <c r="E37" s="54">
        <v>9142.39</v>
      </c>
      <c r="F37" s="34">
        <v>7179.41</v>
      </c>
      <c r="G37" s="55">
        <v>1962.98</v>
      </c>
      <c r="H37" s="54">
        <v>26220.57</v>
      </c>
      <c r="I37" s="34">
        <v>22368.45</v>
      </c>
      <c r="J37" s="115">
        <v>3852.12</v>
      </c>
      <c r="K37" s="161">
        <f t="shared" si="1"/>
        <v>70718.679999999993</v>
      </c>
      <c r="L37" s="54">
        <f t="shared" si="2"/>
        <v>59461.229999999996</v>
      </c>
      <c r="M37" s="162">
        <f t="shared" si="3"/>
        <v>11257.45</v>
      </c>
    </row>
    <row r="38" spans="1:13" x14ac:dyDescent="0.25">
      <c r="A38" s="48" t="s">
        <v>48</v>
      </c>
      <c r="B38" s="56">
        <v>35542.69</v>
      </c>
      <c r="C38" s="35">
        <v>30084.54</v>
      </c>
      <c r="D38" s="57">
        <v>5458.15</v>
      </c>
      <c r="E38" s="56">
        <v>9205.9</v>
      </c>
      <c r="F38" s="35">
        <v>7258.77</v>
      </c>
      <c r="G38" s="57">
        <v>1947.13</v>
      </c>
      <c r="H38" s="56">
        <v>26682.38</v>
      </c>
      <c r="I38" s="35">
        <v>22818.92</v>
      </c>
      <c r="J38" s="116">
        <v>3863.46</v>
      </c>
      <c r="K38" s="159">
        <f t="shared" si="1"/>
        <v>71430.97</v>
      </c>
      <c r="L38" s="56">
        <f t="shared" si="2"/>
        <v>60162.229999999996</v>
      </c>
      <c r="M38" s="160">
        <f t="shared" si="3"/>
        <v>11268.74</v>
      </c>
    </row>
    <row r="39" spans="1:13" x14ac:dyDescent="0.25">
      <c r="A39" s="47" t="s">
        <v>49</v>
      </c>
      <c r="B39" s="54">
        <v>35949.875999999997</v>
      </c>
      <c r="C39" s="34">
        <v>28482.895</v>
      </c>
      <c r="D39" s="55">
        <v>7466.9809999999961</v>
      </c>
      <c r="E39" s="54">
        <v>9291.0159999999996</v>
      </c>
      <c r="F39" s="34">
        <v>7022.3689999999997</v>
      </c>
      <c r="G39" s="55">
        <v>2268.6469999999999</v>
      </c>
      <c r="H39" s="54">
        <v>26783.111000000001</v>
      </c>
      <c r="I39" s="34">
        <v>21321.404999999999</v>
      </c>
      <c r="J39" s="115">
        <v>5461.7060000000019</v>
      </c>
      <c r="K39" s="161">
        <f t="shared" si="1"/>
        <v>72024.002999999997</v>
      </c>
      <c r="L39" s="54">
        <f t="shared" si="2"/>
        <v>56826.669000000002</v>
      </c>
      <c r="M39" s="162">
        <f t="shared" si="3"/>
        <v>15197.333999999999</v>
      </c>
    </row>
    <row r="40" spans="1:13" x14ac:dyDescent="0.25">
      <c r="A40" s="48" t="s">
        <v>50</v>
      </c>
      <c r="B40" s="56">
        <v>37183.953000000001</v>
      </c>
      <c r="C40" s="33">
        <v>28500.0497</v>
      </c>
      <c r="D40" s="57">
        <v>8683.9032999999999</v>
      </c>
      <c r="E40" s="56">
        <v>9268.0709999999999</v>
      </c>
      <c r="F40" s="33">
        <v>6925.5174999999999</v>
      </c>
      <c r="G40" s="57">
        <v>2342.5535</v>
      </c>
      <c r="H40" s="56">
        <v>25548.052</v>
      </c>
      <c r="I40" s="33">
        <v>19769.702300000001</v>
      </c>
      <c r="J40" s="116">
        <v>5778.3496999999998</v>
      </c>
      <c r="K40" s="159">
        <f t="shared" si="1"/>
        <v>72000.076000000001</v>
      </c>
      <c r="L40" s="56">
        <f t="shared" si="2"/>
        <v>55195.269499999995</v>
      </c>
      <c r="M40" s="160">
        <f t="shared" si="3"/>
        <v>16804.806499999999</v>
      </c>
    </row>
    <row r="41" spans="1:13" x14ac:dyDescent="0.25">
      <c r="A41" s="47" t="s">
        <v>52</v>
      </c>
      <c r="B41" s="131">
        <v>37246.33</v>
      </c>
      <c r="C41" s="132">
        <v>29102.137000000002</v>
      </c>
      <c r="D41" s="133">
        <v>7130.1529999999912</v>
      </c>
      <c r="E41" s="131">
        <v>9109.94</v>
      </c>
      <c r="F41" s="132">
        <v>7157.512999999999</v>
      </c>
      <c r="G41" s="133">
        <v>1833.739999999998</v>
      </c>
      <c r="H41" s="131">
        <v>26501.23</v>
      </c>
      <c r="I41" s="132">
        <v>20713.377</v>
      </c>
      <c r="J41" s="141">
        <v>5064.8190000000031</v>
      </c>
      <c r="K41" s="161">
        <f t="shared" si="1"/>
        <v>72857.5</v>
      </c>
      <c r="L41" s="54">
        <f t="shared" si="2"/>
        <v>56973.027000000002</v>
      </c>
      <c r="M41" s="162">
        <f t="shared" si="3"/>
        <v>14028.711999999992</v>
      </c>
    </row>
    <row r="42" spans="1:13" x14ac:dyDescent="0.25">
      <c r="A42" s="48" t="s">
        <v>141</v>
      </c>
      <c r="B42" s="56">
        <v>37645.74</v>
      </c>
      <c r="C42" s="35">
        <v>30963.267999999993</v>
      </c>
      <c r="D42" s="57">
        <v>6401.9020000000019</v>
      </c>
      <c r="E42" s="56">
        <v>9134.24</v>
      </c>
      <c r="F42" s="32">
        <v>7489.5489999999982</v>
      </c>
      <c r="G42" s="57">
        <v>1559.6539999999995</v>
      </c>
      <c r="H42" s="56">
        <v>26735.52</v>
      </c>
      <c r="I42" s="32">
        <v>20672.921999999995</v>
      </c>
      <c r="J42" s="116">
        <v>4195.7969999999987</v>
      </c>
      <c r="K42" s="159">
        <f t="shared" si="1"/>
        <v>73515.5</v>
      </c>
      <c r="L42" s="56">
        <f t="shared" si="2"/>
        <v>59125.738999999987</v>
      </c>
      <c r="M42" s="160">
        <f t="shared" si="3"/>
        <v>12157.352999999999</v>
      </c>
    </row>
    <row r="43" spans="1:13" ht="16.5" thickBot="1" x14ac:dyDescent="0.3">
      <c r="A43" s="144" t="s">
        <v>156</v>
      </c>
      <c r="B43" s="149">
        <v>37684.57</v>
      </c>
      <c r="C43" s="150">
        <v>30768.95</v>
      </c>
      <c r="D43" s="151">
        <v>6499.79</v>
      </c>
      <c r="E43" s="149">
        <v>9145.6200000000008</v>
      </c>
      <c r="F43" s="152">
        <v>7829.36</v>
      </c>
      <c r="G43" s="151">
        <v>1601.65</v>
      </c>
      <c r="H43" s="149">
        <v>27298.82</v>
      </c>
      <c r="I43" s="152">
        <v>21928.78</v>
      </c>
      <c r="J43" s="155">
        <v>4361.29</v>
      </c>
      <c r="K43" s="163">
        <f t="shared" si="1"/>
        <v>74129.010000000009</v>
      </c>
      <c r="L43" s="154">
        <f t="shared" si="2"/>
        <v>60527.09</v>
      </c>
      <c r="M43" s="164">
        <f t="shared" si="3"/>
        <v>12462.73</v>
      </c>
    </row>
    <row r="44" spans="1:13" x14ac:dyDescent="0.25">
      <c r="B44" s="37"/>
      <c r="C44" s="37"/>
      <c r="D44" s="36"/>
      <c r="E44" s="37"/>
      <c r="F44" s="37"/>
      <c r="G44" s="36"/>
      <c r="H44" s="37"/>
      <c r="I44" s="37"/>
      <c r="J44" s="36"/>
      <c r="K44" s="138" t="s">
        <v>53</v>
      </c>
      <c r="L44" s="165">
        <v>46073</v>
      </c>
      <c r="M44" s="165"/>
    </row>
    <row r="45" spans="1:13" ht="15" x14ac:dyDescent="0.25">
      <c r="A45" s="40" t="s">
        <v>6</v>
      </c>
      <c r="C45" s="21"/>
      <c r="D45" s="21"/>
      <c r="E45" s="21"/>
      <c r="F45" s="21"/>
      <c r="G45" s="21"/>
      <c r="H45" s="21"/>
      <c r="I45" s="21"/>
      <c r="J45" s="21"/>
    </row>
    <row r="46" spans="1:13" ht="15" x14ac:dyDescent="0.25">
      <c r="A46" s="40" t="s">
        <v>146</v>
      </c>
      <c r="C46" s="41"/>
      <c r="D46" s="41"/>
      <c r="E46" s="41"/>
      <c r="F46" s="41"/>
      <c r="G46" s="41"/>
      <c r="H46" s="42" t="s">
        <v>7</v>
      </c>
      <c r="I46" s="41"/>
      <c r="J46" s="41"/>
    </row>
    <row r="47" spans="1:13" ht="15" x14ac:dyDescent="0.25">
      <c r="A47" s="143" t="s">
        <v>160</v>
      </c>
      <c r="C47" s="41"/>
      <c r="D47" s="41"/>
      <c r="E47" s="41"/>
      <c r="F47" s="21"/>
      <c r="G47" s="21"/>
      <c r="H47" s="21"/>
      <c r="I47" s="21"/>
      <c r="J47" s="21"/>
    </row>
    <row r="48" spans="1:13" ht="15" x14ac:dyDescent="0.25">
      <c r="A48" s="25" t="s">
        <v>162</v>
      </c>
      <c r="B48" s="40"/>
      <c r="C48" s="21"/>
      <c r="D48" s="21"/>
      <c r="E48" s="21"/>
      <c r="F48" s="21"/>
      <c r="G48" s="21"/>
      <c r="H48" s="21"/>
      <c r="I48" s="21"/>
      <c r="J48" s="21"/>
    </row>
    <row r="49" spans="1:1" ht="15" x14ac:dyDescent="0.25">
      <c r="A49"/>
    </row>
    <row r="50" spans="1:1" ht="15" x14ac:dyDescent="0.25">
      <c r="A50"/>
    </row>
  </sheetData>
  <mergeCells count="1">
    <mergeCell ref="L44:M44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D0A99-A858-4AEF-ADD5-E05BEFCF52C7}">
  <sheetPr>
    <tabColor rgb="FF92D050"/>
    <pageSetUpPr autoPageBreaks="0"/>
  </sheetPr>
  <dimension ref="A1:G79"/>
  <sheetViews>
    <sheetView showGridLines="0" zoomScaleNormal="100" zoomScaleSheetLayoutView="100" workbookViewId="0">
      <pane ySplit="3" topLeftCell="A58" activePane="bottomLeft" state="frozen"/>
      <selection pane="bottomLeft" activeCell="B76" sqref="B76:G77"/>
    </sheetView>
  </sheetViews>
  <sheetFormatPr defaultRowHeight="15.6" customHeight="1" x14ac:dyDescent="0.25"/>
  <cols>
    <col min="1" max="1" width="2.42578125" style="77" customWidth="1"/>
    <col min="2" max="2" width="16.7109375" style="7" customWidth="1"/>
    <col min="3" max="3" width="19.140625" style="69" customWidth="1"/>
    <col min="4" max="5" width="19.140625" style="7" customWidth="1"/>
    <col min="6" max="6" width="19.140625" style="58" customWidth="1"/>
    <col min="7" max="255" width="8.85546875" style="7"/>
    <col min="256" max="256" width="12.7109375" style="7" customWidth="1"/>
    <col min="257" max="257" width="20.7109375" style="7" customWidth="1"/>
    <col min="258" max="258" width="5.85546875" style="7" customWidth="1"/>
    <col min="259" max="260" width="20.7109375" style="7" customWidth="1"/>
    <col min="261" max="511" width="8.85546875" style="7"/>
    <col min="512" max="512" width="12.7109375" style="7" customWidth="1"/>
    <col min="513" max="513" width="20.7109375" style="7" customWidth="1"/>
    <col min="514" max="514" width="5.85546875" style="7" customWidth="1"/>
    <col min="515" max="516" width="20.7109375" style="7" customWidth="1"/>
    <col min="517" max="767" width="8.85546875" style="7"/>
    <col min="768" max="768" width="12.7109375" style="7" customWidth="1"/>
    <col min="769" max="769" width="20.7109375" style="7" customWidth="1"/>
    <col min="770" max="770" width="5.85546875" style="7" customWidth="1"/>
    <col min="771" max="772" width="20.7109375" style="7" customWidth="1"/>
    <col min="773" max="1023" width="8.85546875" style="7"/>
    <col min="1024" max="1024" width="12.7109375" style="7" customWidth="1"/>
    <col min="1025" max="1025" width="20.7109375" style="7" customWidth="1"/>
    <col min="1026" max="1026" width="5.85546875" style="7" customWidth="1"/>
    <col min="1027" max="1028" width="20.7109375" style="7" customWidth="1"/>
    <col min="1029" max="1279" width="8.85546875" style="7"/>
    <col min="1280" max="1280" width="12.7109375" style="7" customWidth="1"/>
    <col min="1281" max="1281" width="20.7109375" style="7" customWidth="1"/>
    <col min="1282" max="1282" width="5.85546875" style="7" customWidth="1"/>
    <col min="1283" max="1284" width="20.7109375" style="7" customWidth="1"/>
    <col min="1285" max="1535" width="8.85546875" style="7"/>
    <col min="1536" max="1536" width="12.7109375" style="7" customWidth="1"/>
    <col min="1537" max="1537" width="20.7109375" style="7" customWidth="1"/>
    <col min="1538" max="1538" width="5.85546875" style="7" customWidth="1"/>
    <col min="1539" max="1540" width="20.7109375" style="7" customWidth="1"/>
    <col min="1541" max="1791" width="8.85546875" style="7"/>
    <col min="1792" max="1792" width="12.7109375" style="7" customWidth="1"/>
    <col min="1793" max="1793" width="20.7109375" style="7" customWidth="1"/>
    <col min="1794" max="1794" width="5.85546875" style="7" customWidth="1"/>
    <col min="1795" max="1796" width="20.7109375" style="7" customWidth="1"/>
    <col min="1797" max="2047" width="8.85546875" style="7"/>
    <col min="2048" max="2048" width="12.7109375" style="7" customWidth="1"/>
    <col min="2049" max="2049" width="20.7109375" style="7" customWidth="1"/>
    <col min="2050" max="2050" width="5.85546875" style="7" customWidth="1"/>
    <col min="2051" max="2052" width="20.7109375" style="7" customWidth="1"/>
    <col min="2053" max="2303" width="8.85546875" style="7"/>
    <col min="2304" max="2304" width="12.7109375" style="7" customWidth="1"/>
    <col min="2305" max="2305" width="20.7109375" style="7" customWidth="1"/>
    <col min="2306" max="2306" width="5.85546875" style="7" customWidth="1"/>
    <col min="2307" max="2308" width="20.7109375" style="7" customWidth="1"/>
    <col min="2309" max="2559" width="8.85546875" style="7"/>
    <col min="2560" max="2560" width="12.7109375" style="7" customWidth="1"/>
    <col min="2561" max="2561" width="20.7109375" style="7" customWidth="1"/>
    <col min="2562" max="2562" width="5.85546875" style="7" customWidth="1"/>
    <col min="2563" max="2564" width="20.7109375" style="7" customWidth="1"/>
    <col min="2565" max="2815" width="8.85546875" style="7"/>
    <col min="2816" max="2816" width="12.7109375" style="7" customWidth="1"/>
    <col min="2817" max="2817" width="20.7109375" style="7" customWidth="1"/>
    <col min="2818" max="2818" width="5.85546875" style="7" customWidth="1"/>
    <col min="2819" max="2820" width="20.7109375" style="7" customWidth="1"/>
    <col min="2821" max="3071" width="8.85546875" style="7"/>
    <col min="3072" max="3072" width="12.7109375" style="7" customWidth="1"/>
    <col min="3073" max="3073" width="20.7109375" style="7" customWidth="1"/>
    <col min="3074" max="3074" width="5.85546875" style="7" customWidth="1"/>
    <col min="3075" max="3076" width="20.7109375" style="7" customWidth="1"/>
    <col min="3077" max="3327" width="8.85546875" style="7"/>
    <col min="3328" max="3328" width="12.7109375" style="7" customWidth="1"/>
    <col min="3329" max="3329" width="20.7109375" style="7" customWidth="1"/>
    <col min="3330" max="3330" width="5.85546875" style="7" customWidth="1"/>
    <col min="3331" max="3332" width="20.7109375" style="7" customWidth="1"/>
    <col min="3333" max="3583" width="8.85546875" style="7"/>
    <col min="3584" max="3584" width="12.7109375" style="7" customWidth="1"/>
    <col min="3585" max="3585" width="20.7109375" style="7" customWidth="1"/>
    <col min="3586" max="3586" width="5.85546875" style="7" customWidth="1"/>
    <col min="3587" max="3588" width="20.7109375" style="7" customWidth="1"/>
    <col min="3589" max="3839" width="8.85546875" style="7"/>
    <col min="3840" max="3840" width="12.7109375" style="7" customWidth="1"/>
    <col min="3841" max="3841" width="20.7109375" style="7" customWidth="1"/>
    <col min="3842" max="3842" width="5.85546875" style="7" customWidth="1"/>
    <col min="3843" max="3844" width="20.7109375" style="7" customWidth="1"/>
    <col min="3845" max="4095" width="8.85546875" style="7"/>
    <col min="4096" max="4096" width="12.7109375" style="7" customWidth="1"/>
    <col min="4097" max="4097" width="20.7109375" style="7" customWidth="1"/>
    <col min="4098" max="4098" width="5.85546875" style="7" customWidth="1"/>
    <col min="4099" max="4100" width="20.7109375" style="7" customWidth="1"/>
    <col min="4101" max="4351" width="8.85546875" style="7"/>
    <col min="4352" max="4352" width="12.7109375" style="7" customWidth="1"/>
    <col min="4353" max="4353" width="20.7109375" style="7" customWidth="1"/>
    <col min="4354" max="4354" width="5.85546875" style="7" customWidth="1"/>
    <col min="4355" max="4356" width="20.7109375" style="7" customWidth="1"/>
    <col min="4357" max="4607" width="8.85546875" style="7"/>
    <col min="4608" max="4608" width="12.7109375" style="7" customWidth="1"/>
    <col min="4609" max="4609" width="20.7109375" style="7" customWidth="1"/>
    <col min="4610" max="4610" width="5.85546875" style="7" customWidth="1"/>
    <col min="4611" max="4612" width="20.7109375" style="7" customWidth="1"/>
    <col min="4613" max="4863" width="8.85546875" style="7"/>
    <col min="4864" max="4864" width="12.7109375" style="7" customWidth="1"/>
    <col min="4865" max="4865" width="20.7109375" style="7" customWidth="1"/>
    <col min="4866" max="4866" width="5.85546875" style="7" customWidth="1"/>
    <col min="4867" max="4868" width="20.7109375" style="7" customWidth="1"/>
    <col min="4869" max="5119" width="8.85546875" style="7"/>
    <col min="5120" max="5120" width="12.7109375" style="7" customWidth="1"/>
    <col min="5121" max="5121" width="20.7109375" style="7" customWidth="1"/>
    <col min="5122" max="5122" width="5.85546875" style="7" customWidth="1"/>
    <col min="5123" max="5124" width="20.7109375" style="7" customWidth="1"/>
    <col min="5125" max="5375" width="8.85546875" style="7"/>
    <col min="5376" max="5376" width="12.7109375" style="7" customWidth="1"/>
    <col min="5377" max="5377" width="20.7109375" style="7" customWidth="1"/>
    <col min="5378" max="5378" width="5.85546875" style="7" customWidth="1"/>
    <col min="5379" max="5380" width="20.7109375" style="7" customWidth="1"/>
    <col min="5381" max="5631" width="8.85546875" style="7"/>
    <col min="5632" max="5632" width="12.7109375" style="7" customWidth="1"/>
    <col min="5633" max="5633" width="20.7109375" style="7" customWidth="1"/>
    <col min="5634" max="5634" width="5.85546875" style="7" customWidth="1"/>
    <col min="5635" max="5636" width="20.7109375" style="7" customWidth="1"/>
    <col min="5637" max="5887" width="8.85546875" style="7"/>
    <col min="5888" max="5888" width="12.7109375" style="7" customWidth="1"/>
    <col min="5889" max="5889" width="20.7109375" style="7" customWidth="1"/>
    <col min="5890" max="5890" width="5.85546875" style="7" customWidth="1"/>
    <col min="5891" max="5892" width="20.7109375" style="7" customWidth="1"/>
    <col min="5893" max="6143" width="8.85546875" style="7"/>
    <col min="6144" max="6144" width="12.7109375" style="7" customWidth="1"/>
    <col min="6145" max="6145" width="20.7109375" style="7" customWidth="1"/>
    <col min="6146" max="6146" width="5.85546875" style="7" customWidth="1"/>
    <col min="6147" max="6148" width="20.7109375" style="7" customWidth="1"/>
    <col min="6149" max="6399" width="8.85546875" style="7"/>
    <col min="6400" max="6400" width="12.7109375" style="7" customWidth="1"/>
    <col min="6401" max="6401" width="20.7109375" style="7" customWidth="1"/>
    <col min="6402" max="6402" width="5.85546875" style="7" customWidth="1"/>
    <col min="6403" max="6404" width="20.7109375" style="7" customWidth="1"/>
    <col min="6405" max="6655" width="8.85546875" style="7"/>
    <col min="6656" max="6656" width="12.7109375" style="7" customWidth="1"/>
    <col min="6657" max="6657" width="20.7109375" style="7" customWidth="1"/>
    <col min="6658" max="6658" width="5.85546875" style="7" customWidth="1"/>
    <col min="6659" max="6660" width="20.7109375" style="7" customWidth="1"/>
    <col min="6661" max="6911" width="8.85546875" style="7"/>
    <col min="6912" max="6912" width="12.7109375" style="7" customWidth="1"/>
    <col min="6913" max="6913" width="20.7109375" style="7" customWidth="1"/>
    <col min="6914" max="6914" width="5.85546875" style="7" customWidth="1"/>
    <col min="6915" max="6916" width="20.7109375" style="7" customWidth="1"/>
    <col min="6917" max="7167" width="8.85546875" style="7"/>
    <col min="7168" max="7168" width="12.7109375" style="7" customWidth="1"/>
    <col min="7169" max="7169" width="20.7109375" style="7" customWidth="1"/>
    <col min="7170" max="7170" width="5.85546875" style="7" customWidth="1"/>
    <col min="7171" max="7172" width="20.7109375" style="7" customWidth="1"/>
    <col min="7173" max="7423" width="8.85546875" style="7"/>
    <col min="7424" max="7424" width="12.7109375" style="7" customWidth="1"/>
    <col min="7425" max="7425" width="20.7109375" style="7" customWidth="1"/>
    <col min="7426" max="7426" width="5.85546875" style="7" customWidth="1"/>
    <col min="7427" max="7428" width="20.7109375" style="7" customWidth="1"/>
    <col min="7429" max="7679" width="8.85546875" style="7"/>
    <col min="7680" max="7680" width="12.7109375" style="7" customWidth="1"/>
    <col min="7681" max="7681" width="20.7109375" style="7" customWidth="1"/>
    <col min="7682" max="7682" width="5.85546875" style="7" customWidth="1"/>
    <col min="7683" max="7684" width="20.7109375" style="7" customWidth="1"/>
    <col min="7685" max="7935" width="8.85546875" style="7"/>
    <col min="7936" max="7936" width="12.7109375" style="7" customWidth="1"/>
    <col min="7937" max="7937" width="20.7109375" style="7" customWidth="1"/>
    <col min="7938" max="7938" width="5.85546875" style="7" customWidth="1"/>
    <col min="7939" max="7940" width="20.7109375" style="7" customWidth="1"/>
    <col min="7941" max="8191" width="8.85546875" style="7"/>
    <col min="8192" max="8192" width="12.7109375" style="7" customWidth="1"/>
    <col min="8193" max="8193" width="20.7109375" style="7" customWidth="1"/>
    <col min="8194" max="8194" width="5.85546875" style="7" customWidth="1"/>
    <col min="8195" max="8196" width="20.7109375" style="7" customWidth="1"/>
    <col min="8197" max="8447" width="8.85546875" style="7"/>
    <col min="8448" max="8448" width="12.7109375" style="7" customWidth="1"/>
    <col min="8449" max="8449" width="20.7109375" style="7" customWidth="1"/>
    <col min="8450" max="8450" width="5.85546875" style="7" customWidth="1"/>
    <col min="8451" max="8452" width="20.7109375" style="7" customWidth="1"/>
    <col min="8453" max="8703" width="8.85546875" style="7"/>
    <col min="8704" max="8704" width="12.7109375" style="7" customWidth="1"/>
    <col min="8705" max="8705" width="20.7109375" style="7" customWidth="1"/>
    <col min="8706" max="8706" width="5.85546875" style="7" customWidth="1"/>
    <col min="8707" max="8708" width="20.7109375" style="7" customWidth="1"/>
    <col min="8709" max="8959" width="8.85546875" style="7"/>
    <col min="8960" max="8960" width="12.7109375" style="7" customWidth="1"/>
    <col min="8961" max="8961" width="20.7109375" style="7" customWidth="1"/>
    <col min="8962" max="8962" width="5.85546875" style="7" customWidth="1"/>
    <col min="8963" max="8964" width="20.7109375" style="7" customWidth="1"/>
    <col min="8965" max="9215" width="8.85546875" style="7"/>
    <col min="9216" max="9216" width="12.7109375" style="7" customWidth="1"/>
    <col min="9217" max="9217" width="20.7109375" style="7" customWidth="1"/>
    <col min="9218" max="9218" width="5.85546875" style="7" customWidth="1"/>
    <col min="9219" max="9220" width="20.7109375" style="7" customWidth="1"/>
    <col min="9221" max="9471" width="8.85546875" style="7"/>
    <col min="9472" max="9472" width="12.7109375" style="7" customWidth="1"/>
    <col min="9473" max="9473" width="20.7109375" style="7" customWidth="1"/>
    <col min="9474" max="9474" width="5.85546875" style="7" customWidth="1"/>
    <col min="9475" max="9476" width="20.7109375" style="7" customWidth="1"/>
    <col min="9477" max="9727" width="8.85546875" style="7"/>
    <col min="9728" max="9728" width="12.7109375" style="7" customWidth="1"/>
    <col min="9729" max="9729" width="20.7109375" style="7" customWidth="1"/>
    <col min="9730" max="9730" width="5.85546875" style="7" customWidth="1"/>
    <col min="9731" max="9732" width="20.7109375" style="7" customWidth="1"/>
    <col min="9733" max="9983" width="8.85546875" style="7"/>
    <col min="9984" max="9984" width="12.7109375" style="7" customWidth="1"/>
    <col min="9985" max="9985" width="20.7109375" style="7" customWidth="1"/>
    <col min="9986" max="9986" width="5.85546875" style="7" customWidth="1"/>
    <col min="9987" max="9988" width="20.7109375" style="7" customWidth="1"/>
    <col min="9989" max="10239" width="8.85546875" style="7"/>
    <col min="10240" max="10240" width="12.7109375" style="7" customWidth="1"/>
    <col min="10241" max="10241" width="20.7109375" style="7" customWidth="1"/>
    <col min="10242" max="10242" width="5.85546875" style="7" customWidth="1"/>
    <col min="10243" max="10244" width="20.7109375" style="7" customWidth="1"/>
    <col min="10245" max="10495" width="8.85546875" style="7"/>
    <col min="10496" max="10496" width="12.7109375" style="7" customWidth="1"/>
    <col min="10497" max="10497" width="20.7109375" style="7" customWidth="1"/>
    <col min="10498" max="10498" width="5.85546875" style="7" customWidth="1"/>
    <col min="10499" max="10500" width="20.7109375" style="7" customWidth="1"/>
    <col min="10501" max="10751" width="8.85546875" style="7"/>
    <col min="10752" max="10752" width="12.7109375" style="7" customWidth="1"/>
    <col min="10753" max="10753" width="20.7109375" style="7" customWidth="1"/>
    <col min="10754" max="10754" width="5.85546875" style="7" customWidth="1"/>
    <col min="10755" max="10756" width="20.7109375" style="7" customWidth="1"/>
    <col min="10757" max="11007" width="8.85546875" style="7"/>
    <col min="11008" max="11008" width="12.7109375" style="7" customWidth="1"/>
    <col min="11009" max="11009" width="20.7109375" style="7" customWidth="1"/>
    <col min="11010" max="11010" width="5.85546875" style="7" customWidth="1"/>
    <col min="11011" max="11012" width="20.7109375" style="7" customWidth="1"/>
    <col min="11013" max="11263" width="8.85546875" style="7"/>
    <col min="11264" max="11264" width="12.7109375" style="7" customWidth="1"/>
    <col min="11265" max="11265" width="20.7109375" style="7" customWidth="1"/>
    <col min="11266" max="11266" width="5.85546875" style="7" customWidth="1"/>
    <col min="11267" max="11268" width="20.7109375" style="7" customWidth="1"/>
    <col min="11269" max="11519" width="8.85546875" style="7"/>
    <col min="11520" max="11520" width="12.7109375" style="7" customWidth="1"/>
    <col min="11521" max="11521" width="20.7109375" style="7" customWidth="1"/>
    <col min="11522" max="11522" width="5.85546875" style="7" customWidth="1"/>
    <col min="11523" max="11524" width="20.7109375" style="7" customWidth="1"/>
    <col min="11525" max="11775" width="8.85546875" style="7"/>
    <col min="11776" max="11776" width="12.7109375" style="7" customWidth="1"/>
    <col min="11777" max="11777" width="20.7109375" style="7" customWidth="1"/>
    <col min="11778" max="11778" width="5.85546875" style="7" customWidth="1"/>
    <col min="11779" max="11780" width="20.7109375" style="7" customWidth="1"/>
    <col min="11781" max="12031" width="8.85546875" style="7"/>
    <col min="12032" max="12032" width="12.7109375" style="7" customWidth="1"/>
    <col min="12033" max="12033" width="20.7109375" style="7" customWidth="1"/>
    <col min="12034" max="12034" width="5.85546875" style="7" customWidth="1"/>
    <col min="12035" max="12036" width="20.7109375" style="7" customWidth="1"/>
    <col min="12037" max="12287" width="8.85546875" style="7"/>
    <col min="12288" max="12288" width="12.7109375" style="7" customWidth="1"/>
    <col min="12289" max="12289" width="20.7109375" style="7" customWidth="1"/>
    <col min="12290" max="12290" width="5.85546875" style="7" customWidth="1"/>
    <col min="12291" max="12292" width="20.7109375" style="7" customWidth="1"/>
    <col min="12293" max="12543" width="8.85546875" style="7"/>
    <col min="12544" max="12544" width="12.7109375" style="7" customWidth="1"/>
    <col min="12545" max="12545" width="20.7109375" style="7" customWidth="1"/>
    <col min="12546" max="12546" width="5.85546875" style="7" customWidth="1"/>
    <col min="12547" max="12548" width="20.7109375" style="7" customWidth="1"/>
    <col min="12549" max="12799" width="8.85546875" style="7"/>
    <col min="12800" max="12800" width="12.7109375" style="7" customWidth="1"/>
    <col min="12801" max="12801" width="20.7109375" style="7" customWidth="1"/>
    <col min="12802" max="12802" width="5.85546875" style="7" customWidth="1"/>
    <col min="12803" max="12804" width="20.7109375" style="7" customWidth="1"/>
    <col min="12805" max="13055" width="8.85546875" style="7"/>
    <col min="13056" max="13056" width="12.7109375" style="7" customWidth="1"/>
    <col min="13057" max="13057" width="20.7109375" style="7" customWidth="1"/>
    <col min="13058" max="13058" width="5.85546875" style="7" customWidth="1"/>
    <col min="13059" max="13060" width="20.7109375" style="7" customWidth="1"/>
    <col min="13061" max="13311" width="8.85546875" style="7"/>
    <col min="13312" max="13312" width="12.7109375" style="7" customWidth="1"/>
    <col min="13313" max="13313" width="20.7109375" style="7" customWidth="1"/>
    <col min="13314" max="13314" width="5.85546875" style="7" customWidth="1"/>
    <col min="13315" max="13316" width="20.7109375" style="7" customWidth="1"/>
    <col min="13317" max="13567" width="8.85546875" style="7"/>
    <col min="13568" max="13568" width="12.7109375" style="7" customWidth="1"/>
    <col min="13569" max="13569" width="20.7109375" style="7" customWidth="1"/>
    <col min="13570" max="13570" width="5.85546875" style="7" customWidth="1"/>
    <col min="13571" max="13572" width="20.7109375" style="7" customWidth="1"/>
    <col min="13573" max="13823" width="8.85546875" style="7"/>
    <col min="13824" max="13824" width="12.7109375" style="7" customWidth="1"/>
    <col min="13825" max="13825" width="20.7109375" style="7" customWidth="1"/>
    <col min="13826" max="13826" width="5.85546875" style="7" customWidth="1"/>
    <col min="13827" max="13828" width="20.7109375" style="7" customWidth="1"/>
    <col min="13829" max="14079" width="8.85546875" style="7"/>
    <col min="14080" max="14080" width="12.7109375" style="7" customWidth="1"/>
    <col min="14081" max="14081" width="20.7109375" style="7" customWidth="1"/>
    <col min="14082" max="14082" width="5.85546875" style="7" customWidth="1"/>
    <col min="14083" max="14084" width="20.7109375" style="7" customWidth="1"/>
    <col min="14085" max="14335" width="8.85546875" style="7"/>
    <col min="14336" max="14336" width="12.7109375" style="7" customWidth="1"/>
    <col min="14337" max="14337" width="20.7109375" style="7" customWidth="1"/>
    <col min="14338" max="14338" width="5.85546875" style="7" customWidth="1"/>
    <col min="14339" max="14340" width="20.7109375" style="7" customWidth="1"/>
    <col min="14341" max="14591" width="8.85546875" style="7"/>
    <col min="14592" max="14592" width="12.7109375" style="7" customWidth="1"/>
    <col min="14593" max="14593" width="20.7109375" style="7" customWidth="1"/>
    <col min="14594" max="14594" width="5.85546875" style="7" customWidth="1"/>
    <col min="14595" max="14596" width="20.7109375" style="7" customWidth="1"/>
    <col min="14597" max="14847" width="8.85546875" style="7"/>
    <col min="14848" max="14848" width="12.7109375" style="7" customWidth="1"/>
    <col min="14849" max="14849" width="20.7109375" style="7" customWidth="1"/>
    <col min="14850" max="14850" width="5.85546875" style="7" customWidth="1"/>
    <col min="14851" max="14852" width="20.7109375" style="7" customWidth="1"/>
    <col min="14853" max="15103" width="8.85546875" style="7"/>
    <col min="15104" max="15104" width="12.7109375" style="7" customWidth="1"/>
    <col min="15105" max="15105" width="20.7109375" style="7" customWidth="1"/>
    <col min="15106" max="15106" width="5.85546875" style="7" customWidth="1"/>
    <col min="15107" max="15108" width="20.7109375" style="7" customWidth="1"/>
    <col min="15109" max="15359" width="8.85546875" style="7"/>
    <col min="15360" max="15360" width="12.7109375" style="7" customWidth="1"/>
    <col min="15361" max="15361" width="20.7109375" style="7" customWidth="1"/>
    <col min="15362" max="15362" width="5.85546875" style="7" customWidth="1"/>
    <col min="15363" max="15364" width="20.7109375" style="7" customWidth="1"/>
    <col min="15365" max="15615" width="8.85546875" style="7"/>
    <col min="15616" max="15616" width="12.7109375" style="7" customWidth="1"/>
    <col min="15617" max="15617" width="20.7109375" style="7" customWidth="1"/>
    <col min="15618" max="15618" width="5.85546875" style="7" customWidth="1"/>
    <col min="15619" max="15620" width="20.7109375" style="7" customWidth="1"/>
    <col min="15621" max="15871" width="8.85546875" style="7"/>
    <col min="15872" max="15872" width="12.7109375" style="7" customWidth="1"/>
    <col min="15873" max="15873" width="20.7109375" style="7" customWidth="1"/>
    <col min="15874" max="15874" width="5.85546875" style="7" customWidth="1"/>
    <col min="15875" max="15876" width="20.7109375" style="7" customWidth="1"/>
    <col min="15877" max="16127" width="8.85546875" style="7"/>
    <col min="16128" max="16128" width="12.7109375" style="7" customWidth="1"/>
    <col min="16129" max="16129" width="20.7109375" style="7" customWidth="1"/>
    <col min="16130" max="16130" width="5.85546875" style="7" customWidth="1"/>
    <col min="16131" max="16132" width="20.7109375" style="7" customWidth="1"/>
    <col min="16133" max="16384" width="8.85546875" style="7"/>
  </cols>
  <sheetData>
    <row r="1" spans="1:6" s="2" customFormat="1" ht="15.6" customHeight="1" x14ac:dyDescent="0.35">
      <c r="A1" s="74"/>
      <c r="B1" s="1" t="s">
        <v>58</v>
      </c>
      <c r="C1" s="70"/>
      <c r="D1" s="71"/>
      <c r="E1" s="71"/>
      <c r="F1" s="72"/>
    </row>
    <row r="2" spans="1:6" ht="9" customHeight="1" x14ac:dyDescent="0.25">
      <c r="A2" s="74"/>
      <c r="B2" s="60"/>
      <c r="C2" s="61"/>
      <c r="D2" s="60"/>
      <c r="E2" s="60"/>
    </row>
    <row r="3" spans="1:6" s="73" customFormat="1" ht="56.25" x14ac:dyDescent="0.25">
      <c r="A3" s="75"/>
      <c r="B3" s="83" t="s">
        <v>59</v>
      </c>
      <c r="C3" s="83" t="s">
        <v>60</v>
      </c>
      <c r="D3" s="83" t="s">
        <v>61</v>
      </c>
      <c r="E3" s="83" t="s">
        <v>62</v>
      </c>
      <c r="F3" s="83" t="s">
        <v>63</v>
      </c>
    </row>
    <row r="4" spans="1:6" ht="15.6" customHeight="1" x14ac:dyDescent="0.25">
      <c r="A4" s="74"/>
      <c r="B4" s="5" t="s">
        <v>64</v>
      </c>
      <c r="C4" s="62">
        <v>0</v>
      </c>
      <c r="D4" s="61" t="s">
        <v>65</v>
      </c>
      <c r="E4" s="63">
        <v>0</v>
      </c>
    </row>
    <row r="5" spans="1:6" ht="15.6" customHeight="1" x14ac:dyDescent="0.25">
      <c r="A5" s="74"/>
      <c r="B5" s="5" t="s">
        <v>66</v>
      </c>
      <c r="C5" s="62">
        <v>0</v>
      </c>
      <c r="D5" s="61" t="s">
        <v>65</v>
      </c>
      <c r="E5" s="63">
        <v>0</v>
      </c>
      <c r="F5" s="64"/>
    </row>
    <row r="6" spans="1:6" ht="15.6" customHeight="1" x14ac:dyDescent="0.25">
      <c r="A6" s="74"/>
      <c r="B6" s="5" t="s">
        <v>67</v>
      </c>
      <c r="C6" s="62">
        <v>5.5E-2</v>
      </c>
      <c r="D6" s="61" t="s">
        <v>65</v>
      </c>
      <c r="E6" s="63">
        <v>5.5E-2</v>
      </c>
      <c r="F6" s="64"/>
    </row>
    <row r="7" spans="1:6" ht="15.6" customHeight="1" x14ac:dyDescent="0.25">
      <c r="A7" s="74"/>
      <c r="B7" s="5" t="s">
        <v>68</v>
      </c>
      <c r="C7" s="62">
        <v>5.5E-2</v>
      </c>
      <c r="D7" s="63">
        <v>5.5100000000000003E-2</v>
      </c>
      <c r="E7" s="63">
        <f t="shared" ref="E7:E12" si="0">C7+D7</f>
        <v>0.1101</v>
      </c>
      <c r="F7" s="64"/>
    </row>
    <row r="8" spans="1:6" ht="15.6" customHeight="1" x14ac:dyDescent="0.25">
      <c r="A8" s="74"/>
      <c r="B8" s="5" t="s">
        <v>69</v>
      </c>
      <c r="C8" s="62">
        <v>7.9799999999999996E-2</v>
      </c>
      <c r="D8" s="63">
        <v>5.6399999999999999E-2</v>
      </c>
      <c r="E8" s="63">
        <f t="shared" si="0"/>
        <v>0.13619999999999999</v>
      </c>
      <c r="F8" s="64"/>
    </row>
    <row r="9" spans="1:6" ht="15.6" customHeight="1" x14ac:dyDescent="0.25">
      <c r="A9" s="74"/>
      <c r="B9" s="5" t="s">
        <v>70</v>
      </c>
      <c r="C9" s="62">
        <v>4.2900000000000001E-2</v>
      </c>
      <c r="D9" s="63">
        <v>4.9799999999999997E-2</v>
      </c>
      <c r="E9" s="63">
        <f t="shared" si="0"/>
        <v>9.2700000000000005E-2</v>
      </c>
      <c r="F9" s="64"/>
    </row>
    <row r="10" spans="1:6" ht="15.6" customHeight="1" x14ac:dyDescent="0.25">
      <c r="A10" s="74"/>
      <c r="B10" s="5" t="s">
        <v>71</v>
      </c>
      <c r="C10" s="62">
        <v>0.04</v>
      </c>
      <c r="D10" s="63">
        <v>0</v>
      </c>
      <c r="E10" s="63">
        <f t="shared" si="0"/>
        <v>0.04</v>
      </c>
      <c r="F10" s="64"/>
    </row>
    <row r="11" spans="1:6" ht="15.6" customHeight="1" x14ac:dyDescent="0.25">
      <c r="A11" s="74"/>
      <c r="B11" s="5" t="s">
        <v>72</v>
      </c>
      <c r="C11" s="62">
        <v>0.05</v>
      </c>
      <c r="D11" s="63">
        <v>3.6600000000000001E-2</v>
      </c>
      <c r="E11" s="63">
        <f t="shared" si="0"/>
        <v>8.660000000000001E-2</v>
      </c>
      <c r="F11" s="64"/>
    </row>
    <row r="12" spans="1:6" ht="15.6" customHeight="1" x14ac:dyDescent="0.25">
      <c r="A12" s="74"/>
      <c r="B12" s="5" t="s">
        <v>73</v>
      </c>
      <c r="C12" s="62">
        <v>0.08</v>
      </c>
      <c r="D12" s="63">
        <v>4.1200000000000001E-2</v>
      </c>
      <c r="E12" s="63">
        <f t="shared" si="0"/>
        <v>0.1212</v>
      </c>
      <c r="F12" s="64"/>
    </row>
    <row r="13" spans="1:6" ht="15.6" customHeight="1" x14ac:dyDescent="0.25">
      <c r="A13" s="74"/>
      <c r="B13" s="5" t="s">
        <v>8</v>
      </c>
      <c r="C13" s="62" t="s">
        <v>74</v>
      </c>
      <c r="D13" s="63">
        <v>3.49E-2</v>
      </c>
      <c r="E13" s="63">
        <f>0.0362+D13</f>
        <v>7.1099999999999997E-2</v>
      </c>
      <c r="F13" s="64"/>
    </row>
    <row r="14" spans="1:6" ht="15.6" customHeight="1" x14ac:dyDescent="0.25">
      <c r="A14" s="74"/>
      <c r="B14" s="5" t="s">
        <v>9</v>
      </c>
      <c r="C14" s="62">
        <v>7.0000000000000007E-2</v>
      </c>
      <c r="D14" s="63">
        <v>3.2199999999999999E-2</v>
      </c>
      <c r="E14" s="63">
        <f t="shared" ref="E14:E24" si="1">C14+D14</f>
        <v>0.10220000000000001</v>
      </c>
      <c r="F14" s="64"/>
    </row>
    <row r="15" spans="1:6" ht="15.6" customHeight="1" x14ac:dyDescent="0.25">
      <c r="A15" s="74"/>
      <c r="B15" s="5" t="s">
        <v>10</v>
      </c>
      <c r="C15" s="62">
        <v>7.0000000000000007E-2</v>
      </c>
      <c r="D15" s="63">
        <v>3.0800000000000001E-2</v>
      </c>
      <c r="E15" s="63">
        <f t="shared" si="1"/>
        <v>0.1008</v>
      </c>
      <c r="F15" s="64"/>
    </row>
    <row r="16" spans="1:6" ht="15.6" customHeight="1" x14ac:dyDescent="0.25">
      <c r="A16" s="74"/>
      <c r="B16" s="5" t="s">
        <v>11</v>
      </c>
      <c r="C16" s="62">
        <v>0</v>
      </c>
      <c r="D16" s="63">
        <v>0.02</v>
      </c>
      <c r="E16" s="63">
        <f t="shared" si="1"/>
        <v>0.02</v>
      </c>
      <c r="F16" s="64"/>
    </row>
    <row r="17" spans="1:6" ht="15.6" customHeight="1" x14ac:dyDescent="0.25">
      <c r="A17" s="74"/>
      <c r="B17" s="5" t="s">
        <v>12</v>
      </c>
      <c r="C17" s="62">
        <v>0.05</v>
      </c>
      <c r="D17" s="63">
        <v>0</v>
      </c>
      <c r="E17" s="63">
        <f t="shared" si="1"/>
        <v>0.05</v>
      </c>
      <c r="F17" s="64"/>
    </row>
    <row r="18" spans="1:6" ht="15.6" customHeight="1" x14ac:dyDescent="0.25">
      <c r="A18" s="74"/>
      <c r="B18" s="5" t="s">
        <v>13</v>
      </c>
      <c r="C18" s="62">
        <v>0.06</v>
      </c>
      <c r="D18" s="63">
        <v>0.02</v>
      </c>
      <c r="E18" s="63">
        <f t="shared" si="1"/>
        <v>0.08</v>
      </c>
      <c r="F18" s="64"/>
    </row>
    <row r="19" spans="1:6" ht="15.6" customHeight="1" x14ac:dyDescent="0.25">
      <c r="A19" s="74"/>
      <c r="B19" s="5" t="s">
        <v>14</v>
      </c>
      <c r="C19" s="62">
        <v>0.06</v>
      </c>
      <c r="D19" s="63">
        <v>0</v>
      </c>
      <c r="E19" s="63">
        <f t="shared" si="1"/>
        <v>0.06</v>
      </c>
      <c r="F19" s="64"/>
    </row>
    <row r="20" spans="1:6" ht="15.6" customHeight="1" x14ac:dyDescent="0.25">
      <c r="A20" s="74"/>
      <c r="B20" s="5" t="s">
        <v>15</v>
      </c>
      <c r="C20" s="62">
        <v>0.03</v>
      </c>
      <c r="D20" s="63">
        <v>0</v>
      </c>
      <c r="E20" s="63">
        <f t="shared" si="1"/>
        <v>0.03</v>
      </c>
      <c r="F20" s="64"/>
    </row>
    <row r="21" spans="1:6" ht="15.6" customHeight="1" x14ac:dyDescent="0.25">
      <c r="A21" s="74"/>
      <c r="B21" s="5" t="s">
        <v>16</v>
      </c>
      <c r="C21" s="62">
        <v>0.02</v>
      </c>
      <c r="D21" s="63">
        <v>0.01</v>
      </c>
      <c r="E21" s="63">
        <f t="shared" si="1"/>
        <v>0.03</v>
      </c>
      <c r="F21" s="64"/>
    </row>
    <row r="22" spans="1:6" ht="15.6" customHeight="1" x14ac:dyDescent="0.25">
      <c r="A22" s="74"/>
      <c r="B22" s="5" t="s">
        <v>18</v>
      </c>
      <c r="C22" s="62">
        <v>0.04</v>
      </c>
      <c r="D22" s="63">
        <v>0</v>
      </c>
      <c r="E22" s="63">
        <f t="shared" si="1"/>
        <v>0.04</v>
      </c>
      <c r="F22" s="65" t="s">
        <v>75</v>
      </c>
    </row>
    <row r="23" spans="1:6" ht="15.6" customHeight="1" x14ac:dyDescent="0.25">
      <c r="A23" s="74" t="s">
        <v>76</v>
      </c>
      <c r="B23" s="5" t="s">
        <v>17</v>
      </c>
      <c r="C23" s="62">
        <v>0.04</v>
      </c>
      <c r="D23" s="63">
        <v>0</v>
      </c>
      <c r="E23" s="63">
        <f t="shared" si="1"/>
        <v>0.04</v>
      </c>
      <c r="F23" s="64" t="s">
        <v>77</v>
      </c>
    </row>
    <row r="24" spans="1:6" ht="15.6" customHeight="1" x14ac:dyDescent="0.25">
      <c r="A24" s="74"/>
      <c r="B24" s="5" t="s">
        <v>19</v>
      </c>
      <c r="C24" s="62">
        <v>2.5000000000000001E-2</v>
      </c>
      <c r="D24" s="63">
        <v>0.02</v>
      </c>
      <c r="E24" s="63">
        <f t="shared" si="1"/>
        <v>4.4999999999999998E-2</v>
      </c>
      <c r="F24" s="64"/>
    </row>
    <row r="25" spans="1:6" ht="15.6" customHeight="1" x14ac:dyDescent="0.25">
      <c r="A25" s="74"/>
      <c r="B25" s="5" t="s">
        <v>20</v>
      </c>
      <c r="C25" s="62">
        <v>0</v>
      </c>
      <c r="D25" s="63">
        <v>0</v>
      </c>
      <c r="E25" s="63">
        <v>0</v>
      </c>
      <c r="F25" s="64"/>
    </row>
    <row r="26" spans="1:6" ht="15.6" customHeight="1" x14ac:dyDescent="0.25">
      <c r="A26" s="76" t="s">
        <v>78</v>
      </c>
      <c r="B26" s="5" t="s">
        <v>21</v>
      </c>
      <c r="C26" s="62">
        <v>0.02</v>
      </c>
      <c r="D26" s="63">
        <v>0</v>
      </c>
      <c r="E26" s="63">
        <v>0.02</v>
      </c>
      <c r="F26" s="64" t="s">
        <v>79</v>
      </c>
    </row>
    <row r="27" spans="1:6" ht="15.6" customHeight="1" x14ac:dyDescent="0.25">
      <c r="A27" s="76" t="s">
        <v>80</v>
      </c>
      <c r="B27" s="5" t="s">
        <v>22</v>
      </c>
      <c r="C27" s="62">
        <v>0</v>
      </c>
      <c r="D27" s="63">
        <v>0</v>
      </c>
      <c r="E27" s="63">
        <v>0</v>
      </c>
      <c r="F27" s="61" t="s">
        <v>81</v>
      </c>
    </row>
    <row r="28" spans="1:6" ht="15.6" customHeight="1" x14ac:dyDescent="0.25">
      <c r="A28" s="76" t="s">
        <v>82</v>
      </c>
      <c r="B28" s="5" t="s">
        <v>23</v>
      </c>
      <c r="C28" s="62">
        <v>3.0599999999999999E-2</v>
      </c>
      <c r="D28" s="63">
        <v>1.2999999999999999E-2</v>
      </c>
      <c r="E28" s="63">
        <v>4.36E-2</v>
      </c>
      <c r="F28" s="64"/>
    </row>
    <row r="29" spans="1:6" ht="15.6" customHeight="1" x14ac:dyDescent="0.25">
      <c r="A29" s="76" t="s">
        <v>83</v>
      </c>
      <c r="B29" s="5" t="s">
        <v>24</v>
      </c>
      <c r="C29" s="62">
        <v>3.5000000000000003E-2</v>
      </c>
      <c r="D29" s="62">
        <v>0</v>
      </c>
      <c r="E29" s="63">
        <v>3.5000000000000003E-2</v>
      </c>
      <c r="F29" s="64"/>
    </row>
    <row r="30" spans="1:6" ht="15.6" customHeight="1" x14ac:dyDescent="0.25">
      <c r="A30" s="76"/>
      <c r="B30" s="5" t="s">
        <v>25</v>
      </c>
      <c r="C30" s="62">
        <v>3.4000000000000002E-2</v>
      </c>
      <c r="D30" s="62">
        <v>0</v>
      </c>
      <c r="E30" s="63">
        <v>3.4000000000000002E-2</v>
      </c>
      <c r="F30" s="64"/>
    </row>
    <row r="31" spans="1:6" ht="15.6" customHeight="1" x14ac:dyDescent="0.25">
      <c r="A31" s="76"/>
      <c r="B31" s="5" t="s">
        <v>26</v>
      </c>
      <c r="C31" s="62">
        <v>2.5000000000000001E-2</v>
      </c>
      <c r="D31" s="62">
        <v>0</v>
      </c>
      <c r="E31" s="63">
        <v>2.5000000000000001E-2</v>
      </c>
      <c r="F31" s="64"/>
    </row>
    <row r="32" spans="1:6" ht="15.6" customHeight="1" x14ac:dyDescent="0.25">
      <c r="A32" s="76"/>
      <c r="B32" s="5" t="s">
        <v>27</v>
      </c>
      <c r="C32" s="62">
        <v>2.5000000000000001E-2</v>
      </c>
      <c r="D32" s="62">
        <v>0</v>
      </c>
      <c r="E32" s="63">
        <v>2.5000000000000001E-2</v>
      </c>
      <c r="F32" s="64"/>
    </row>
    <row r="33" spans="1:6" ht="15.6" customHeight="1" x14ac:dyDescent="0.25">
      <c r="A33" s="76" t="s">
        <v>84</v>
      </c>
      <c r="B33" s="5" t="s">
        <v>85</v>
      </c>
      <c r="C33" s="62">
        <v>0.03</v>
      </c>
      <c r="D33" s="62">
        <v>0.01</v>
      </c>
      <c r="E33" s="63">
        <v>0.04</v>
      </c>
      <c r="F33" s="64"/>
    </row>
    <row r="34" spans="1:6" ht="15.6" customHeight="1" x14ac:dyDescent="0.25">
      <c r="A34" s="76" t="s">
        <v>86</v>
      </c>
      <c r="B34" s="5" t="s">
        <v>29</v>
      </c>
      <c r="C34" s="62">
        <v>2.5000000000000001E-2</v>
      </c>
      <c r="D34" s="62">
        <v>0.01</v>
      </c>
      <c r="E34" s="63">
        <v>3.5000000000000003E-2</v>
      </c>
      <c r="F34" s="64"/>
    </row>
    <row r="35" spans="1:6" ht="15.6" customHeight="1" x14ac:dyDescent="0.25">
      <c r="A35" s="76" t="s">
        <v>87</v>
      </c>
      <c r="B35" s="5" t="s">
        <v>30</v>
      </c>
      <c r="C35" s="62">
        <v>1.4999999999999999E-2</v>
      </c>
      <c r="D35" s="62">
        <v>0.01</v>
      </c>
      <c r="E35" s="63">
        <v>2.5000000000000001E-2</v>
      </c>
      <c r="F35" s="64"/>
    </row>
    <row r="36" spans="1:6" ht="15.6" customHeight="1" x14ac:dyDescent="0.25">
      <c r="A36" s="76"/>
      <c r="B36" s="5" t="s">
        <v>31</v>
      </c>
      <c r="C36" s="62">
        <v>0</v>
      </c>
      <c r="D36" s="62"/>
      <c r="E36" s="63">
        <v>0</v>
      </c>
      <c r="F36" s="64"/>
    </row>
    <row r="37" spans="1:6" ht="15.6" customHeight="1" x14ac:dyDescent="0.25">
      <c r="A37" s="76"/>
      <c r="B37" s="5" t="s">
        <v>32</v>
      </c>
      <c r="C37" s="62">
        <v>0</v>
      </c>
      <c r="D37" s="62"/>
      <c r="E37" s="63">
        <v>0</v>
      </c>
      <c r="F37" s="64"/>
    </row>
    <row r="38" spans="1:6" ht="15.6" customHeight="1" x14ac:dyDescent="0.25">
      <c r="A38" s="76"/>
      <c r="B38" s="5" t="s">
        <v>33</v>
      </c>
      <c r="C38" s="62">
        <v>0.03</v>
      </c>
      <c r="D38" s="62"/>
      <c r="E38" s="63">
        <v>0.03</v>
      </c>
    </row>
    <row r="39" spans="1:6" ht="15.6" customHeight="1" x14ac:dyDescent="0.25">
      <c r="A39" s="76"/>
      <c r="B39" s="5" t="s">
        <v>34</v>
      </c>
      <c r="C39" s="62">
        <v>0.04</v>
      </c>
      <c r="D39" s="62"/>
      <c r="E39" s="63">
        <v>0.04</v>
      </c>
    </row>
    <row r="40" spans="1:6" ht="15.6" customHeight="1" x14ac:dyDescent="0.25">
      <c r="A40" s="76"/>
      <c r="B40" s="5" t="s">
        <v>35</v>
      </c>
      <c r="C40" s="62">
        <v>0.03</v>
      </c>
      <c r="D40" s="62"/>
      <c r="E40" s="63">
        <v>0.03</v>
      </c>
    </row>
    <row r="41" spans="1:6" ht="15.6" customHeight="1" x14ac:dyDescent="0.25">
      <c r="A41" s="76"/>
      <c r="B41" s="5" t="s">
        <v>36</v>
      </c>
      <c r="C41" s="62">
        <v>0.03</v>
      </c>
      <c r="D41" s="62"/>
      <c r="E41" s="63">
        <v>0.03</v>
      </c>
    </row>
    <row r="42" spans="1:6" ht="15.6" customHeight="1" x14ac:dyDescent="0.25">
      <c r="A42" s="76"/>
      <c r="B42" s="5" t="s">
        <v>37</v>
      </c>
      <c r="C42" s="62">
        <v>0.01</v>
      </c>
      <c r="D42" s="62"/>
      <c r="E42" s="63">
        <v>0.01</v>
      </c>
    </row>
    <row r="43" spans="1:6" ht="15.6" customHeight="1" x14ac:dyDescent="0.25">
      <c r="A43" s="76"/>
      <c r="B43" s="5" t="s">
        <v>38</v>
      </c>
      <c r="C43" s="62">
        <v>0</v>
      </c>
      <c r="D43" s="62"/>
      <c r="E43" s="63">
        <v>0</v>
      </c>
    </row>
    <row r="44" spans="1:6" ht="15.6" customHeight="1" x14ac:dyDescent="0.25">
      <c r="A44" s="76"/>
      <c r="B44" s="5" t="s">
        <v>39</v>
      </c>
      <c r="C44" s="62">
        <v>0</v>
      </c>
      <c r="D44" s="62"/>
      <c r="E44" s="63">
        <v>0</v>
      </c>
    </row>
    <row r="45" spans="1:6" ht="15.6" customHeight="1" x14ac:dyDescent="0.25">
      <c r="A45" s="76"/>
      <c r="B45" s="5" t="s">
        <v>40</v>
      </c>
      <c r="C45" s="62">
        <v>0</v>
      </c>
      <c r="D45" s="62"/>
      <c r="E45" s="63">
        <v>0</v>
      </c>
    </row>
    <row r="46" spans="1:6" ht="15.6" customHeight="1" x14ac:dyDescent="0.25">
      <c r="A46" s="76"/>
      <c r="B46" s="5" t="s">
        <v>41</v>
      </c>
      <c r="C46" s="62">
        <v>0.03</v>
      </c>
      <c r="D46" s="62"/>
      <c r="E46" s="63">
        <v>0.03</v>
      </c>
    </row>
    <row r="47" spans="1:6" ht="15.6" customHeight="1" x14ac:dyDescent="0.25">
      <c r="A47" s="76"/>
      <c r="B47" s="5" t="s">
        <v>42</v>
      </c>
      <c r="C47" s="62">
        <v>0</v>
      </c>
      <c r="D47" s="62"/>
      <c r="E47" s="63">
        <v>0</v>
      </c>
    </row>
    <row r="48" spans="1:6" ht="15.6" customHeight="1" x14ac:dyDescent="0.25">
      <c r="A48" s="76"/>
      <c r="B48" s="5" t="s">
        <v>88</v>
      </c>
      <c r="C48" s="62">
        <v>0.02</v>
      </c>
      <c r="D48" s="62"/>
      <c r="E48" s="63">
        <v>0.02</v>
      </c>
    </row>
    <row r="49" spans="1:6" ht="15.6" customHeight="1" x14ac:dyDescent="0.25">
      <c r="A49" s="76" t="s">
        <v>89</v>
      </c>
      <c r="B49" s="5" t="s">
        <v>43</v>
      </c>
      <c r="C49" s="66">
        <v>0</v>
      </c>
      <c r="D49" s="67"/>
      <c r="E49" s="67">
        <v>0</v>
      </c>
      <c r="F49" s="68">
        <v>800</v>
      </c>
    </row>
    <row r="50" spans="1:6" ht="15.6" customHeight="1" x14ac:dyDescent="0.25">
      <c r="A50" s="76"/>
      <c r="B50" s="5" t="s">
        <v>44</v>
      </c>
      <c r="C50" s="66">
        <v>3.2500000000000001E-2</v>
      </c>
      <c r="D50" s="67"/>
      <c r="E50" s="67">
        <v>3.2500000000000001E-2</v>
      </c>
    </row>
    <row r="51" spans="1:6" ht="15.6" customHeight="1" x14ac:dyDescent="0.25">
      <c r="A51" s="76"/>
      <c r="B51" s="5" t="s">
        <v>45</v>
      </c>
      <c r="C51" s="66">
        <v>0</v>
      </c>
      <c r="D51" s="67"/>
      <c r="E51" s="67">
        <v>0</v>
      </c>
    </row>
    <row r="52" spans="1:6" ht="15.6" customHeight="1" x14ac:dyDescent="0.25">
      <c r="A52" s="76"/>
      <c r="B52" s="5" t="s">
        <v>46</v>
      </c>
      <c r="C52" s="66">
        <v>0</v>
      </c>
      <c r="D52" s="67"/>
      <c r="E52" s="67">
        <v>0</v>
      </c>
    </row>
    <row r="53" spans="1:6" ht="15.6" customHeight="1" x14ac:dyDescent="0.25">
      <c r="A53" s="76" t="s">
        <v>90</v>
      </c>
      <c r="B53" s="5" t="s">
        <v>47</v>
      </c>
      <c r="C53" s="66">
        <v>0.02</v>
      </c>
      <c r="D53" s="67"/>
      <c r="E53" s="67">
        <v>0.02</v>
      </c>
      <c r="F53" s="68">
        <v>600</v>
      </c>
    </row>
    <row r="54" spans="1:6" ht="15.6" customHeight="1" x14ac:dyDescent="0.25">
      <c r="A54" s="76"/>
      <c r="B54" s="5" t="s">
        <v>48</v>
      </c>
      <c r="C54" s="66">
        <v>0</v>
      </c>
      <c r="D54" s="67"/>
      <c r="E54" s="67">
        <v>0</v>
      </c>
    </row>
    <row r="55" spans="1:6" ht="15.6" customHeight="1" x14ac:dyDescent="0.25">
      <c r="A55" s="76"/>
      <c r="B55" s="5" t="s">
        <v>49</v>
      </c>
      <c r="C55" s="66">
        <v>2.5000000000000001E-2</v>
      </c>
      <c r="D55" s="67"/>
      <c r="E55" s="67">
        <v>2.5000000000000001E-2</v>
      </c>
    </row>
    <row r="56" spans="1:6" ht="15.6" customHeight="1" x14ac:dyDescent="0.25">
      <c r="A56" s="76"/>
      <c r="B56" s="5" t="s">
        <v>50</v>
      </c>
      <c r="C56" s="66">
        <v>0.03</v>
      </c>
      <c r="D56" s="67"/>
      <c r="E56" s="67">
        <f>C56</f>
        <v>0.03</v>
      </c>
    </row>
    <row r="57" spans="1:6" ht="15.6" customHeight="1" x14ac:dyDescent="0.25">
      <c r="A57" s="76" t="s">
        <v>91</v>
      </c>
      <c r="B57" s="5" t="s">
        <v>52</v>
      </c>
      <c r="C57" s="66" t="s">
        <v>92</v>
      </c>
      <c r="D57" s="67"/>
      <c r="E57" s="66" t="str">
        <f>C57</f>
        <v>5.00% / $2,500</v>
      </c>
    </row>
    <row r="58" spans="1:6" ht="15.6" customHeight="1" x14ac:dyDescent="0.25">
      <c r="A58" s="74" t="s">
        <v>143</v>
      </c>
      <c r="B58" s="5" t="s">
        <v>141</v>
      </c>
      <c r="C58" s="129" t="s">
        <v>142</v>
      </c>
      <c r="D58" s="130"/>
      <c r="E58" s="129" t="s">
        <v>142</v>
      </c>
    </row>
    <row r="59" spans="1:6" ht="15.6" customHeight="1" x14ac:dyDescent="0.25">
      <c r="A59" s="74" t="s">
        <v>157</v>
      </c>
      <c r="B59" s="5" t="s">
        <v>156</v>
      </c>
      <c r="C59" s="129" t="s">
        <v>158</v>
      </c>
      <c r="D59" s="130"/>
      <c r="E59" s="129" t="s">
        <v>158</v>
      </c>
    </row>
    <row r="60" spans="1:6" ht="15.6" customHeight="1" x14ac:dyDescent="0.25">
      <c r="A60" s="74"/>
      <c r="B60" s="5"/>
      <c r="C60" s="129"/>
      <c r="D60" s="130"/>
      <c r="E60" s="78" t="s">
        <v>53</v>
      </c>
      <c r="F60" s="79">
        <v>45905</v>
      </c>
    </row>
    <row r="61" spans="1:6" ht="15.6" customHeight="1" x14ac:dyDescent="0.25">
      <c r="A61" s="74"/>
      <c r="B61" s="41" t="s">
        <v>3</v>
      </c>
      <c r="C61" s="78"/>
      <c r="F61" s="7"/>
    </row>
    <row r="62" spans="1:6" ht="15.6" customHeight="1" x14ac:dyDescent="0.25">
      <c r="A62" s="74" t="s">
        <v>76</v>
      </c>
      <c r="B62" s="41" t="s">
        <v>93</v>
      </c>
      <c r="C62" s="78"/>
      <c r="D62" s="41"/>
      <c r="E62" s="41"/>
      <c r="F62" s="80"/>
    </row>
    <row r="63" spans="1:6" ht="15.6" customHeight="1" x14ac:dyDescent="0.25">
      <c r="A63" s="74" t="s">
        <v>78</v>
      </c>
      <c r="B63" s="41" t="s">
        <v>94</v>
      </c>
      <c r="C63" s="78"/>
      <c r="D63" s="41"/>
      <c r="E63" s="41"/>
      <c r="F63" s="80"/>
    </row>
    <row r="64" spans="1:6" ht="15.6" customHeight="1" x14ac:dyDescent="0.25">
      <c r="A64" s="74" t="s">
        <v>80</v>
      </c>
      <c r="B64" s="41" t="s">
        <v>95</v>
      </c>
      <c r="C64" s="78"/>
      <c r="D64" s="41"/>
      <c r="E64" s="41"/>
      <c r="F64" s="80"/>
    </row>
    <row r="65" spans="1:7" ht="15.6" customHeight="1" x14ac:dyDescent="0.25">
      <c r="A65" s="74" t="s">
        <v>82</v>
      </c>
      <c r="B65" s="41" t="s">
        <v>96</v>
      </c>
      <c r="C65" s="78"/>
      <c r="D65" s="41"/>
      <c r="E65" s="41"/>
      <c r="F65" s="80"/>
    </row>
    <row r="66" spans="1:7" ht="15.6" customHeight="1" x14ac:dyDescent="0.25">
      <c r="A66" s="74"/>
      <c r="B66" s="41" t="s">
        <v>97</v>
      </c>
      <c r="C66" s="78"/>
      <c r="D66" s="41"/>
      <c r="E66" s="41"/>
      <c r="F66" s="80"/>
    </row>
    <row r="67" spans="1:7" ht="15.6" customHeight="1" x14ac:dyDescent="0.25">
      <c r="A67" s="74" t="s">
        <v>83</v>
      </c>
      <c r="B67" s="41" t="s">
        <v>98</v>
      </c>
      <c r="C67" s="78"/>
      <c r="D67" s="41"/>
      <c r="E67" s="41"/>
      <c r="F67" s="80"/>
    </row>
    <row r="68" spans="1:7" ht="15.6" customHeight="1" x14ac:dyDescent="0.25">
      <c r="A68" s="74"/>
      <c r="B68" s="41" t="s">
        <v>99</v>
      </c>
      <c r="C68" s="78"/>
      <c r="D68" s="41"/>
      <c r="E68" s="41"/>
      <c r="F68" s="80"/>
    </row>
    <row r="69" spans="1:7" ht="15.6" customHeight="1" x14ac:dyDescent="0.25">
      <c r="A69" s="74" t="s">
        <v>84</v>
      </c>
      <c r="B69" s="41" t="s">
        <v>100</v>
      </c>
      <c r="C69" s="78"/>
      <c r="D69" s="41"/>
      <c r="E69" s="41"/>
      <c r="F69" s="80"/>
    </row>
    <row r="70" spans="1:7" ht="15.6" customHeight="1" x14ac:dyDescent="0.25">
      <c r="A70" s="74" t="s">
        <v>86</v>
      </c>
      <c r="B70" s="41" t="s">
        <v>101</v>
      </c>
      <c r="C70" s="78"/>
      <c r="D70" s="41"/>
      <c r="E70" s="41"/>
      <c r="F70" s="80"/>
    </row>
    <row r="71" spans="1:7" ht="15.6" customHeight="1" x14ac:dyDescent="0.25">
      <c r="A71" s="74" t="s">
        <v>87</v>
      </c>
      <c r="B71" s="41" t="s">
        <v>102</v>
      </c>
      <c r="C71" s="78"/>
      <c r="D71" s="41"/>
      <c r="E71" s="41"/>
      <c r="F71" s="80"/>
    </row>
    <row r="72" spans="1:7" ht="15.6" customHeight="1" x14ac:dyDescent="0.25">
      <c r="A72" s="74" t="s">
        <v>89</v>
      </c>
      <c r="B72" s="81" t="s">
        <v>147</v>
      </c>
      <c r="C72" s="78"/>
      <c r="D72" s="41"/>
      <c r="E72" s="41"/>
      <c r="F72" s="80"/>
    </row>
    <row r="73" spans="1:7" ht="15.6" customHeight="1" x14ac:dyDescent="0.25">
      <c r="A73" s="77" t="s">
        <v>90</v>
      </c>
      <c r="B73" s="81" t="s">
        <v>148</v>
      </c>
      <c r="C73" s="82"/>
      <c r="D73" s="21"/>
      <c r="E73" s="21"/>
      <c r="F73" s="80"/>
    </row>
    <row r="74" spans="1:7" ht="15.6" customHeight="1" x14ac:dyDescent="0.25">
      <c r="A74" s="77" t="s">
        <v>91</v>
      </c>
      <c r="B74" s="81" t="s">
        <v>144</v>
      </c>
      <c r="C74" s="82"/>
      <c r="D74" s="21"/>
      <c r="E74" s="21"/>
      <c r="F74" s="80"/>
    </row>
    <row r="75" spans="1:7" ht="15.6" customHeight="1" x14ac:dyDescent="0.25">
      <c r="A75" s="77" t="s">
        <v>143</v>
      </c>
      <c r="B75" s="81" t="s">
        <v>145</v>
      </c>
      <c r="C75" s="82"/>
      <c r="D75" s="21"/>
      <c r="E75" s="21"/>
      <c r="F75" s="80"/>
    </row>
    <row r="76" spans="1:7" ht="15.6" customHeight="1" x14ac:dyDescent="0.2">
      <c r="A76" s="74" t="s">
        <v>157</v>
      </c>
      <c r="B76" s="166" t="s">
        <v>159</v>
      </c>
      <c r="C76" s="166"/>
      <c r="D76" s="166"/>
      <c r="E76" s="166"/>
      <c r="F76" s="166"/>
      <c r="G76" s="166"/>
    </row>
    <row r="77" spans="1:7" ht="15.6" customHeight="1" x14ac:dyDescent="0.2">
      <c r="B77" s="166"/>
      <c r="C77" s="166"/>
      <c r="D77" s="166"/>
      <c r="E77" s="166"/>
      <c r="F77" s="166"/>
      <c r="G77" s="166"/>
    </row>
    <row r="78" spans="1:7" ht="15.6" customHeight="1" x14ac:dyDescent="0.25">
      <c r="B78" s="148"/>
      <c r="C78" s="148"/>
      <c r="D78" s="148"/>
      <c r="E78" s="148"/>
      <c r="F78" s="148"/>
      <c r="G78" s="148"/>
    </row>
    <row r="79" spans="1:7" ht="15.6" customHeight="1" x14ac:dyDescent="0.25">
      <c r="B79" s="148"/>
      <c r="C79" s="148"/>
      <c r="D79" s="148"/>
      <c r="E79" s="148"/>
      <c r="F79" s="148"/>
      <c r="G79" s="148"/>
    </row>
  </sheetData>
  <mergeCells count="1">
    <mergeCell ref="B76:G77"/>
  </mergeCells>
  <phoneticPr fontId="3" type="noConversion"/>
  <printOptions horizontalCentered="1"/>
  <pageMargins left="0.75" right="0.75" top="1" bottom="0.75" header="0.5" footer="0.5"/>
  <pageSetup scale="96" firstPageNumber="62" fitToHeight="2" orientation="portrait" r:id="rId1"/>
  <headerFooter scaleWithDoc="0" alignWithMargins="0">
    <oddFooter>&amp;C&amp;"Arial,Regular"&amp;10&amp;P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82810-C965-4F12-A782-4768832801DE}">
  <sheetPr>
    <tabColor rgb="FF92D050"/>
    <pageSetUpPr autoPageBreaks="0"/>
  </sheetPr>
  <dimension ref="A1:D58"/>
  <sheetViews>
    <sheetView showGridLines="0" zoomScaleNormal="100" zoomScaleSheetLayoutView="100" workbookViewId="0">
      <pane ySplit="4" topLeftCell="A25" activePane="bottomLeft" state="frozen"/>
      <selection pane="bottomLeft" activeCell="B40" sqref="B40"/>
    </sheetView>
  </sheetViews>
  <sheetFormatPr defaultRowHeight="12.75" x14ac:dyDescent="0.2"/>
  <cols>
    <col min="1" max="1" width="14.85546875" style="7" customWidth="1"/>
    <col min="2" max="3" width="16.42578125" style="7" customWidth="1"/>
    <col min="4" max="4" width="17.28515625" style="7" customWidth="1"/>
    <col min="5" max="255" width="8.85546875" style="7"/>
    <col min="256" max="256" width="12.7109375" style="7" customWidth="1"/>
    <col min="257" max="257" width="20.7109375" style="7" customWidth="1"/>
    <col min="258" max="258" width="5.85546875" style="7" customWidth="1"/>
    <col min="259" max="260" width="20.7109375" style="7" customWidth="1"/>
    <col min="261" max="511" width="8.85546875" style="7"/>
    <col min="512" max="512" width="12.7109375" style="7" customWidth="1"/>
    <col min="513" max="513" width="20.7109375" style="7" customWidth="1"/>
    <col min="514" max="514" width="5.85546875" style="7" customWidth="1"/>
    <col min="515" max="516" width="20.7109375" style="7" customWidth="1"/>
    <col min="517" max="767" width="8.85546875" style="7"/>
    <col min="768" max="768" width="12.7109375" style="7" customWidth="1"/>
    <col min="769" max="769" width="20.7109375" style="7" customWidth="1"/>
    <col min="770" max="770" width="5.85546875" style="7" customWidth="1"/>
    <col min="771" max="772" width="20.7109375" style="7" customWidth="1"/>
    <col min="773" max="1023" width="8.85546875" style="7"/>
    <col min="1024" max="1024" width="12.7109375" style="7" customWidth="1"/>
    <col min="1025" max="1025" width="20.7109375" style="7" customWidth="1"/>
    <col min="1026" max="1026" width="5.85546875" style="7" customWidth="1"/>
    <col min="1027" max="1028" width="20.7109375" style="7" customWidth="1"/>
    <col min="1029" max="1279" width="8.85546875" style="7"/>
    <col min="1280" max="1280" width="12.7109375" style="7" customWidth="1"/>
    <col min="1281" max="1281" width="20.7109375" style="7" customWidth="1"/>
    <col min="1282" max="1282" width="5.85546875" style="7" customWidth="1"/>
    <col min="1283" max="1284" width="20.7109375" style="7" customWidth="1"/>
    <col min="1285" max="1535" width="8.85546875" style="7"/>
    <col min="1536" max="1536" width="12.7109375" style="7" customWidth="1"/>
    <col min="1537" max="1537" width="20.7109375" style="7" customWidth="1"/>
    <col min="1538" max="1538" width="5.85546875" style="7" customWidth="1"/>
    <col min="1539" max="1540" width="20.7109375" style="7" customWidth="1"/>
    <col min="1541" max="1791" width="8.85546875" style="7"/>
    <col min="1792" max="1792" width="12.7109375" style="7" customWidth="1"/>
    <col min="1793" max="1793" width="20.7109375" style="7" customWidth="1"/>
    <col min="1794" max="1794" width="5.85546875" style="7" customWidth="1"/>
    <col min="1795" max="1796" width="20.7109375" style="7" customWidth="1"/>
    <col min="1797" max="2047" width="8.85546875" style="7"/>
    <col min="2048" max="2048" width="12.7109375" style="7" customWidth="1"/>
    <col min="2049" max="2049" width="20.7109375" style="7" customWidth="1"/>
    <col min="2050" max="2050" width="5.85546875" style="7" customWidth="1"/>
    <col min="2051" max="2052" width="20.7109375" style="7" customWidth="1"/>
    <col min="2053" max="2303" width="8.85546875" style="7"/>
    <col min="2304" max="2304" width="12.7109375" style="7" customWidth="1"/>
    <col min="2305" max="2305" width="20.7109375" style="7" customWidth="1"/>
    <col min="2306" max="2306" width="5.85546875" style="7" customWidth="1"/>
    <col min="2307" max="2308" width="20.7109375" style="7" customWidth="1"/>
    <col min="2309" max="2559" width="8.85546875" style="7"/>
    <col min="2560" max="2560" width="12.7109375" style="7" customWidth="1"/>
    <col min="2561" max="2561" width="20.7109375" style="7" customWidth="1"/>
    <col min="2562" max="2562" width="5.85546875" style="7" customWidth="1"/>
    <col min="2563" max="2564" width="20.7109375" style="7" customWidth="1"/>
    <col min="2565" max="2815" width="8.85546875" style="7"/>
    <col min="2816" max="2816" width="12.7109375" style="7" customWidth="1"/>
    <col min="2817" max="2817" width="20.7109375" style="7" customWidth="1"/>
    <col min="2818" max="2818" width="5.85546875" style="7" customWidth="1"/>
    <col min="2819" max="2820" width="20.7109375" style="7" customWidth="1"/>
    <col min="2821" max="3071" width="8.85546875" style="7"/>
    <col min="3072" max="3072" width="12.7109375" style="7" customWidth="1"/>
    <col min="3073" max="3073" width="20.7109375" style="7" customWidth="1"/>
    <col min="3074" max="3074" width="5.85546875" style="7" customWidth="1"/>
    <col min="3075" max="3076" width="20.7109375" style="7" customWidth="1"/>
    <col min="3077" max="3327" width="8.85546875" style="7"/>
    <col min="3328" max="3328" width="12.7109375" style="7" customWidth="1"/>
    <col min="3329" max="3329" width="20.7109375" style="7" customWidth="1"/>
    <col min="3330" max="3330" width="5.85546875" style="7" customWidth="1"/>
    <col min="3331" max="3332" width="20.7109375" style="7" customWidth="1"/>
    <col min="3333" max="3583" width="8.85546875" style="7"/>
    <col min="3584" max="3584" width="12.7109375" style="7" customWidth="1"/>
    <col min="3585" max="3585" width="20.7109375" style="7" customWidth="1"/>
    <col min="3586" max="3586" width="5.85546875" style="7" customWidth="1"/>
    <col min="3587" max="3588" width="20.7109375" style="7" customWidth="1"/>
    <col min="3589" max="3839" width="8.85546875" style="7"/>
    <col min="3840" max="3840" width="12.7109375" style="7" customWidth="1"/>
    <col min="3841" max="3841" width="20.7109375" style="7" customWidth="1"/>
    <col min="3842" max="3842" width="5.85546875" style="7" customWidth="1"/>
    <col min="3843" max="3844" width="20.7109375" style="7" customWidth="1"/>
    <col min="3845" max="4095" width="8.85546875" style="7"/>
    <col min="4096" max="4096" width="12.7109375" style="7" customWidth="1"/>
    <col min="4097" max="4097" width="20.7109375" style="7" customWidth="1"/>
    <col min="4098" max="4098" width="5.85546875" style="7" customWidth="1"/>
    <col min="4099" max="4100" width="20.7109375" style="7" customWidth="1"/>
    <col min="4101" max="4351" width="8.85546875" style="7"/>
    <col min="4352" max="4352" width="12.7109375" style="7" customWidth="1"/>
    <col min="4353" max="4353" width="20.7109375" style="7" customWidth="1"/>
    <col min="4354" max="4354" width="5.85546875" style="7" customWidth="1"/>
    <col min="4355" max="4356" width="20.7109375" style="7" customWidth="1"/>
    <col min="4357" max="4607" width="8.85546875" style="7"/>
    <col min="4608" max="4608" width="12.7109375" style="7" customWidth="1"/>
    <col min="4609" max="4609" width="20.7109375" style="7" customWidth="1"/>
    <col min="4610" max="4610" width="5.85546875" style="7" customWidth="1"/>
    <col min="4611" max="4612" width="20.7109375" style="7" customWidth="1"/>
    <col min="4613" max="4863" width="8.85546875" style="7"/>
    <col min="4864" max="4864" width="12.7109375" style="7" customWidth="1"/>
    <col min="4865" max="4865" width="20.7109375" style="7" customWidth="1"/>
    <col min="4866" max="4866" width="5.85546875" style="7" customWidth="1"/>
    <col min="4867" max="4868" width="20.7109375" style="7" customWidth="1"/>
    <col min="4869" max="5119" width="8.85546875" style="7"/>
    <col min="5120" max="5120" width="12.7109375" style="7" customWidth="1"/>
    <col min="5121" max="5121" width="20.7109375" style="7" customWidth="1"/>
    <col min="5122" max="5122" width="5.85546875" style="7" customWidth="1"/>
    <col min="5123" max="5124" width="20.7109375" style="7" customWidth="1"/>
    <col min="5125" max="5375" width="8.85546875" style="7"/>
    <col min="5376" max="5376" width="12.7109375" style="7" customWidth="1"/>
    <col min="5377" max="5377" width="20.7109375" style="7" customWidth="1"/>
    <col min="5378" max="5378" width="5.85546875" style="7" customWidth="1"/>
    <col min="5379" max="5380" width="20.7109375" style="7" customWidth="1"/>
    <col min="5381" max="5631" width="8.85546875" style="7"/>
    <col min="5632" max="5632" width="12.7109375" style="7" customWidth="1"/>
    <col min="5633" max="5633" width="20.7109375" style="7" customWidth="1"/>
    <col min="5634" max="5634" width="5.85546875" style="7" customWidth="1"/>
    <col min="5635" max="5636" width="20.7109375" style="7" customWidth="1"/>
    <col min="5637" max="5887" width="8.85546875" style="7"/>
    <col min="5888" max="5888" width="12.7109375" style="7" customWidth="1"/>
    <col min="5889" max="5889" width="20.7109375" style="7" customWidth="1"/>
    <col min="5890" max="5890" width="5.85546875" style="7" customWidth="1"/>
    <col min="5891" max="5892" width="20.7109375" style="7" customWidth="1"/>
    <col min="5893" max="6143" width="8.85546875" style="7"/>
    <col min="6144" max="6144" width="12.7109375" style="7" customWidth="1"/>
    <col min="6145" max="6145" width="20.7109375" style="7" customWidth="1"/>
    <col min="6146" max="6146" width="5.85546875" style="7" customWidth="1"/>
    <col min="6147" max="6148" width="20.7109375" style="7" customWidth="1"/>
    <col min="6149" max="6399" width="8.85546875" style="7"/>
    <col min="6400" max="6400" width="12.7109375" style="7" customWidth="1"/>
    <col min="6401" max="6401" width="20.7109375" style="7" customWidth="1"/>
    <col min="6402" max="6402" width="5.85546875" style="7" customWidth="1"/>
    <col min="6403" max="6404" width="20.7109375" style="7" customWidth="1"/>
    <col min="6405" max="6655" width="8.85546875" style="7"/>
    <col min="6656" max="6656" width="12.7109375" style="7" customWidth="1"/>
    <col min="6657" max="6657" width="20.7109375" style="7" customWidth="1"/>
    <col min="6658" max="6658" width="5.85546875" style="7" customWidth="1"/>
    <col min="6659" max="6660" width="20.7109375" style="7" customWidth="1"/>
    <col min="6661" max="6911" width="8.85546875" style="7"/>
    <col min="6912" max="6912" width="12.7109375" style="7" customWidth="1"/>
    <col min="6913" max="6913" width="20.7109375" style="7" customWidth="1"/>
    <col min="6914" max="6914" width="5.85546875" style="7" customWidth="1"/>
    <col min="6915" max="6916" width="20.7109375" style="7" customWidth="1"/>
    <col min="6917" max="7167" width="8.85546875" style="7"/>
    <col min="7168" max="7168" width="12.7109375" style="7" customWidth="1"/>
    <col min="7169" max="7169" width="20.7109375" style="7" customWidth="1"/>
    <col min="7170" max="7170" width="5.85546875" style="7" customWidth="1"/>
    <col min="7171" max="7172" width="20.7109375" style="7" customWidth="1"/>
    <col min="7173" max="7423" width="8.85546875" style="7"/>
    <col min="7424" max="7424" width="12.7109375" style="7" customWidth="1"/>
    <col min="7425" max="7425" width="20.7109375" style="7" customWidth="1"/>
    <col min="7426" max="7426" width="5.85546875" style="7" customWidth="1"/>
    <col min="7427" max="7428" width="20.7109375" style="7" customWidth="1"/>
    <col min="7429" max="7679" width="8.85546875" style="7"/>
    <col min="7680" max="7680" width="12.7109375" style="7" customWidth="1"/>
    <col min="7681" max="7681" width="20.7109375" style="7" customWidth="1"/>
    <col min="7682" max="7682" width="5.85546875" style="7" customWidth="1"/>
    <col min="7683" max="7684" width="20.7109375" style="7" customWidth="1"/>
    <col min="7685" max="7935" width="8.85546875" style="7"/>
    <col min="7936" max="7936" width="12.7109375" style="7" customWidth="1"/>
    <col min="7937" max="7937" width="20.7109375" style="7" customWidth="1"/>
    <col min="7938" max="7938" width="5.85546875" style="7" customWidth="1"/>
    <col min="7939" max="7940" width="20.7109375" style="7" customWidth="1"/>
    <col min="7941" max="8191" width="8.85546875" style="7"/>
    <col min="8192" max="8192" width="12.7109375" style="7" customWidth="1"/>
    <col min="8193" max="8193" width="20.7109375" style="7" customWidth="1"/>
    <col min="8194" max="8194" width="5.85546875" style="7" customWidth="1"/>
    <col min="8195" max="8196" width="20.7109375" style="7" customWidth="1"/>
    <col min="8197" max="8447" width="8.85546875" style="7"/>
    <col min="8448" max="8448" width="12.7109375" style="7" customWidth="1"/>
    <col min="8449" max="8449" width="20.7109375" style="7" customWidth="1"/>
    <col min="8450" max="8450" width="5.85546875" style="7" customWidth="1"/>
    <col min="8451" max="8452" width="20.7109375" style="7" customWidth="1"/>
    <col min="8453" max="8703" width="8.85546875" style="7"/>
    <col min="8704" max="8704" width="12.7109375" style="7" customWidth="1"/>
    <col min="8705" max="8705" width="20.7109375" style="7" customWidth="1"/>
    <col min="8706" max="8706" width="5.85546875" style="7" customWidth="1"/>
    <col min="8707" max="8708" width="20.7109375" style="7" customWidth="1"/>
    <col min="8709" max="8959" width="8.85546875" style="7"/>
    <col min="8960" max="8960" width="12.7109375" style="7" customWidth="1"/>
    <col min="8961" max="8961" width="20.7109375" style="7" customWidth="1"/>
    <col min="8962" max="8962" width="5.85546875" style="7" customWidth="1"/>
    <col min="8963" max="8964" width="20.7109375" style="7" customWidth="1"/>
    <col min="8965" max="9215" width="8.85546875" style="7"/>
    <col min="9216" max="9216" width="12.7109375" style="7" customWidth="1"/>
    <col min="9217" max="9217" width="20.7109375" style="7" customWidth="1"/>
    <col min="9218" max="9218" width="5.85546875" style="7" customWidth="1"/>
    <col min="9219" max="9220" width="20.7109375" style="7" customWidth="1"/>
    <col min="9221" max="9471" width="8.85546875" style="7"/>
    <col min="9472" max="9472" width="12.7109375" style="7" customWidth="1"/>
    <col min="9473" max="9473" width="20.7109375" style="7" customWidth="1"/>
    <col min="9474" max="9474" width="5.85546875" style="7" customWidth="1"/>
    <col min="9475" max="9476" width="20.7109375" style="7" customWidth="1"/>
    <col min="9477" max="9727" width="8.85546875" style="7"/>
    <col min="9728" max="9728" width="12.7109375" style="7" customWidth="1"/>
    <col min="9729" max="9729" width="20.7109375" style="7" customWidth="1"/>
    <col min="9730" max="9730" width="5.85546875" style="7" customWidth="1"/>
    <col min="9731" max="9732" width="20.7109375" style="7" customWidth="1"/>
    <col min="9733" max="9983" width="8.85546875" style="7"/>
    <col min="9984" max="9984" width="12.7109375" style="7" customWidth="1"/>
    <col min="9985" max="9985" width="20.7109375" style="7" customWidth="1"/>
    <col min="9986" max="9986" width="5.85546875" style="7" customWidth="1"/>
    <col min="9987" max="9988" width="20.7109375" style="7" customWidth="1"/>
    <col min="9989" max="10239" width="8.85546875" style="7"/>
    <col min="10240" max="10240" width="12.7109375" style="7" customWidth="1"/>
    <col min="10241" max="10241" width="20.7109375" style="7" customWidth="1"/>
    <col min="10242" max="10242" width="5.85546875" style="7" customWidth="1"/>
    <col min="10243" max="10244" width="20.7109375" style="7" customWidth="1"/>
    <col min="10245" max="10495" width="8.85546875" style="7"/>
    <col min="10496" max="10496" width="12.7109375" style="7" customWidth="1"/>
    <col min="10497" max="10497" width="20.7109375" style="7" customWidth="1"/>
    <col min="10498" max="10498" width="5.85546875" style="7" customWidth="1"/>
    <col min="10499" max="10500" width="20.7109375" style="7" customWidth="1"/>
    <col min="10501" max="10751" width="8.85546875" style="7"/>
    <col min="10752" max="10752" width="12.7109375" style="7" customWidth="1"/>
    <col min="10753" max="10753" width="20.7109375" style="7" customWidth="1"/>
    <col min="10754" max="10754" width="5.85546875" style="7" customWidth="1"/>
    <col min="10755" max="10756" width="20.7109375" style="7" customWidth="1"/>
    <col min="10757" max="11007" width="8.85546875" style="7"/>
    <col min="11008" max="11008" width="12.7109375" style="7" customWidth="1"/>
    <col min="11009" max="11009" width="20.7109375" style="7" customWidth="1"/>
    <col min="11010" max="11010" width="5.85546875" style="7" customWidth="1"/>
    <col min="11011" max="11012" width="20.7109375" style="7" customWidth="1"/>
    <col min="11013" max="11263" width="8.85546875" style="7"/>
    <col min="11264" max="11264" width="12.7109375" style="7" customWidth="1"/>
    <col min="11265" max="11265" width="20.7109375" style="7" customWidth="1"/>
    <col min="11266" max="11266" width="5.85546875" style="7" customWidth="1"/>
    <col min="11267" max="11268" width="20.7109375" style="7" customWidth="1"/>
    <col min="11269" max="11519" width="8.85546875" style="7"/>
    <col min="11520" max="11520" width="12.7109375" style="7" customWidth="1"/>
    <col min="11521" max="11521" width="20.7109375" style="7" customWidth="1"/>
    <col min="11522" max="11522" width="5.85546875" style="7" customWidth="1"/>
    <col min="11523" max="11524" width="20.7109375" style="7" customWidth="1"/>
    <col min="11525" max="11775" width="8.85546875" style="7"/>
    <col min="11776" max="11776" width="12.7109375" style="7" customWidth="1"/>
    <col min="11777" max="11777" width="20.7109375" style="7" customWidth="1"/>
    <col min="11778" max="11778" width="5.85546875" style="7" customWidth="1"/>
    <col min="11779" max="11780" width="20.7109375" style="7" customWidth="1"/>
    <col min="11781" max="12031" width="8.85546875" style="7"/>
    <col min="12032" max="12032" width="12.7109375" style="7" customWidth="1"/>
    <col min="12033" max="12033" width="20.7109375" style="7" customWidth="1"/>
    <col min="12034" max="12034" width="5.85546875" style="7" customWidth="1"/>
    <col min="12035" max="12036" width="20.7109375" style="7" customWidth="1"/>
    <col min="12037" max="12287" width="8.85546875" style="7"/>
    <col min="12288" max="12288" width="12.7109375" style="7" customWidth="1"/>
    <col min="12289" max="12289" width="20.7109375" style="7" customWidth="1"/>
    <col min="12290" max="12290" width="5.85546875" style="7" customWidth="1"/>
    <col min="12291" max="12292" width="20.7109375" style="7" customWidth="1"/>
    <col min="12293" max="12543" width="8.85546875" style="7"/>
    <col min="12544" max="12544" width="12.7109375" style="7" customWidth="1"/>
    <col min="12545" max="12545" width="20.7109375" style="7" customWidth="1"/>
    <col min="12546" max="12546" width="5.85546875" style="7" customWidth="1"/>
    <col min="12547" max="12548" width="20.7109375" style="7" customWidth="1"/>
    <col min="12549" max="12799" width="8.85546875" style="7"/>
    <col min="12800" max="12800" width="12.7109375" style="7" customWidth="1"/>
    <col min="12801" max="12801" width="20.7109375" style="7" customWidth="1"/>
    <col min="12802" max="12802" width="5.85546875" style="7" customWidth="1"/>
    <col min="12803" max="12804" width="20.7109375" style="7" customWidth="1"/>
    <col min="12805" max="13055" width="8.85546875" style="7"/>
    <col min="13056" max="13056" width="12.7109375" style="7" customWidth="1"/>
    <col min="13057" max="13057" width="20.7109375" style="7" customWidth="1"/>
    <col min="13058" max="13058" width="5.85546875" style="7" customWidth="1"/>
    <col min="13059" max="13060" width="20.7109375" style="7" customWidth="1"/>
    <col min="13061" max="13311" width="8.85546875" style="7"/>
    <col min="13312" max="13312" width="12.7109375" style="7" customWidth="1"/>
    <col min="13313" max="13313" width="20.7109375" style="7" customWidth="1"/>
    <col min="13314" max="13314" width="5.85546875" style="7" customWidth="1"/>
    <col min="13315" max="13316" width="20.7109375" style="7" customWidth="1"/>
    <col min="13317" max="13567" width="8.85546875" style="7"/>
    <col min="13568" max="13568" width="12.7109375" style="7" customWidth="1"/>
    <col min="13569" max="13569" width="20.7109375" style="7" customWidth="1"/>
    <col min="13570" max="13570" width="5.85546875" style="7" customWidth="1"/>
    <col min="13571" max="13572" width="20.7109375" style="7" customWidth="1"/>
    <col min="13573" max="13823" width="8.85546875" style="7"/>
    <col min="13824" max="13824" width="12.7109375" style="7" customWidth="1"/>
    <col min="13825" max="13825" width="20.7109375" style="7" customWidth="1"/>
    <col min="13826" max="13826" width="5.85546875" style="7" customWidth="1"/>
    <col min="13827" max="13828" width="20.7109375" style="7" customWidth="1"/>
    <col min="13829" max="14079" width="8.85546875" style="7"/>
    <col min="14080" max="14080" width="12.7109375" style="7" customWidth="1"/>
    <col min="14081" max="14081" width="20.7109375" style="7" customWidth="1"/>
    <col min="14082" max="14082" width="5.85546875" style="7" customWidth="1"/>
    <col min="14083" max="14084" width="20.7109375" style="7" customWidth="1"/>
    <col min="14085" max="14335" width="8.85546875" style="7"/>
    <col min="14336" max="14336" width="12.7109375" style="7" customWidth="1"/>
    <col min="14337" max="14337" width="20.7109375" style="7" customWidth="1"/>
    <col min="14338" max="14338" width="5.85546875" style="7" customWidth="1"/>
    <col min="14339" max="14340" width="20.7109375" style="7" customWidth="1"/>
    <col min="14341" max="14591" width="8.85546875" style="7"/>
    <col min="14592" max="14592" width="12.7109375" style="7" customWidth="1"/>
    <col min="14593" max="14593" width="20.7109375" style="7" customWidth="1"/>
    <col min="14594" max="14594" width="5.85546875" style="7" customWidth="1"/>
    <col min="14595" max="14596" width="20.7109375" style="7" customWidth="1"/>
    <col min="14597" max="14847" width="8.85546875" style="7"/>
    <col min="14848" max="14848" width="12.7109375" style="7" customWidth="1"/>
    <col min="14849" max="14849" width="20.7109375" style="7" customWidth="1"/>
    <col min="14850" max="14850" width="5.85546875" style="7" customWidth="1"/>
    <col min="14851" max="14852" width="20.7109375" style="7" customWidth="1"/>
    <col min="14853" max="15103" width="8.85546875" style="7"/>
    <col min="15104" max="15104" width="12.7109375" style="7" customWidth="1"/>
    <col min="15105" max="15105" width="20.7109375" style="7" customWidth="1"/>
    <col min="15106" max="15106" width="5.85546875" style="7" customWidth="1"/>
    <col min="15107" max="15108" width="20.7109375" style="7" customWidth="1"/>
    <col min="15109" max="15359" width="8.85546875" style="7"/>
    <col min="15360" max="15360" width="12.7109375" style="7" customWidth="1"/>
    <col min="15361" max="15361" width="20.7109375" style="7" customWidth="1"/>
    <col min="15362" max="15362" width="5.85546875" style="7" customWidth="1"/>
    <col min="15363" max="15364" width="20.7109375" style="7" customWidth="1"/>
    <col min="15365" max="15615" width="8.85546875" style="7"/>
    <col min="15616" max="15616" width="12.7109375" style="7" customWidth="1"/>
    <col min="15617" max="15617" width="20.7109375" style="7" customWidth="1"/>
    <col min="15618" max="15618" width="5.85546875" style="7" customWidth="1"/>
    <col min="15619" max="15620" width="20.7109375" style="7" customWidth="1"/>
    <col min="15621" max="15871" width="8.85546875" style="7"/>
    <col min="15872" max="15872" width="12.7109375" style="7" customWidth="1"/>
    <col min="15873" max="15873" width="20.7109375" style="7" customWidth="1"/>
    <col min="15874" max="15874" width="5.85546875" style="7" customWidth="1"/>
    <col min="15875" max="15876" width="20.7109375" style="7" customWidth="1"/>
    <col min="15877" max="16127" width="8.85546875" style="7"/>
    <col min="16128" max="16128" width="12.7109375" style="7" customWidth="1"/>
    <col min="16129" max="16129" width="20.7109375" style="7" customWidth="1"/>
    <col min="16130" max="16130" width="5.85546875" style="7" customWidth="1"/>
    <col min="16131" max="16132" width="20.7109375" style="7" customWidth="1"/>
    <col min="16133" max="16384" width="8.85546875" style="7"/>
  </cols>
  <sheetData>
    <row r="1" spans="1:4" s="2" customFormat="1" ht="21" x14ac:dyDescent="0.35">
      <c r="A1" s="1" t="s">
        <v>103</v>
      </c>
      <c r="B1" s="71"/>
      <c r="C1" s="71"/>
      <c r="D1" s="71"/>
    </row>
    <row r="2" spans="1:4" ht="15.6" customHeight="1" x14ac:dyDescent="0.25">
      <c r="A2" s="60"/>
      <c r="B2" s="60"/>
      <c r="C2" s="60"/>
      <c r="D2" s="60"/>
    </row>
    <row r="3" spans="1:4" s="88" customFormat="1" ht="15.75" customHeight="1" x14ac:dyDescent="0.3">
      <c r="A3" s="87"/>
      <c r="B3" s="167" t="s">
        <v>104</v>
      </c>
      <c r="C3" s="167"/>
      <c r="D3" s="167"/>
    </row>
    <row r="4" spans="1:4" s="90" customFormat="1" ht="37.5" x14ac:dyDescent="0.3">
      <c r="A4" s="83" t="s">
        <v>136</v>
      </c>
      <c r="B4" s="83" t="s">
        <v>105</v>
      </c>
      <c r="C4" s="83" t="s">
        <v>106</v>
      </c>
      <c r="D4" s="83" t="s">
        <v>107</v>
      </c>
    </row>
    <row r="5" spans="1:4" s="89" customFormat="1" ht="15.75" x14ac:dyDescent="0.25">
      <c r="A5" s="5">
        <v>1991</v>
      </c>
      <c r="B5" s="84">
        <v>0.17</v>
      </c>
      <c r="C5" s="84">
        <v>0.1</v>
      </c>
      <c r="D5" s="84">
        <v>0.15</v>
      </c>
    </row>
    <row r="6" spans="1:4" s="89" customFormat="1" ht="15.75" customHeight="1" x14ac:dyDescent="0.25">
      <c r="A6" s="5">
        <v>1992</v>
      </c>
      <c r="B6" s="85">
        <v>1.7500000000000002E-2</v>
      </c>
      <c r="C6" s="84">
        <v>0</v>
      </c>
      <c r="D6" s="84">
        <v>1.2999999999999999E-2</v>
      </c>
    </row>
    <row r="7" spans="1:4" s="89" customFormat="1" ht="15.75" customHeight="1" x14ac:dyDescent="0.25">
      <c r="A7" s="5">
        <v>1993</v>
      </c>
      <c r="B7" s="84">
        <v>0.26</v>
      </c>
      <c r="C7" s="84">
        <v>0</v>
      </c>
      <c r="D7" s="84">
        <v>0.19</v>
      </c>
    </row>
    <row r="8" spans="1:4" s="89" customFormat="1" ht="15.75" customHeight="1" x14ac:dyDescent="0.25">
      <c r="A8" s="5">
        <v>1994</v>
      </c>
      <c r="B8" s="84">
        <v>0</v>
      </c>
      <c r="C8" s="84">
        <v>0</v>
      </c>
      <c r="D8" s="84">
        <v>0</v>
      </c>
    </row>
    <row r="9" spans="1:4" s="89" customFormat="1" ht="15.75" customHeight="1" x14ac:dyDescent="0.25">
      <c r="A9" s="5">
        <v>1995</v>
      </c>
      <c r="B9" s="84">
        <v>0</v>
      </c>
      <c r="C9" s="84">
        <v>0</v>
      </c>
      <c r="D9" s="84">
        <v>0</v>
      </c>
    </row>
    <row r="10" spans="1:4" s="89" customFormat="1" ht="15.75" customHeight="1" x14ac:dyDescent="0.25">
      <c r="A10" s="5">
        <v>1996</v>
      </c>
      <c r="B10" s="84">
        <v>0</v>
      </c>
      <c r="C10" s="84">
        <v>0</v>
      </c>
      <c r="D10" s="84">
        <v>0</v>
      </c>
    </row>
    <row r="11" spans="1:4" s="89" customFormat="1" ht="15.75" customHeight="1" x14ac:dyDescent="0.25">
      <c r="A11" s="5">
        <v>1997</v>
      </c>
      <c r="B11" s="84">
        <v>0</v>
      </c>
      <c r="C11" s="84">
        <v>0</v>
      </c>
      <c r="D11" s="84">
        <v>0</v>
      </c>
    </row>
    <row r="12" spans="1:4" s="89" customFormat="1" ht="15.75" customHeight="1" x14ac:dyDescent="0.25">
      <c r="A12" s="5">
        <v>1998</v>
      </c>
      <c r="B12" s="84">
        <v>0</v>
      </c>
      <c r="C12" s="84">
        <v>0</v>
      </c>
      <c r="D12" s="84">
        <v>0</v>
      </c>
    </row>
    <row r="13" spans="1:4" s="89" customFormat="1" ht="15.75" customHeight="1" x14ac:dyDescent="0.25">
      <c r="A13" s="5">
        <v>1999</v>
      </c>
      <c r="B13" s="84">
        <v>0.18</v>
      </c>
      <c r="C13" s="84">
        <v>0</v>
      </c>
      <c r="D13" s="84">
        <v>0.14000000000000001</v>
      </c>
    </row>
    <row r="14" spans="1:4" s="89" customFormat="1" ht="15.75" customHeight="1" x14ac:dyDescent="0.25">
      <c r="A14" s="5">
        <v>2000</v>
      </c>
      <c r="B14" s="84">
        <v>0.1</v>
      </c>
      <c r="C14" s="84">
        <v>0</v>
      </c>
      <c r="D14" s="84">
        <v>0.08</v>
      </c>
    </row>
    <row r="15" spans="1:4" s="89" customFormat="1" ht="15.75" customHeight="1" x14ac:dyDescent="0.25">
      <c r="A15" s="5">
        <v>2001</v>
      </c>
      <c r="B15" s="84">
        <v>0.2</v>
      </c>
      <c r="C15" s="84">
        <v>0.104</v>
      </c>
      <c r="D15" s="84">
        <v>0.183</v>
      </c>
    </row>
    <row r="16" spans="1:4" s="89" customFormat="1" ht="15.75" customHeight="1" x14ac:dyDescent="0.25">
      <c r="A16" s="5">
        <v>2002</v>
      </c>
      <c r="B16" s="84">
        <v>9.5000000000000001E-2</v>
      </c>
      <c r="C16" s="84">
        <v>0.22600000000000001</v>
      </c>
      <c r="D16" s="84">
        <v>0.11700000000000001</v>
      </c>
    </row>
    <row r="17" spans="1:4" s="89" customFormat="1" ht="15.75" customHeight="1" x14ac:dyDescent="0.25">
      <c r="A17" s="5">
        <v>2003</v>
      </c>
      <c r="B17" s="84">
        <v>0</v>
      </c>
      <c r="C17" s="84">
        <v>0.36899999999999999</v>
      </c>
      <c r="D17" s="84">
        <v>6.9000000000000006E-2</v>
      </c>
    </row>
    <row r="18" spans="1:4" s="89" customFormat="1" ht="15.75" customHeight="1" x14ac:dyDescent="0.25">
      <c r="A18" s="5">
        <v>2004</v>
      </c>
      <c r="B18" s="84">
        <v>0</v>
      </c>
      <c r="C18" s="84">
        <v>0.27600000000000002</v>
      </c>
      <c r="D18" s="84">
        <v>6.6000000000000003E-2</v>
      </c>
    </row>
    <row r="19" spans="1:4" s="89" customFormat="1" ht="15.75" customHeight="1" x14ac:dyDescent="0.25">
      <c r="A19" s="5">
        <v>2005</v>
      </c>
      <c r="B19" s="84">
        <v>6.0999999999999999E-2</v>
      </c>
      <c r="C19" s="84">
        <v>0.29699999999999999</v>
      </c>
      <c r="D19" s="84">
        <v>0.13</v>
      </c>
    </row>
    <row r="20" spans="1:4" s="89" customFormat="1" ht="15.75" customHeight="1" x14ac:dyDescent="0.25">
      <c r="A20" s="5">
        <v>2006</v>
      </c>
      <c r="B20" s="84">
        <v>4.8000000000000001E-2</v>
      </c>
      <c r="C20" s="84">
        <v>0</v>
      </c>
      <c r="D20" s="84">
        <v>3.2000000000000001E-2</v>
      </c>
    </row>
    <row r="21" spans="1:4" s="89" customFormat="1" ht="15.75" customHeight="1" x14ac:dyDescent="0.25">
      <c r="A21" s="5">
        <v>2007</v>
      </c>
      <c r="B21" s="84">
        <v>3.1E-2</v>
      </c>
      <c r="C21" s="84">
        <v>0</v>
      </c>
      <c r="D21" s="84">
        <v>2.1000000000000001E-2</v>
      </c>
    </row>
    <row r="22" spans="1:4" s="89" customFormat="1" ht="15.75" customHeight="1" x14ac:dyDescent="0.25">
      <c r="A22" s="5">
        <v>2008</v>
      </c>
      <c r="B22" s="84">
        <v>9.7000000000000003E-2</v>
      </c>
      <c r="C22" s="84">
        <v>0</v>
      </c>
      <c r="D22" s="84">
        <v>6.7000000000000004E-2</v>
      </c>
    </row>
    <row r="23" spans="1:4" s="89" customFormat="1" ht="15.75" customHeight="1" x14ac:dyDescent="0.25">
      <c r="A23" s="5">
        <v>2009</v>
      </c>
      <c r="B23" s="84">
        <v>0</v>
      </c>
      <c r="C23" s="84">
        <v>0</v>
      </c>
      <c r="D23" s="84">
        <v>0</v>
      </c>
    </row>
    <row r="24" spans="1:4" s="89" customFormat="1" ht="15.75" customHeight="1" x14ac:dyDescent="0.25">
      <c r="A24" s="5">
        <v>2010</v>
      </c>
      <c r="B24" s="84">
        <v>0</v>
      </c>
      <c r="C24" s="84">
        <v>0</v>
      </c>
      <c r="D24" s="84">
        <v>0</v>
      </c>
    </row>
    <row r="25" spans="1:4" s="89" customFormat="1" ht="15.75" customHeight="1" x14ac:dyDescent="0.25">
      <c r="A25" s="5">
        <v>2011</v>
      </c>
      <c r="B25" s="84">
        <v>0.10299999999999999</v>
      </c>
      <c r="C25" s="84">
        <v>0</v>
      </c>
      <c r="D25" s="84">
        <v>7.1999999999999995E-2</v>
      </c>
    </row>
    <row r="26" spans="1:4" s="89" customFormat="1" ht="15.75" customHeight="1" x14ac:dyDescent="0.25">
      <c r="A26" s="5">
        <v>2012</v>
      </c>
      <c r="B26" s="84">
        <v>4.4999999999999998E-2</v>
      </c>
      <c r="C26" s="84">
        <v>4.4999999999999998E-2</v>
      </c>
      <c r="D26" s="84">
        <v>4.4999999999999998E-2</v>
      </c>
    </row>
    <row r="27" spans="1:4" s="89" customFormat="1" ht="15.75" customHeight="1" x14ac:dyDescent="0.25">
      <c r="A27" s="5">
        <v>2013</v>
      </c>
      <c r="B27" s="85">
        <v>6.3700000000000007E-2</v>
      </c>
      <c r="C27" s="84">
        <v>0</v>
      </c>
      <c r="D27" s="84">
        <v>4.7E-2</v>
      </c>
    </row>
    <row r="28" spans="1:4" s="89" customFormat="1" ht="15.75" customHeight="1" x14ac:dyDescent="0.25">
      <c r="A28" s="5">
        <v>2014</v>
      </c>
      <c r="B28" s="84">
        <v>6.8000000000000005E-2</v>
      </c>
      <c r="C28" s="84">
        <v>0</v>
      </c>
      <c r="D28" s="86">
        <v>5.0999999999999997E-2</v>
      </c>
    </row>
    <row r="29" spans="1:4" s="89" customFormat="1" ht="15.75" customHeight="1" x14ac:dyDescent="0.25">
      <c r="A29" s="5">
        <v>2015</v>
      </c>
      <c r="B29" s="84">
        <v>3.9E-2</v>
      </c>
      <c r="C29" s="84">
        <v>0</v>
      </c>
      <c r="D29" s="86">
        <v>2.9000000000000001E-2</v>
      </c>
    </row>
    <row r="30" spans="1:4" s="89" customFormat="1" ht="15.75" customHeight="1" x14ac:dyDescent="0.25">
      <c r="A30" s="5">
        <v>2016</v>
      </c>
      <c r="B30" s="84">
        <v>4.4999999999999998E-2</v>
      </c>
      <c r="C30" s="84">
        <v>0</v>
      </c>
      <c r="D30" s="86">
        <v>3.4000000000000002E-2</v>
      </c>
    </row>
    <row r="31" spans="1:4" s="89" customFormat="1" ht="15.75" customHeight="1" x14ac:dyDescent="0.25">
      <c r="A31" s="5">
        <v>2017</v>
      </c>
      <c r="B31" s="86">
        <v>8.0000000000000002E-3</v>
      </c>
      <c r="C31" s="86">
        <v>0</v>
      </c>
      <c r="D31" s="86">
        <v>6.0000000000000001E-3</v>
      </c>
    </row>
    <row r="32" spans="1:4" s="89" customFormat="1" ht="15.75" customHeight="1" x14ac:dyDescent="0.25">
      <c r="A32" s="5">
        <v>2018</v>
      </c>
      <c r="B32" s="86">
        <v>3.3000000000000002E-2</v>
      </c>
      <c r="C32" s="86">
        <v>0</v>
      </c>
      <c r="D32" s="86">
        <v>2.5000000000000001E-2</v>
      </c>
    </row>
    <row r="33" spans="1:4" s="89" customFormat="1" ht="15.75" customHeight="1" x14ac:dyDescent="0.25">
      <c r="A33" s="5">
        <v>2019</v>
      </c>
      <c r="B33" s="86">
        <v>7.3999999999999996E-2</v>
      </c>
      <c r="C33" s="86">
        <v>0</v>
      </c>
      <c r="D33" s="86">
        <v>5.7000000000000002E-2</v>
      </c>
    </row>
    <row r="34" spans="1:4" s="89" customFormat="1" ht="15.75" customHeight="1" x14ac:dyDescent="0.25">
      <c r="A34" s="5">
        <v>2020</v>
      </c>
      <c r="B34" s="86">
        <v>0</v>
      </c>
      <c r="C34" s="86">
        <v>0</v>
      </c>
      <c r="D34" s="86">
        <v>0</v>
      </c>
    </row>
    <row r="35" spans="1:4" s="89" customFormat="1" ht="15.75" customHeight="1" x14ac:dyDescent="0.25">
      <c r="A35" s="5">
        <v>2021</v>
      </c>
      <c r="B35" s="86">
        <v>0</v>
      </c>
      <c r="C35" s="86">
        <v>0</v>
      </c>
      <c r="D35" s="86">
        <v>0</v>
      </c>
    </row>
    <row r="36" spans="1:4" s="89" customFormat="1" ht="15.75" customHeight="1" x14ac:dyDescent="0.25">
      <c r="A36" s="5">
        <v>2022</v>
      </c>
      <c r="B36" s="86">
        <v>8.0000000000000002E-3</v>
      </c>
      <c r="C36" s="86">
        <v>0</v>
      </c>
      <c r="D36" s="86">
        <v>0</v>
      </c>
    </row>
    <row r="37" spans="1:4" s="89" customFormat="1" ht="15.75" x14ac:dyDescent="0.25">
      <c r="A37" s="5">
        <v>2023</v>
      </c>
      <c r="B37" s="86">
        <v>0.152</v>
      </c>
      <c r="C37" s="86">
        <v>0</v>
      </c>
      <c r="D37" s="86">
        <f>SUM(B37:C37)</f>
        <v>0.152</v>
      </c>
    </row>
    <row r="38" spans="1:4" s="89" customFormat="1" ht="15.75" x14ac:dyDescent="0.25">
      <c r="A38" s="5">
        <v>2024</v>
      </c>
      <c r="B38" s="86">
        <v>2.4E-2</v>
      </c>
      <c r="C38" s="86">
        <v>0</v>
      </c>
      <c r="D38" s="86">
        <f>SUM(B38:C38)</f>
        <v>2.4E-2</v>
      </c>
    </row>
    <row r="39" spans="1:4" s="21" customFormat="1" ht="15.75" x14ac:dyDescent="0.25">
      <c r="A39" s="5">
        <v>2025</v>
      </c>
      <c r="B39" s="86">
        <v>3.9E-2</v>
      </c>
      <c r="C39" s="86">
        <v>0</v>
      </c>
      <c r="D39" s="86">
        <f>SUM(B39:C39)</f>
        <v>3.9E-2</v>
      </c>
    </row>
    <row r="40" spans="1:4" s="21" customFormat="1" ht="15.75" x14ac:dyDescent="0.25">
      <c r="A40" s="5">
        <v>2026</v>
      </c>
      <c r="B40" s="86">
        <v>4.5999999999999999E-2</v>
      </c>
      <c r="C40" s="86">
        <v>0</v>
      </c>
      <c r="D40" s="86">
        <f>SUM(B40:C40)</f>
        <v>4.5999999999999999E-2</v>
      </c>
    </row>
    <row r="41" spans="1:4" s="21" customFormat="1" ht="15" x14ac:dyDescent="0.25">
      <c r="A41" s="81"/>
      <c r="B41" s="41"/>
      <c r="C41" s="78" t="s">
        <v>53</v>
      </c>
      <c r="D41" s="79">
        <v>46006</v>
      </c>
    </row>
    <row r="42" spans="1:4" s="21" customFormat="1" ht="15" x14ac:dyDescent="0.25"/>
    <row r="43" spans="1:4" s="21" customFormat="1" ht="15" x14ac:dyDescent="0.25"/>
    <row r="44" spans="1:4" s="21" customFormat="1" ht="15" x14ac:dyDescent="0.25"/>
    <row r="45" spans="1:4" s="21" customFormat="1" ht="15" x14ac:dyDescent="0.25"/>
    <row r="46" spans="1:4" s="21" customFormat="1" ht="15" x14ac:dyDescent="0.25"/>
    <row r="47" spans="1:4" s="21" customFormat="1" ht="15" x14ac:dyDescent="0.25"/>
    <row r="48" spans="1:4" s="21" customFormat="1" ht="15" x14ac:dyDescent="0.25"/>
    <row r="49" spans="1:4" s="21" customFormat="1" ht="15" x14ac:dyDescent="0.25"/>
    <row r="50" spans="1:4" s="21" customFormat="1" ht="15" x14ac:dyDescent="0.25"/>
    <row r="51" spans="1:4" s="21" customFormat="1" ht="15" x14ac:dyDescent="0.25"/>
    <row r="52" spans="1:4" s="21" customFormat="1" ht="15" x14ac:dyDescent="0.25"/>
    <row r="53" spans="1:4" s="21" customFormat="1" ht="15" x14ac:dyDescent="0.25"/>
    <row r="54" spans="1:4" s="21" customFormat="1" ht="15" x14ac:dyDescent="0.25"/>
    <row r="55" spans="1:4" s="21" customFormat="1" ht="15" x14ac:dyDescent="0.25"/>
    <row r="56" spans="1:4" s="21" customFormat="1" ht="15" x14ac:dyDescent="0.25"/>
    <row r="57" spans="1:4" s="21" customFormat="1" ht="15" x14ac:dyDescent="0.25"/>
    <row r="58" spans="1:4" ht="15" x14ac:dyDescent="0.25">
      <c r="A58" s="21"/>
      <c r="B58" s="21"/>
      <c r="C58" s="21"/>
      <c r="D58" s="21"/>
    </row>
  </sheetData>
  <mergeCells count="1">
    <mergeCell ref="B3:D3"/>
  </mergeCells>
  <printOptions horizontalCentered="1"/>
  <pageMargins left="0.75" right="0.75" top="1" bottom="0.75" header="0.5" footer="0.5"/>
  <pageSetup firstPageNumber="62" fitToWidth="0" fitToHeight="0" orientation="portrait" r:id="rId1"/>
  <headerFooter scaleWithDoc="0" alignWithMargins="0">
    <oddFooter>&amp;C&amp;"Arial,Regular"&amp;10&amp;P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DA96B-B3F4-4A79-A617-6D42AC15F72B}">
  <sheetPr>
    <tabColor rgb="FF92D050"/>
    <pageSetUpPr autoPageBreaks="0" fitToPage="1"/>
  </sheetPr>
  <dimension ref="A1:E40"/>
  <sheetViews>
    <sheetView showGridLines="0" zoomScaleNormal="100" zoomScaleSheetLayoutView="100" workbookViewId="0">
      <pane ySplit="4" topLeftCell="A14" activePane="bottomLeft" state="frozen"/>
      <selection pane="bottomLeft" activeCell="H30" sqref="H30"/>
    </sheetView>
  </sheetViews>
  <sheetFormatPr defaultRowHeight="12.75" x14ac:dyDescent="0.2"/>
  <cols>
    <col min="1" max="1" width="11.85546875" style="7" customWidth="1"/>
    <col min="2" max="3" width="16.42578125" style="7" customWidth="1"/>
    <col min="4" max="4" width="17" style="7" customWidth="1"/>
    <col min="5" max="5" width="17.5703125" style="7" bestFit="1" customWidth="1"/>
    <col min="6" max="255" width="8.85546875" style="7"/>
    <col min="256" max="256" width="12.7109375" style="7" customWidth="1"/>
    <col min="257" max="257" width="20.7109375" style="7" customWidth="1"/>
    <col min="258" max="258" width="5.85546875" style="7" customWidth="1"/>
    <col min="259" max="260" width="20.7109375" style="7" customWidth="1"/>
    <col min="261" max="511" width="8.85546875" style="7"/>
    <col min="512" max="512" width="12.7109375" style="7" customWidth="1"/>
    <col min="513" max="513" width="20.7109375" style="7" customWidth="1"/>
    <col min="514" max="514" width="5.85546875" style="7" customWidth="1"/>
    <col min="515" max="516" width="20.7109375" style="7" customWidth="1"/>
    <col min="517" max="767" width="8.85546875" style="7"/>
    <col min="768" max="768" width="12.7109375" style="7" customWidth="1"/>
    <col min="769" max="769" width="20.7109375" style="7" customWidth="1"/>
    <col min="770" max="770" width="5.85546875" style="7" customWidth="1"/>
    <col min="771" max="772" width="20.7109375" style="7" customWidth="1"/>
    <col min="773" max="1023" width="8.85546875" style="7"/>
    <col min="1024" max="1024" width="12.7109375" style="7" customWidth="1"/>
    <col min="1025" max="1025" width="20.7109375" style="7" customWidth="1"/>
    <col min="1026" max="1026" width="5.85546875" style="7" customWidth="1"/>
    <col min="1027" max="1028" width="20.7109375" style="7" customWidth="1"/>
    <col min="1029" max="1279" width="8.85546875" style="7"/>
    <col min="1280" max="1280" width="12.7109375" style="7" customWidth="1"/>
    <col min="1281" max="1281" width="20.7109375" style="7" customWidth="1"/>
    <col min="1282" max="1282" width="5.85546875" style="7" customWidth="1"/>
    <col min="1283" max="1284" width="20.7109375" style="7" customWidth="1"/>
    <col min="1285" max="1535" width="8.85546875" style="7"/>
    <col min="1536" max="1536" width="12.7109375" style="7" customWidth="1"/>
    <col min="1537" max="1537" width="20.7109375" style="7" customWidth="1"/>
    <col min="1538" max="1538" width="5.85546875" style="7" customWidth="1"/>
    <col min="1539" max="1540" width="20.7109375" style="7" customWidth="1"/>
    <col min="1541" max="1791" width="8.85546875" style="7"/>
    <col min="1792" max="1792" width="12.7109375" style="7" customWidth="1"/>
    <col min="1793" max="1793" width="20.7109375" style="7" customWidth="1"/>
    <col min="1794" max="1794" width="5.85546875" style="7" customWidth="1"/>
    <col min="1795" max="1796" width="20.7109375" style="7" customWidth="1"/>
    <col min="1797" max="2047" width="8.85546875" style="7"/>
    <col min="2048" max="2048" width="12.7109375" style="7" customWidth="1"/>
    <col min="2049" max="2049" width="20.7109375" style="7" customWidth="1"/>
    <col min="2050" max="2050" width="5.85546875" style="7" customWidth="1"/>
    <col min="2051" max="2052" width="20.7109375" style="7" customWidth="1"/>
    <col min="2053" max="2303" width="8.85546875" style="7"/>
    <col min="2304" max="2304" width="12.7109375" style="7" customWidth="1"/>
    <col min="2305" max="2305" width="20.7109375" style="7" customWidth="1"/>
    <col min="2306" max="2306" width="5.85546875" style="7" customWidth="1"/>
    <col min="2307" max="2308" width="20.7109375" style="7" customWidth="1"/>
    <col min="2309" max="2559" width="8.85546875" style="7"/>
    <col min="2560" max="2560" width="12.7109375" style="7" customWidth="1"/>
    <col min="2561" max="2561" width="20.7109375" style="7" customWidth="1"/>
    <col min="2562" max="2562" width="5.85546875" style="7" customWidth="1"/>
    <col min="2563" max="2564" width="20.7109375" style="7" customWidth="1"/>
    <col min="2565" max="2815" width="8.85546875" style="7"/>
    <col min="2816" max="2816" width="12.7109375" style="7" customWidth="1"/>
    <col min="2817" max="2817" width="20.7109375" style="7" customWidth="1"/>
    <col min="2818" max="2818" width="5.85546875" style="7" customWidth="1"/>
    <col min="2819" max="2820" width="20.7109375" style="7" customWidth="1"/>
    <col min="2821" max="3071" width="8.85546875" style="7"/>
    <col min="3072" max="3072" width="12.7109375" style="7" customWidth="1"/>
    <col min="3073" max="3073" width="20.7109375" style="7" customWidth="1"/>
    <col min="3074" max="3074" width="5.85546875" style="7" customWidth="1"/>
    <col min="3075" max="3076" width="20.7109375" style="7" customWidth="1"/>
    <col min="3077" max="3327" width="8.85546875" style="7"/>
    <col min="3328" max="3328" width="12.7109375" style="7" customWidth="1"/>
    <col min="3329" max="3329" width="20.7109375" style="7" customWidth="1"/>
    <col min="3330" max="3330" width="5.85546875" style="7" customWidth="1"/>
    <col min="3331" max="3332" width="20.7109375" style="7" customWidth="1"/>
    <col min="3333" max="3583" width="8.85546875" style="7"/>
    <col min="3584" max="3584" width="12.7109375" style="7" customWidth="1"/>
    <col min="3585" max="3585" width="20.7109375" style="7" customWidth="1"/>
    <col min="3586" max="3586" width="5.85546875" style="7" customWidth="1"/>
    <col min="3587" max="3588" width="20.7109375" style="7" customWidth="1"/>
    <col min="3589" max="3839" width="8.85546875" style="7"/>
    <col min="3840" max="3840" width="12.7109375" style="7" customWidth="1"/>
    <col min="3841" max="3841" width="20.7109375" style="7" customWidth="1"/>
    <col min="3842" max="3842" width="5.85546875" style="7" customWidth="1"/>
    <col min="3843" max="3844" width="20.7109375" style="7" customWidth="1"/>
    <col min="3845" max="4095" width="8.85546875" style="7"/>
    <col min="4096" max="4096" width="12.7109375" style="7" customWidth="1"/>
    <col min="4097" max="4097" width="20.7109375" style="7" customWidth="1"/>
    <col min="4098" max="4098" width="5.85546875" style="7" customWidth="1"/>
    <col min="4099" max="4100" width="20.7109375" style="7" customWidth="1"/>
    <col min="4101" max="4351" width="8.85546875" style="7"/>
    <col min="4352" max="4352" width="12.7109375" style="7" customWidth="1"/>
    <col min="4353" max="4353" width="20.7109375" style="7" customWidth="1"/>
    <col min="4354" max="4354" width="5.85546875" style="7" customWidth="1"/>
    <col min="4355" max="4356" width="20.7109375" style="7" customWidth="1"/>
    <col min="4357" max="4607" width="8.85546875" style="7"/>
    <col min="4608" max="4608" width="12.7109375" style="7" customWidth="1"/>
    <col min="4609" max="4609" width="20.7109375" style="7" customWidth="1"/>
    <col min="4610" max="4610" width="5.85546875" style="7" customWidth="1"/>
    <col min="4611" max="4612" width="20.7109375" style="7" customWidth="1"/>
    <col min="4613" max="4863" width="8.85546875" style="7"/>
    <col min="4864" max="4864" width="12.7109375" style="7" customWidth="1"/>
    <col min="4865" max="4865" width="20.7109375" style="7" customWidth="1"/>
    <col min="4866" max="4866" width="5.85546875" style="7" customWidth="1"/>
    <col min="4867" max="4868" width="20.7109375" style="7" customWidth="1"/>
    <col min="4869" max="5119" width="8.85546875" style="7"/>
    <col min="5120" max="5120" width="12.7109375" style="7" customWidth="1"/>
    <col min="5121" max="5121" width="20.7109375" style="7" customWidth="1"/>
    <col min="5122" max="5122" width="5.85546875" style="7" customWidth="1"/>
    <col min="5123" max="5124" width="20.7109375" style="7" customWidth="1"/>
    <col min="5125" max="5375" width="8.85546875" style="7"/>
    <col min="5376" max="5376" width="12.7109375" style="7" customWidth="1"/>
    <col min="5377" max="5377" width="20.7109375" style="7" customWidth="1"/>
    <col min="5378" max="5378" width="5.85546875" style="7" customWidth="1"/>
    <col min="5379" max="5380" width="20.7109375" style="7" customWidth="1"/>
    <col min="5381" max="5631" width="8.85546875" style="7"/>
    <col min="5632" max="5632" width="12.7109375" style="7" customWidth="1"/>
    <col min="5633" max="5633" width="20.7109375" style="7" customWidth="1"/>
    <col min="5634" max="5634" width="5.85546875" style="7" customWidth="1"/>
    <col min="5635" max="5636" width="20.7109375" style="7" customWidth="1"/>
    <col min="5637" max="5887" width="8.85546875" style="7"/>
    <col min="5888" max="5888" width="12.7109375" style="7" customWidth="1"/>
    <col min="5889" max="5889" width="20.7109375" style="7" customWidth="1"/>
    <col min="5890" max="5890" width="5.85546875" style="7" customWidth="1"/>
    <col min="5891" max="5892" width="20.7109375" style="7" customWidth="1"/>
    <col min="5893" max="6143" width="8.85546875" style="7"/>
    <col min="6144" max="6144" width="12.7109375" style="7" customWidth="1"/>
    <col min="6145" max="6145" width="20.7109375" style="7" customWidth="1"/>
    <col min="6146" max="6146" width="5.85546875" style="7" customWidth="1"/>
    <col min="6147" max="6148" width="20.7109375" style="7" customWidth="1"/>
    <col min="6149" max="6399" width="8.85546875" style="7"/>
    <col min="6400" max="6400" width="12.7109375" style="7" customWidth="1"/>
    <col min="6401" max="6401" width="20.7109375" style="7" customWidth="1"/>
    <col min="6402" max="6402" width="5.85546875" style="7" customWidth="1"/>
    <col min="6403" max="6404" width="20.7109375" style="7" customWidth="1"/>
    <col min="6405" max="6655" width="8.85546875" style="7"/>
    <col min="6656" max="6656" width="12.7109375" style="7" customWidth="1"/>
    <col min="6657" max="6657" width="20.7109375" style="7" customWidth="1"/>
    <col min="6658" max="6658" width="5.85546875" style="7" customWidth="1"/>
    <col min="6659" max="6660" width="20.7109375" style="7" customWidth="1"/>
    <col min="6661" max="6911" width="8.85546875" style="7"/>
    <col min="6912" max="6912" width="12.7109375" style="7" customWidth="1"/>
    <col min="6913" max="6913" width="20.7109375" style="7" customWidth="1"/>
    <col min="6914" max="6914" width="5.85546875" style="7" customWidth="1"/>
    <col min="6915" max="6916" width="20.7109375" style="7" customWidth="1"/>
    <col min="6917" max="7167" width="8.85546875" style="7"/>
    <col min="7168" max="7168" width="12.7109375" style="7" customWidth="1"/>
    <col min="7169" max="7169" width="20.7109375" style="7" customWidth="1"/>
    <col min="7170" max="7170" width="5.85546875" style="7" customWidth="1"/>
    <col min="7171" max="7172" width="20.7109375" style="7" customWidth="1"/>
    <col min="7173" max="7423" width="8.85546875" style="7"/>
    <col min="7424" max="7424" width="12.7109375" style="7" customWidth="1"/>
    <col min="7425" max="7425" width="20.7109375" style="7" customWidth="1"/>
    <col min="7426" max="7426" width="5.85546875" style="7" customWidth="1"/>
    <col min="7427" max="7428" width="20.7109375" style="7" customWidth="1"/>
    <col min="7429" max="7679" width="8.85546875" style="7"/>
    <col min="7680" max="7680" width="12.7109375" style="7" customWidth="1"/>
    <col min="7681" max="7681" width="20.7109375" style="7" customWidth="1"/>
    <col min="7682" max="7682" width="5.85546875" style="7" customWidth="1"/>
    <col min="7683" max="7684" width="20.7109375" style="7" customWidth="1"/>
    <col min="7685" max="7935" width="8.85546875" style="7"/>
    <col min="7936" max="7936" width="12.7109375" style="7" customWidth="1"/>
    <col min="7937" max="7937" width="20.7109375" style="7" customWidth="1"/>
    <col min="7938" max="7938" width="5.85546875" style="7" customWidth="1"/>
    <col min="7939" max="7940" width="20.7109375" style="7" customWidth="1"/>
    <col min="7941" max="8191" width="8.85546875" style="7"/>
    <col min="8192" max="8192" width="12.7109375" style="7" customWidth="1"/>
    <col min="8193" max="8193" width="20.7109375" style="7" customWidth="1"/>
    <col min="8194" max="8194" width="5.85546875" style="7" customWidth="1"/>
    <col min="8195" max="8196" width="20.7109375" style="7" customWidth="1"/>
    <col min="8197" max="8447" width="8.85546875" style="7"/>
    <col min="8448" max="8448" width="12.7109375" style="7" customWidth="1"/>
    <col min="8449" max="8449" width="20.7109375" style="7" customWidth="1"/>
    <col min="8450" max="8450" width="5.85546875" style="7" customWidth="1"/>
    <col min="8451" max="8452" width="20.7109375" style="7" customWidth="1"/>
    <col min="8453" max="8703" width="8.85546875" style="7"/>
    <col min="8704" max="8704" width="12.7109375" style="7" customWidth="1"/>
    <col min="8705" max="8705" width="20.7109375" style="7" customWidth="1"/>
    <col min="8706" max="8706" width="5.85546875" style="7" customWidth="1"/>
    <col min="8707" max="8708" width="20.7109375" style="7" customWidth="1"/>
    <col min="8709" max="8959" width="8.85546875" style="7"/>
    <col min="8960" max="8960" width="12.7109375" style="7" customWidth="1"/>
    <col min="8961" max="8961" width="20.7109375" style="7" customWidth="1"/>
    <col min="8962" max="8962" width="5.85546875" style="7" customWidth="1"/>
    <col min="8963" max="8964" width="20.7109375" style="7" customWidth="1"/>
    <col min="8965" max="9215" width="8.85546875" style="7"/>
    <col min="9216" max="9216" width="12.7109375" style="7" customWidth="1"/>
    <col min="9217" max="9217" width="20.7109375" style="7" customWidth="1"/>
    <col min="9218" max="9218" width="5.85546875" style="7" customWidth="1"/>
    <col min="9219" max="9220" width="20.7109375" style="7" customWidth="1"/>
    <col min="9221" max="9471" width="8.85546875" style="7"/>
    <col min="9472" max="9472" width="12.7109375" style="7" customWidth="1"/>
    <col min="9473" max="9473" width="20.7109375" style="7" customWidth="1"/>
    <col min="9474" max="9474" width="5.85546875" style="7" customWidth="1"/>
    <col min="9475" max="9476" width="20.7109375" style="7" customWidth="1"/>
    <col min="9477" max="9727" width="8.85546875" style="7"/>
    <col min="9728" max="9728" width="12.7109375" style="7" customWidth="1"/>
    <col min="9729" max="9729" width="20.7109375" style="7" customWidth="1"/>
    <col min="9730" max="9730" width="5.85546875" style="7" customWidth="1"/>
    <col min="9731" max="9732" width="20.7109375" style="7" customWidth="1"/>
    <col min="9733" max="9983" width="8.85546875" style="7"/>
    <col min="9984" max="9984" width="12.7109375" style="7" customWidth="1"/>
    <col min="9985" max="9985" width="20.7109375" style="7" customWidth="1"/>
    <col min="9986" max="9986" width="5.85546875" style="7" customWidth="1"/>
    <col min="9987" max="9988" width="20.7109375" style="7" customWidth="1"/>
    <col min="9989" max="10239" width="8.85546875" style="7"/>
    <col min="10240" max="10240" width="12.7109375" style="7" customWidth="1"/>
    <col min="10241" max="10241" width="20.7109375" style="7" customWidth="1"/>
    <col min="10242" max="10242" width="5.85546875" style="7" customWidth="1"/>
    <col min="10243" max="10244" width="20.7109375" style="7" customWidth="1"/>
    <col min="10245" max="10495" width="8.85546875" style="7"/>
    <col min="10496" max="10496" width="12.7109375" style="7" customWidth="1"/>
    <col min="10497" max="10497" width="20.7109375" style="7" customWidth="1"/>
    <col min="10498" max="10498" width="5.85546875" style="7" customWidth="1"/>
    <col min="10499" max="10500" width="20.7109375" style="7" customWidth="1"/>
    <col min="10501" max="10751" width="8.85546875" style="7"/>
    <col min="10752" max="10752" width="12.7109375" style="7" customWidth="1"/>
    <col min="10753" max="10753" width="20.7109375" style="7" customWidth="1"/>
    <col min="10754" max="10754" width="5.85546875" style="7" customWidth="1"/>
    <col min="10755" max="10756" width="20.7109375" style="7" customWidth="1"/>
    <col min="10757" max="11007" width="8.85546875" style="7"/>
    <col min="11008" max="11008" width="12.7109375" style="7" customWidth="1"/>
    <col min="11009" max="11009" width="20.7109375" style="7" customWidth="1"/>
    <col min="11010" max="11010" width="5.85546875" style="7" customWidth="1"/>
    <col min="11011" max="11012" width="20.7109375" style="7" customWidth="1"/>
    <col min="11013" max="11263" width="8.85546875" style="7"/>
    <col min="11264" max="11264" width="12.7109375" style="7" customWidth="1"/>
    <col min="11265" max="11265" width="20.7109375" style="7" customWidth="1"/>
    <col min="11266" max="11266" width="5.85546875" style="7" customWidth="1"/>
    <col min="11267" max="11268" width="20.7109375" style="7" customWidth="1"/>
    <col min="11269" max="11519" width="8.85546875" style="7"/>
    <col min="11520" max="11520" width="12.7109375" style="7" customWidth="1"/>
    <col min="11521" max="11521" width="20.7109375" style="7" customWidth="1"/>
    <col min="11522" max="11522" width="5.85546875" style="7" customWidth="1"/>
    <col min="11523" max="11524" width="20.7109375" style="7" customWidth="1"/>
    <col min="11525" max="11775" width="8.85546875" style="7"/>
    <col min="11776" max="11776" width="12.7109375" style="7" customWidth="1"/>
    <col min="11777" max="11777" width="20.7109375" style="7" customWidth="1"/>
    <col min="11778" max="11778" width="5.85546875" style="7" customWidth="1"/>
    <col min="11779" max="11780" width="20.7109375" style="7" customWidth="1"/>
    <col min="11781" max="12031" width="8.85546875" style="7"/>
    <col min="12032" max="12032" width="12.7109375" style="7" customWidth="1"/>
    <col min="12033" max="12033" width="20.7109375" style="7" customWidth="1"/>
    <col min="12034" max="12034" width="5.85546875" style="7" customWidth="1"/>
    <col min="12035" max="12036" width="20.7109375" style="7" customWidth="1"/>
    <col min="12037" max="12287" width="8.85546875" style="7"/>
    <col min="12288" max="12288" width="12.7109375" style="7" customWidth="1"/>
    <col min="12289" max="12289" width="20.7109375" style="7" customWidth="1"/>
    <col min="12290" max="12290" width="5.85546875" style="7" customWidth="1"/>
    <col min="12291" max="12292" width="20.7109375" style="7" customWidth="1"/>
    <col min="12293" max="12543" width="8.85546875" style="7"/>
    <col min="12544" max="12544" width="12.7109375" style="7" customWidth="1"/>
    <col min="12545" max="12545" width="20.7109375" style="7" customWidth="1"/>
    <col min="12546" max="12546" width="5.85546875" style="7" customWidth="1"/>
    <col min="12547" max="12548" width="20.7109375" style="7" customWidth="1"/>
    <col min="12549" max="12799" width="8.85546875" style="7"/>
    <col min="12800" max="12800" width="12.7109375" style="7" customWidth="1"/>
    <col min="12801" max="12801" width="20.7109375" style="7" customWidth="1"/>
    <col min="12802" max="12802" width="5.85546875" style="7" customWidth="1"/>
    <col min="12803" max="12804" width="20.7109375" style="7" customWidth="1"/>
    <col min="12805" max="13055" width="8.85546875" style="7"/>
    <col min="13056" max="13056" width="12.7109375" style="7" customWidth="1"/>
    <col min="13057" max="13057" width="20.7109375" style="7" customWidth="1"/>
    <col min="13058" max="13058" width="5.85546875" style="7" customWidth="1"/>
    <col min="13059" max="13060" width="20.7109375" style="7" customWidth="1"/>
    <col min="13061" max="13311" width="8.85546875" style="7"/>
    <col min="13312" max="13312" width="12.7109375" style="7" customWidth="1"/>
    <col min="13313" max="13313" width="20.7109375" style="7" customWidth="1"/>
    <col min="13314" max="13314" width="5.85546875" style="7" customWidth="1"/>
    <col min="13315" max="13316" width="20.7109375" style="7" customWidth="1"/>
    <col min="13317" max="13567" width="8.85546875" style="7"/>
    <col min="13568" max="13568" width="12.7109375" style="7" customWidth="1"/>
    <col min="13569" max="13569" width="20.7109375" style="7" customWidth="1"/>
    <col min="13570" max="13570" width="5.85546875" style="7" customWidth="1"/>
    <col min="13571" max="13572" width="20.7109375" style="7" customWidth="1"/>
    <col min="13573" max="13823" width="8.85546875" style="7"/>
    <col min="13824" max="13824" width="12.7109375" style="7" customWidth="1"/>
    <col min="13825" max="13825" width="20.7109375" style="7" customWidth="1"/>
    <col min="13826" max="13826" width="5.85546875" style="7" customWidth="1"/>
    <col min="13827" max="13828" width="20.7109375" style="7" customWidth="1"/>
    <col min="13829" max="14079" width="8.85546875" style="7"/>
    <col min="14080" max="14080" width="12.7109375" style="7" customWidth="1"/>
    <col min="14081" max="14081" width="20.7109375" style="7" customWidth="1"/>
    <col min="14082" max="14082" width="5.85546875" style="7" customWidth="1"/>
    <col min="14083" max="14084" width="20.7109375" style="7" customWidth="1"/>
    <col min="14085" max="14335" width="8.85546875" style="7"/>
    <col min="14336" max="14336" width="12.7109375" style="7" customWidth="1"/>
    <col min="14337" max="14337" width="20.7109375" style="7" customWidth="1"/>
    <col min="14338" max="14338" width="5.85546875" style="7" customWidth="1"/>
    <col min="14339" max="14340" width="20.7109375" style="7" customWidth="1"/>
    <col min="14341" max="14591" width="8.85546875" style="7"/>
    <col min="14592" max="14592" width="12.7109375" style="7" customWidth="1"/>
    <col min="14593" max="14593" width="20.7109375" style="7" customWidth="1"/>
    <col min="14594" max="14594" width="5.85546875" style="7" customWidth="1"/>
    <col min="14595" max="14596" width="20.7109375" style="7" customWidth="1"/>
    <col min="14597" max="14847" width="8.85546875" style="7"/>
    <col min="14848" max="14848" width="12.7109375" style="7" customWidth="1"/>
    <col min="14849" max="14849" width="20.7109375" style="7" customWidth="1"/>
    <col min="14850" max="14850" width="5.85546875" style="7" customWidth="1"/>
    <col min="14851" max="14852" width="20.7109375" style="7" customWidth="1"/>
    <col min="14853" max="15103" width="8.85546875" style="7"/>
    <col min="15104" max="15104" width="12.7109375" style="7" customWidth="1"/>
    <col min="15105" max="15105" width="20.7109375" style="7" customWidth="1"/>
    <col min="15106" max="15106" width="5.85546875" style="7" customWidth="1"/>
    <col min="15107" max="15108" width="20.7109375" style="7" customWidth="1"/>
    <col min="15109" max="15359" width="8.85546875" style="7"/>
    <col min="15360" max="15360" width="12.7109375" style="7" customWidth="1"/>
    <col min="15361" max="15361" width="20.7109375" style="7" customWidth="1"/>
    <col min="15362" max="15362" width="5.85546875" style="7" customWidth="1"/>
    <col min="15363" max="15364" width="20.7109375" style="7" customWidth="1"/>
    <col min="15365" max="15615" width="8.85546875" style="7"/>
    <col min="15616" max="15616" width="12.7109375" style="7" customWidth="1"/>
    <col min="15617" max="15617" width="20.7109375" style="7" customWidth="1"/>
    <col min="15618" max="15618" width="5.85546875" style="7" customWidth="1"/>
    <col min="15619" max="15620" width="20.7109375" style="7" customWidth="1"/>
    <col min="15621" max="15871" width="8.85546875" style="7"/>
    <col min="15872" max="15872" width="12.7109375" style="7" customWidth="1"/>
    <col min="15873" max="15873" width="20.7109375" style="7" customWidth="1"/>
    <col min="15874" max="15874" width="5.85546875" style="7" customWidth="1"/>
    <col min="15875" max="15876" width="20.7109375" style="7" customWidth="1"/>
    <col min="15877" max="16127" width="8.85546875" style="7"/>
    <col min="16128" max="16128" width="12.7109375" style="7" customWidth="1"/>
    <col min="16129" max="16129" width="20.7109375" style="7" customWidth="1"/>
    <col min="16130" max="16130" width="5.85546875" style="7" customWidth="1"/>
    <col min="16131" max="16132" width="20.7109375" style="7" customWidth="1"/>
    <col min="16133" max="16382" width="8.85546875" style="7"/>
    <col min="16383" max="16384" width="9.140625" style="7" customWidth="1"/>
  </cols>
  <sheetData>
    <row r="1" spans="1:5" s="2" customFormat="1" ht="21" x14ac:dyDescent="0.35">
      <c r="A1" s="168" t="s">
        <v>108</v>
      </c>
      <c r="B1" s="168"/>
      <c r="C1" s="168"/>
      <c r="D1" s="168"/>
      <c r="E1" s="168"/>
    </row>
    <row r="2" spans="1:5" ht="9.6" customHeight="1" thickBot="1" x14ac:dyDescent="0.3">
      <c r="A2" s="60"/>
      <c r="B2" s="60"/>
      <c r="C2" s="60"/>
      <c r="D2" s="60"/>
    </row>
    <row r="3" spans="1:5" s="88" customFormat="1" ht="18.75" x14ac:dyDescent="0.3">
      <c r="A3" s="94" t="s">
        <v>0</v>
      </c>
      <c r="B3" s="169" t="s">
        <v>109</v>
      </c>
      <c r="C3" s="170"/>
      <c r="D3" s="169" t="s">
        <v>110</v>
      </c>
      <c r="E3" s="170"/>
    </row>
    <row r="4" spans="1:5" s="88" customFormat="1" ht="18.75" x14ac:dyDescent="0.3">
      <c r="A4" s="91" t="s">
        <v>1</v>
      </c>
      <c r="B4" s="95" t="s">
        <v>105</v>
      </c>
      <c r="C4" s="96" t="s">
        <v>111</v>
      </c>
      <c r="D4" s="91" t="s">
        <v>105</v>
      </c>
      <c r="E4" s="110" t="s">
        <v>111</v>
      </c>
    </row>
    <row r="5" spans="1:5" ht="15.75" x14ac:dyDescent="0.25">
      <c r="A5" s="5" t="s">
        <v>32</v>
      </c>
      <c r="B5" s="97">
        <v>6.8500000000000005E-2</v>
      </c>
      <c r="C5" s="98">
        <v>0.06</v>
      </c>
      <c r="D5" s="92">
        <v>0.107</v>
      </c>
      <c r="E5" s="93">
        <v>6.5000000000000002E-2</v>
      </c>
    </row>
    <row r="6" spans="1:5" ht="15.75" x14ac:dyDescent="0.25">
      <c r="A6" s="5" t="s">
        <v>33</v>
      </c>
      <c r="B6" s="97">
        <v>6.8500000000000005E-2</v>
      </c>
      <c r="C6" s="98">
        <v>0.06</v>
      </c>
      <c r="D6" s="92">
        <v>0.107</v>
      </c>
      <c r="E6" s="93">
        <v>6.5000000000000002E-2</v>
      </c>
    </row>
    <row r="7" spans="1:5" ht="15.75" x14ac:dyDescent="0.25">
      <c r="A7" s="5" t="s">
        <v>34</v>
      </c>
      <c r="B7" s="97">
        <v>7.6999999999999999E-2</v>
      </c>
      <c r="C7" s="98">
        <v>6.25E-2</v>
      </c>
      <c r="D7" s="92">
        <v>0.107</v>
      </c>
      <c r="E7" s="93">
        <v>6.5000000000000002E-2</v>
      </c>
    </row>
    <row r="8" spans="1:5" ht="15.75" x14ac:dyDescent="0.25">
      <c r="A8" s="5" t="s">
        <v>35</v>
      </c>
      <c r="B8" s="97">
        <v>8.2000000000000003E-2</v>
      </c>
      <c r="C8" s="98">
        <v>6.5000000000000002E-2</v>
      </c>
      <c r="D8" s="92">
        <v>0.107</v>
      </c>
      <c r="E8" s="93">
        <v>6.5000000000000002E-2</v>
      </c>
    </row>
    <row r="9" spans="1:5" ht="15.75" x14ac:dyDescent="0.25">
      <c r="A9" s="5" t="s">
        <v>36</v>
      </c>
      <c r="B9" s="97">
        <v>9.2100000000000001E-2</v>
      </c>
      <c r="C9" s="98">
        <v>6.5000000000000002E-2</v>
      </c>
      <c r="D9" s="92">
        <v>0.107</v>
      </c>
      <c r="E9" s="93">
        <v>6.5000000000000002E-2</v>
      </c>
    </row>
    <row r="10" spans="1:5" ht="15.75" x14ac:dyDescent="0.25">
      <c r="A10" s="5" t="s">
        <v>37</v>
      </c>
      <c r="B10" s="97">
        <v>9.3899999999999997E-2</v>
      </c>
      <c r="C10" s="98">
        <v>6.5000000000000002E-2</v>
      </c>
      <c r="D10" s="92">
        <v>0.1105</v>
      </c>
      <c r="E10" s="93">
        <v>6.5000000000000002E-2</v>
      </c>
    </row>
    <row r="11" spans="1:5" ht="15.75" x14ac:dyDescent="0.25">
      <c r="A11" s="5" t="s">
        <v>38</v>
      </c>
      <c r="B11" s="97">
        <v>9.3899999999999997E-2</v>
      </c>
      <c r="C11" s="98">
        <v>6.5000000000000002E-2</v>
      </c>
      <c r="D11" s="92">
        <v>0.1105</v>
      </c>
      <c r="E11" s="93">
        <v>6.5000000000000002E-2</v>
      </c>
    </row>
    <row r="12" spans="1:5" ht="15.75" x14ac:dyDescent="0.25">
      <c r="A12" s="5" t="s">
        <v>39</v>
      </c>
      <c r="B12" s="97">
        <v>9.3899999999999997E-2</v>
      </c>
      <c r="C12" s="98">
        <v>6.5000000000000002E-2</v>
      </c>
      <c r="D12" s="92">
        <v>0.1153</v>
      </c>
      <c r="E12" s="93">
        <v>6.5000000000000002E-2</v>
      </c>
    </row>
    <row r="13" spans="1:5" ht="15.75" x14ac:dyDescent="0.25">
      <c r="A13" s="5" t="s">
        <v>40</v>
      </c>
      <c r="B13" s="97">
        <v>9.5350000000000004E-2</v>
      </c>
      <c r="C13" s="98">
        <v>6.5000000000000002E-2</v>
      </c>
      <c r="D13" s="92">
        <v>0.11763</v>
      </c>
      <c r="E13" s="93">
        <v>6.5000000000000002E-2</v>
      </c>
    </row>
    <row r="14" spans="1:5" ht="15.75" x14ac:dyDescent="0.25">
      <c r="A14" s="5" t="s">
        <v>41</v>
      </c>
      <c r="B14" s="97">
        <v>0.106</v>
      </c>
      <c r="C14" s="98">
        <v>7.0000000000000007E-2</v>
      </c>
      <c r="D14" s="92">
        <v>0.123</v>
      </c>
      <c r="E14" s="93">
        <v>7.0000000000000007E-2</v>
      </c>
    </row>
    <row r="15" spans="1:5" ht="15.75" x14ac:dyDescent="0.25">
      <c r="A15" s="5" t="s">
        <v>42</v>
      </c>
      <c r="B15" s="97">
        <v>0.106</v>
      </c>
      <c r="C15" s="98">
        <v>7.4999999999999997E-2</v>
      </c>
      <c r="D15" s="92">
        <v>0.12839999999999999</v>
      </c>
      <c r="E15" s="93">
        <v>7.8399999999999997E-2</v>
      </c>
    </row>
    <row r="16" spans="1:5" ht="15.75" x14ac:dyDescent="0.25">
      <c r="A16" s="5" t="s">
        <v>88</v>
      </c>
      <c r="B16" s="97">
        <v>0.109</v>
      </c>
      <c r="C16" s="98">
        <v>0.08</v>
      </c>
      <c r="D16" s="92">
        <v>0.1341</v>
      </c>
      <c r="E16" s="93">
        <v>8.4099999999999994E-2</v>
      </c>
    </row>
    <row r="17" spans="1:5" ht="15.75" x14ac:dyDescent="0.25">
      <c r="A17" s="5" t="s">
        <v>43</v>
      </c>
      <c r="B17" s="97">
        <v>0.1106</v>
      </c>
      <c r="C17" s="98">
        <v>8.1600000000000006E-2</v>
      </c>
      <c r="D17" s="92">
        <v>0.13739999999999999</v>
      </c>
      <c r="E17" s="93">
        <v>8.7400000000000005E-2</v>
      </c>
    </row>
    <row r="18" spans="1:5" ht="15.75" x14ac:dyDescent="0.25">
      <c r="A18" s="5" t="s">
        <v>44</v>
      </c>
      <c r="B18" s="97">
        <v>0.11559999999999999</v>
      </c>
      <c r="C18" s="98">
        <v>8.6599999999999996E-2</v>
      </c>
      <c r="D18" s="92">
        <v>0.1424</v>
      </c>
      <c r="E18" s="93">
        <v>9.2399999999999996E-2</v>
      </c>
    </row>
    <row r="19" spans="1:5" ht="15.75" x14ac:dyDescent="0.25">
      <c r="A19" s="5" t="s">
        <v>45</v>
      </c>
      <c r="B19" s="99">
        <v>0.1356</v>
      </c>
      <c r="C19" s="98">
        <v>0.09</v>
      </c>
      <c r="D19" s="109">
        <v>0.16239999999999999</v>
      </c>
      <c r="E19" s="93">
        <v>9.7500000000000003E-2</v>
      </c>
    </row>
    <row r="20" spans="1:5" ht="15.75" x14ac:dyDescent="0.25">
      <c r="A20" s="5" t="s">
        <v>46</v>
      </c>
      <c r="B20" s="97">
        <v>0.14560000000000001</v>
      </c>
      <c r="C20" s="98">
        <v>0.09</v>
      </c>
      <c r="D20" s="92">
        <v>0.1724</v>
      </c>
      <c r="E20" s="93">
        <v>9.7500000000000003E-2</v>
      </c>
    </row>
    <row r="21" spans="1:5" ht="15.75" x14ac:dyDescent="0.25">
      <c r="A21" s="5" t="s">
        <v>47</v>
      </c>
      <c r="B21" s="97">
        <v>0.15559999999999999</v>
      </c>
      <c r="C21" s="98">
        <v>0.09</v>
      </c>
      <c r="D21" s="92">
        <v>0.18240000000000001</v>
      </c>
      <c r="E21" s="93">
        <v>9.7500000000000003E-2</v>
      </c>
    </row>
    <row r="22" spans="1:5" ht="15.75" x14ac:dyDescent="0.25">
      <c r="A22" s="5" t="s">
        <v>48</v>
      </c>
      <c r="B22" s="97">
        <v>0.15559999999999999</v>
      </c>
      <c r="C22" s="98">
        <v>0.09</v>
      </c>
      <c r="D22" s="92">
        <v>0.18240000000000001</v>
      </c>
      <c r="E22" s="93">
        <v>9.7500000000000003E-2</v>
      </c>
    </row>
    <row r="23" spans="1:5" ht="15.75" x14ac:dyDescent="0.25">
      <c r="A23" s="5" t="s">
        <v>49</v>
      </c>
      <c r="B23" s="97">
        <f>B22+0.01</f>
        <v>0.1656</v>
      </c>
      <c r="C23" s="98">
        <v>0.09</v>
      </c>
      <c r="D23" s="92">
        <f>D22+0.01</f>
        <v>0.19240000000000002</v>
      </c>
      <c r="E23" s="93">
        <v>9.7500000000000003E-2</v>
      </c>
    </row>
    <row r="24" spans="1:5" ht="15.75" x14ac:dyDescent="0.25">
      <c r="A24" s="5" t="s">
        <v>50</v>
      </c>
      <c r="B24" s="97">
        <f>B23+0.01</f>
        <v>0.17560000000000001</v>
      </c>
      <c r="C24" s="98">
        <v>0.09</v>
      </c>
      <c r="D24" s="92">
        <f>D23+0.01</f>
        <v>0.20240000000000002</v>
      </c>
      <c r="E24" s="93">
        <v>9.7500000000000003E-2</v>
      </c>
    </row>
    <row r="25" spans="1:5" ht="15.75" x14ac:dyDescent="0.25">
      <c r="A25" s="5" t="s">
        <v>52</v>
      </c>
      <c r="B25" s="97">
        <v>0.18559999999999999</v>
      </c>
      <c r="C25" s="98">
        <v>0.09</v>
      </c>
      <c r="D25" s="92">
        <v>0.21240000000000001</v>
      </c>
      <c r="E25" s="93">
        <v>9.7500000000000003E-2</v>
      </c>
    </row>
    <row r="26" spans="1:5" s="21" customFormat="1" ht="15.75" x14ac:dyDescent="0.25">
      <c r="A26" s="145" t="s">
        <v>141</v>
      </c>
      <c r="B26" s="99">
        <v>0.18559999999999999</v>
      </c>
      <c r="C26" s="93">
        <v>0.09</v>
      </c>
      <c r="D26" s="109">
        <v>0.21240000000000001</v>
      </c>
      <c r="E26" s="93">
        <v>9.7500000000000003E-2</v>
      </c>
    </row>
    <row r="27" spans="1:5" s="21" customFormat="1" ht="16.5" thickBot="1" x14ac:dyDescent="0.3">
      <c r="A27" s="134" t="s">
        <v>156</v>
      </c>
      <c r="B27" s="135">
        <v>0.18559999999999999</v>
      </c>
      <c r="C27" s="147">
        <v>0.09</v>
      </c>
      <c r="D27" s="146">
        <v>0.21240000000000001</v>
      </c>
      <c r="E27" s="93">
        <v>9.7500000000000003E-2</v>
      </c>
    </row>
    <row r="28" spans="1:5" s="21" customFormat="1" ht="15.75" x14ac:dyDescent="0.25">
      <c r="A28" s="5"/>
      <c r="B28" s="41"/>
      <c r="C28" s="41"/>
      <c r="D28" s="78" t="s">
        <v>53</v>
      </c>
      <c r="E28" s="136">
        <v>45905</v>
      </c>
    </row>
    <row r="29" spans="1:5" s="21" customFormat="1" ht="15" x14ac:dyDescent="0.25">
      <c r="A29" s="41" t="s">
        <v>112</v>
      </c>
      <c r="B29" s="41"/>
      <c r="C29" s="41"/>
    </row>
    <row r="30" spans="1:5" s="21" customFormat="1" ht="15" x14ac:dyDescent="0.25">
      <c r="A30" s="113" t="s">
        <v>151</v>
      </c>
      <c r="B30" s="41"/>
      <c r="C30" s="41"/>
      <c r="D30" s="41"/>
    </row>
    <row r="31" spans="1:5" s="21" customFormat="1" ht="15" x14ac:dyDescent="0.25">
      <c r="A31" s="113" t="s">
        <v>113</v>
      </c>
      <c r="B31" s="41"/>
      <c r="C31" s="41"/>
      <c r="D31" s="41"/>
    </row>
    <row r="32" spans="1:5" s="21" customFormat="1" ht="15" x14ac:dyDescent="0.25">
      <c r="A32" s="113" t="s">
        <v>114</v>
      </c>
      <c r="B32" s="41"/>
      <c r="C32" s="41"/>
      <c r="D32" s="41"/>
    </row>
    <row r="33" spans="1:5" s="21" customFormat="1" ht="15" x14ac:dyDescent="0.25">
      <c r="A33" s="113" t="s">
        <v>149</v>
      </c>
      <c r="B33" s="41"/>
      <c r="C33" s="41"/>
      <c r="D33" s="41"/>
    </row>
    <row r="34" spans="1:5" s="21" customFormat="1" ht="15" x14ac:dyDescent="0.25">
      <c r="A34" s="113" t="s">
        <v>150</v>
      </c>
      <c r="B34" s="41"/>
      <c r="C34" s="41"/>
      <c r="D34" s="41"/>
    </row>
    <row r="35" spans="1:5" s="21" customFormat="1" ht="15" x14ac:dyDescent="0.25">
      <c r="A35" s="104"/>
      <c r="B35" s="41"/>
      <c r="C35" s="41"/>
      <c r="D35" s="41"/>
    </row>
    <row r="36" spans="1:5" s="21" customFormat="1" ht="15" x14ac:dyDescent="0.25">
      <c r="A36" s="104" t="s">
        <v>115</v>
      </c>
      <c r="B36" s="41"/>
      <c r="C36" s="41"/>
      <c r="D36" s="41"/>
    </row>
    <row r="37" spans="1:5" s="21" customFormat="1" ht="15" x14ac:dyDescent="0.25">
      <c r="A37" s="41" t="s">
        <v>116</v>
      </c>
      <c r="B37" s="41"/>
      <c r="C37" s="41"/>
      <c r="D37" s="41"/>
    </row>
    <row r="38" spans="1:5" s="21" customFormat="1" ht="15" x14ac:dyDescent="0.25">
      <c r="A38" s="41" t="s">
        <v>117</v>
      </c>
      <c r="D38" s="41"/>
    </row>
    <row r="39" spans="1:5" s="21" customFormat="1" ht="15" x14ac:dyDescent="0.25">
      <c r="A39" s="41" t="s">
        <v>118</v>
      </c>
    </row>
    <row r="40" spans="1:5" ht="15" x14ac:dyDescent="0.25">
      <c r="A40" s="21"/>
      <c r="D40" s="21"/>
      <c r="E40" s="21"/>
    </row>
  </sheetData>
  <mergeCells count="3">
    <mergeCell ref="A1:E1"/>
    <mergeCell ref="B3:C3"/>
    <mergeCell ref="D3:E3"/>
  </mergeCells>
  <phoneticPr fontId="3" type="noConversion"/>
  <printOptions horizontalCentered="1"/>
  <pageMargins left="0.75" right="0.75" top="1" bottom="0.75" header="0.5" footer="0.5"/>
  <pageSetup firstPageNumber="62" fitToHeight="0" orientation="portrait" r:id="rId1"/>
  <headerFooter scaleWithDoc="0" alignWithMargins="0">
    <oddFooter>&amp;C&amp;"Arial,Regular"&amp;10&amp;P</oddFooter>
  </headerFooter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4B52-F2EB-4EAE-AA3B-BB4114F9B80F}">
  <sheetPr>
    <tabColor rgb="FF92D050"/>
    <pageSetUpPr autoPageBreaks="0"/>
  </sheetPr>
  <dimension ref="A1:K73"/>
  <sheetViews>
    <sheetView showGridLines="0" zoomScaleNormal="100" zoomScaleSheetLayoutView="100" workbookViewId="0">
      <pane ySplit="3" topLeftCell="A46" activePane="bottomLeft" state="frozen"/>
      <selection pane="bottomLeft" activeCell="H57" sqref="H57"/>
    </sheetView>
  </sheetViews>
  <sheetFormatPr defaultRowHeight="17.25" x14ac:dyDescent="0.25"/>
  <cols>
    <col min="1" max="1" width="2.85546875" style="20" customWidth="1"/>
    <col min="2" max="2" width="14.140625" style="7" customWidth="1"/>
    <col min="3" max="3" width="20" customWidth="1"/>
    <col min="4" max="6" width="20" style="7" customWidth="1"/>
    <col min="7" max="7" width="21.140625" style="7" customWidth="1"/>
    <col min="8" max="8" width="18.42578125" style="7" customWidth="1"/>
    <col min="9" max="9" width="8.85546875" style="7"/>
    <col min="10" max="12" width="10.28515625" style="7" bestFit="1" customWidth="1"/>
    <col min="13" max="258" width="8.85546875" style="7"/>
    <col min="259" max="259" width="15.7109375" style="7" customWidth="1"/>
    <col min="260" max="263" width="21.28515625" style="7" customWidth="1"/>
    <col min="264" max="514" width="8.85546875" style="7"/>
    <col min="515" max="515" width="15.7109375" style="7" customWidth="1"/>
    <col min="516" max="519" width="21.28515625" style="7" customWidth="1"/>
    <col min="520" max="770" width="8.85546875" style="7"/>
    <col min="771" max="771" width="15.7109375" style="7" customWidth="1"/>
    <col min="772" max="775" width="21.28515625" style="7" customWidth="1"/>
    <col min="776" max="1026" width="8.85546875" style="7"/>
    <col min="1027" max="1027" width="15.7109375" style="7" customWidth="1"/>
    <col min="1028" max="1031" width="21.28515625" style="7" customWidth="1"/>
    <col min="1032" max="1282" width="8.85546875" style="7"/>
    <col min="1283" max="1283" width="15.7109375" style="7" customWidth="1"/>
    <col min="1284" max="1287" width="21.28515625" style="7" customWidth="1"/>
    <col min="1288" max="1538" width="8.85546875" style="7"/>
    <col min="1539" max="1539" width="15.7109375" style="7" customWidth="1"/>
    <col min="1540" max="1543" width="21.28515625" style="7" customWidth="1"/>
    <col min="1544" max="1794" width="8.85546875" style="7"/>
    <col min="1795" max="1795" width="15.7109375" style="7" customWidth="1"/>
    <col min="1796" max="1799" width="21.28515625" style="7" customWidth="1"/>
    <col min="1800" max="2050" width="8.85546875" style="7"/>
    <col min="2051" max="2051" width="15.7109375" style="7" customWidth="1"/>
    <col min="2052" max="2055" width="21.28515625" style="7" customWidth="1"/>
    <col min="2056" max="2306" width="8.85546875" style="7"/>
    <col min="2307" max="2307" width="15.7109375" style="7" customWidth="1"/>
    <col min="2308" max="2311" width="21.28515625" style="7" customWidth="1"/>
    <col min="2312" max="2562" width="8.85546875" style="7"/>
    <col min="2563" max="2563" width="15.7109375" style="7" customWidth="1"/>
    <col min="2564" max="2567" width="21.28515625" style="7" customWidth="1"/>
    <col min="2568" max="2818" width="8.85546875" style="7"/>
    <col min="2819" max="2819" width="15.7109375" style="7" customWidth="1"/>
    <col min="2820" max="2823" width="21.28515625" style="7" customWidth="1"/>
    <col min="2824" max="3074" width="8.85546875" style="7"/>
    <col min="3075" max="3075" width="15.7109375" style="7" customWidth="1"/>
    <col min="3076" max="3079" width="21.28515625" style="7" customWidth="1"/>
    <col min="3080" max="3330" width="8.85546875" style="7"/>
    <col min="3331" max="3331" width="15.7109375" style="7" customWidth="1"/>
    <col min="3332" max="3335" width="21.28515625" style="7" customWidth="1"/>
    <col min="3336" max="3586" width="8.85546875" style="7"/>
    <col min="3587" max="3587" width="15.7109375" style="7" customWidth="1"/>
    <col min="3588" max="3591" width="21.28515625" style="7" customWidth="1"/>
    <col min="3592" max="3842" width="8.85546875" style="7"/>
    <col min="3843" max="3843" width="15.7109375" style="7" customWidth="1"/>
    <col min="3844" max="3847" width="21.28515625" style="7" customWidth="1"/>
    <col min="3848" max="4098" width="8.85546875" style="7"/>
    <col min="4099" max="4099" width="15.7109375" style="7" customWidth="1"/>
    <col min="4100" max="4103" width="21.28515625" style="7" customWidth="1"/>
    <col min="4104" max="4354" width="8.85546875" style="7"/>
    <col min="4355" max="4355" width="15.7109375" style="7" customWidth="1"/>
    <col min="4356" max="4359" width="21.28515625" style="7" customWidth="1"/>
    <col min="4360" max="4610" width="8.85546875" style="7"/>
    <col min="4611" max="4611" width="15.7109375" style="7" customWidth="1"/>
    <col min="4612" max="4615" width="21.28515625" style="7" customWidth="1"/>
    <col min="4616" max="4866" width="8.85546875" style="7"/>
    <col min="4867" max="4867" width="15.7109375" style="7" customWidth="1"/>
    <col min="4868" max="4871" width="21.28515625" style="7" customWidth="1"/>
    <col min="4872" max="5122" width="8.85546875" style="7"/>
    <col min="5123" max="5123" width="15.7109375" style="7" customWidth="1"/>
    <col min="5124" max="5127" width="21.28515625" style="7" customWidth="1"/>
    <col min="5128" max="5378" width="8.85546875" style="7"/>
    <col min="5379" max="5379" width="15.7109375" style="7" customWidth="1"/>
    <col min="5380" max="5383" width="21.28515625" style="7" customWidth="1"/>
    <col min="5384" max="5634" width="8.85546875" style="7"/>
    <col min="5635" max="5635" width="15.7109375" style="7" customWidth="1"/>
    <col min="5636" max="5639" width="21.28515625" style="7" customWidth="1"/>
    <col min="5640" max="5890" width="8.85546875" style="7"/>
    <col min="5891" max="5891" width="15.7109375" style="7" customWidth="1"/>
    <col min="5892" max="5895" width="21.28515625" style="7" customWidth="1"/>
    <col min="5896" max="6146" width="8.85546875" style="7"/>
    <col min="6147" max="6147" width="15.7109375" style="7" customWidth="1"/>
    <col min="6148" max="6151" width="21.28515625" style="7" customWidth="1"/>
    <col min="6152" max="6402" width="8.85546875" style="7"/>
    <col min="6403" max="6403" width="15.7109375" style="7" customWidth="1"/>
    <col min="6404" max="6407" width="21.28515625" style="7" customWidth="1"/>
    <col min="6408" max="6658" width="8.85546875" style="7"/>
    <col min="6659" max="6659" width="15.7109375" style="7" customWidth="1"/>
    <col min="6660" max="6663" width="21.28515625" style="7" customWidth="1"/>
    <col min="6664" max="6914" width="8.85546875" style="7"/>
    <col min="6915" max="6915" width="15.7109375" style="7" customWidth="1"/>
    <col min="6916" max="6919" width="21.28515625" style="7" customWidth="1"/>
    <col min="6920" max="7170" width="8.85546875" style="7"/>
    <col min="7171" max="7171" width="15.7109375" style="7" customWidth="1"/>
    <col min="7172" max="7175" width="21.28515625" style="7" customWidth="1"/>
    <col min="7176" max="7426" width="8.85546875" style="7"/>
    <col min="7427" max="7427" width="15.7109375" style="7" customWidth="1"/>
    <col min="7428" max="7431" width="21.28515625" style="7" customWidth="1"/>
    <col min="7432" max="7682" width="8.85546875" style="7"/>
    <col min="7683" max="7683" width="15.7109375" style="7" customWidth="1"/>
    <col min="7684" max="7687" width="21.28515625" style="7" customWidth="1"/>
    <col min="7688" max="7938" width="8.85546875" style="7"/>
    <col min="7939" max="7939" width="15.7109375" style="7" customWidth="1"/>
    <col min="7940" max="7943" width="21.28515625" style="7" customWidth="1"/>
    <col min="7944" max="8194" width="8.85546875" style="7"/>
    <col min="8195" max="8195" width="15.7109375" style="7" customWidth="1"/>
    <col min="8196" max="8199" width="21.28515625" style="7" customWidth="1"/>
    <col min="8200" max="8450" width="8.85546875" style="7"/>
    <col min="8451" max="8451" width="15.7109375" style="7" customWidth="1"/>
    <col min="8452" max="8455" width="21.28515625" style="7" customWidth="1"/>
    <col min="8456" max="8706" width="8.85546875" style="7"/>
    <col min="8707" max="8707" width="15.7109375" style="7" customWidth="1"/>
    <col min="8708" max="8711" width="21.28515625" style="7" customWidth="1"/>
    <col min="8712" max="8962" width="8.85546875" style="7"/>
    <col min="8963" max="8963" width="15.7109375" style="7" customWidth="1"/>
    <col min="8964" max="8967" width="21.28515625" style="7" customWidth="1"/>
    <col min="8968" max="9218" width="8.85546875" style="7"/>
    <col min="9219" max="9219" width="15.7109375" style="7" customWidth="1"/>
    <col min="9220" max="9223" width="21.28515625" style="7" customWidth="1"/>
    <col min="9224" max="9474" width="8.85546875" style="7"/>
    <col min="9475" max="9475" width="15.7109375" style="7" customWidth="1"/>
    <col min="9476" max="9479" width="21.28515625" style="7" customWidth="1"/>
    <col min="9480" max="9730" width="8.85546875" style="7"/>
    <col min="9731" max="9731" width="15.7109375" style="7" customWidth="1"/>
    <col min="9732" max="9735" width="21.28515625" style="7" customWidth="1"/>
    <col min="9736" max="9986" width="8.85546875" style="7"/>
    <col min="9987" max="9987" width="15.7109375" style="7" customWidth="1"/>
    <col min="9988" max="9991" width="21.28515625" style="7" customWidth="1"/>
    <col min="9992" max="10242" width="8.85546875" style="7"/>
    <col min="10243" max="10243" width="15.7109375" style="7" customWidth="1"/>
    <col min="10244" max="10247" width="21.28515625" style="7" customWidth="1"/>
    <col min="10248" max="10498" width="8.85546875" style="7"/>
    <col min="10499" max="10499" width="15.7109375" style="7" customWidth="1"/>
    <col min="10500" max="10503" width="21.28515625" style="7" customWidth="1"/>
    <col min="10504" max="10754" width="8.85546875" style="7"/>
    <col min="10755" max="10755" width="15.7109375" style="7" customWidth="1"/>
    <col min="10756" max="10759" width="21.28515625" style="7" customWidth="1"/>
    <col min="10760" max="11010" width="8.85546875" style="7"/>
    <col min="11011" max="11011" width="15.7109375" style="7" customWidth="1"/>
    <col min="11012" max="11015" width="21.28515625" style="7" customWidth="1"/>
    <col min="11016" max="11266" width="8.85546875" style="7"/>
    <col min="11267" max="11267" width="15.7109375" style="7" customWidth="1"/>
    <col min="11268" max="11271" width="21.28515625" style="7" customWidth="1"/>
    <col min="11272" max="11522" width="8.85546875" style="7"/>
    <col min="11523" max="11523" width="15.7109375" style="7" customWidth="1"/>
    <col min="11524" max="11527" width="21.28515625" style="7" customWidth="1"/>
    <col min="11528" max="11778" width="8.85546875" style="7"/>
    <col min="11779" max="11779" width="15.7109375" style="7" customWidth="1"/>
    <col min="11780" max="11783" width="21.28515625" style="7" customWidth="1"/>
    <col min="11784" max="12034" width="8.85546875" style="7"/>
    <col min="12035" max="12035" width="15.7109375" style="7" customWidth="1"/>
    <col min="12036" max="12039" width="21.28515625" style="7" customWidth="1"/>
    <col min="12040" max="12290" width="8.85546875" style="7"/>
    <col min="12291" max="12291" width="15.7109375" style="7" customWidth="1"/>
    <col min="12292" max="12295" width="21.28515625" style="7" customWidth="1"/>
    <col min="12296" max="12546" width="8.85546875" style="7"/>
    <col min="12547" max="12547" width="15.7109375" style="7" customWidth="1"/>
    <col min="12548" max="12551" width="21.28515625" style="7" customWidth="1"/>
    <col min="12552" max="12802" width="8.85546875" style="7"/>
    <col min="12803" max="12803" width="15.7109375" style="7" customWidth="1"/>
    <col min="12804" max="12807" width="21.28515625" style="7" customWidth="1"/>
    <col min="12808" max="13058" width="8.85546875" style="7"/>
    <col min="13059" max="13059" width="15.7109375" style="7" customWidth="1"/>
    <col min="13060" max="13063" width="21.28515625" style="7" customWidth="1"/>
    <col min="13064" max="13314" width="8.85546875" style="7"/>
    <col min="13315" max="13315" width="15.7109375" style="7" customWidth="1"/>
    <col min="13316" max="13319" width="21.28515625" style="7" customWidth="1"/>
    <col min="13320" max="13570" width="8.85546875" style="7"/>
    <col min="13571" max="13571" width="15.7109375" style="7" customWidth="1"/>
    <col min="13572" max="13575" width="21.28515625" style="7" customWidth="1"/>
    <col min="13576" max="13826" width="8.85546875" style="7"/>
    <col min="13827" max="13827" width="15.7109375" style="7" customWidth="1"/>
    <col min="13828" max="13831" width="21.28515625" style="7" customWidth="1"/>
    <col min="13832" max="14082" width="8.85546875" style="7"/>
    <col min="14083" max="14083" width="15.7109375" style="7" customWidth="1"/>
    <col min="14084" max="14087" width="21.28515625" style="7" customWidth="1"/>
    <col min="14088" max="14338" width="8.85546875" style="7"/>
    <col min="14339" max="14339" width="15.7109375" style="7" customWidth="1"/>
    <col min="14340" max="14343" width="21.28515625" style="7" customWidth="1"/>
    <col min="14344" max="14594" width="8.85546875" style="7"/>
    <col min="14595" max="14595" width="15.7109375" style="7" customWidth="1"/>
    <col min="14596" max="14599" width="21.28515625" style="7" customWidth="1"/>
    <col min="14600" max="14850" width="8.85546875" style="7"/>
    <col min="14851" max="14851" width="15.7109375" style="7" customWidth="1"/>
    <col min="14852" max="14855" width="21.28515625" style="7" customWidth="1"/>
    <col min="14856" max="15106" width="8.85546875" style="7"/>
    <col min="15107" max="15107" width="15.7109375" style="7" customWidth="1"/>
    <col min="15108" max="15111" width="21.28515625" style="7" customWidth="1"/>
    <col min="15112" max="15362" width="8.85546875" style="7"/>
    <col min="15363" max="15363" width="15.7109375" style="7" customWidth="1"/>
    <col min="15364" max="15367" width="21.28515625" style="7" customWidth="1"/>
    <col min="15368" max="15618" width="8.85546875" style="7"/>
    <col min="15619" max="15619" width="15.7109375" style="7" customWidth="1"/>
    <col min="15620" max="15623" width="21.28515625" style="7" customWidth="1"/>
    <col min="15624" max="15874" width="8.85546875" style="7"/>
    <col min="15875" max="15875" width="15.7109375" style="7" customWidth="1"/>
    <col min="15876" max="15879" width="21.28515625" style="7" customWidth="1"/>
    <col min="15880" max="16130" width="8.85546875" style="7"/>
    <col min="16131" max="16131" width="15.7109375" style="7" customWidth="1"/>
    <col min="16132" max="16135" width="21.28515625" style="7" customWidth="1"/>
    <col min="16136" max="16384" width="8.85546875" style="7"/>
  </cols>
  <sheetData>
    <row r="1" spans="1:6" ht="21" x14ac:dyDescent="0.35">
      <c r="B1" s="1" t="s">
        <v>137</v>
      </c>
      <c r="C1" s="59"/>
      <c r="D1" s="59"/>
      <c r="E1" s="59"/>
      <c r="F1" s="59"/>
    </row>
    <row r="2" spans="1:6" ht="11.45" customHeight="1" x14ac:dyDescent="0.3">
      <c r="B2" s="87"/>
      <c r="C2" s="5"/>
      <c r="D2" s="5"/>
      <c r="E2" s="87"/>
      <c r="F2" s="5"/>
    </row>
    <row r="3" spans="1:6" s="73" customFormat="1" ht="58.5" x14ac:dyDescent="0.25">
      <c r="A3" s="102"/>
      <c r="B3" s="83" t="s">
        <v>119</v>
      </c>
      <c r="C3" s="83" t="s">
        <v>121</v>
      </c>
      <c r="D3" s="83" t="s">
        <v>122</v>
      </c>
      <c r="E3" s="83" t="s">
        <v>120</v>
      </c>
      <c r="F3" s="83" t="s">
        <v>138</v>
      </c>
    </row>
    <row r="4" spans="1:6" ht="15" customHeight="1" x14ac:dyDescent="0.25">
      <c r="B4" s="5" t="s">
        <v>123</v>
      </c>
      <c r="C4" s="111">
        <v>25000</v>
      </c>
      <c r="D4" s="111">
        <v>7500</v>
      </c>
      <c r="E4" s="111"/>
      <c r="F4" s="111">
        <v>20000</v>
      </c>
    </row>
    <row r="5" spans="1:6" ht="15" customHeight="1" x14ac:dyDescent="0.25">
      <c r="B5" s="5" t="s">
        <v>64</v>
      </c>
      <c r="C5" s="111">
        <v>25000</v>
      </c>
      <c r="D5" s="111">
        <v>7500</v>
      </c>
      <c r="E5" s="111"/>
      <c r="F5" s="111">
        <v>20000</v>
      </c>
    </row>
    <row r="6" spans="1:6" ht="15" customHeight="1" x14ac:dyDescent="0.25">
      <c r="B6" s="5" t="s">
        <v>66</v>
      </c>
      <c r="C6" s="111">
        <v>35000</v>
      </c>
      <c r="D6" s="111">
        <v>15000</v>
      </c>
      <c r="E6" s="111"/>
      <c r="F6" s="111">
        <v>30000</v>
      </c>
    </row>
    <row r="7" spans="1:6" ht="15" customHeight="1" x14ac:dyDescent="0.25">
      <c r="B7" s="5" t="s">
        <v>67</v>
      </c>
      <c r="C7" s="111">
        <v>35000</v>
      </c>
      <c r="D7" s="111">
        <v>15000</v>
      </c>
      <c r="E7" s="111"/>
      <c r="F7" s="111">
        <v>30000</v>
      </c>
    </row>
    <row r="8" spans="1:6" ht="15" customHeight="1" x14ac:dyDescent="0.25">
      <c r="B8" s="5" t="s">
        <v>68</v>
      </c>
      <c r="C8" s="111">
        <v>35000</v>
      </c>
      <c r="D8" s="111">
        <v>15000</v>
      </c>
      <c r="E8" s="111"/>
      <c r="F8" s="111">
        <v>30000</v>
      </c>
    </row>
    <row r="9" spans="1:6" ht="15" customHeight="1" x14ac:dyDescent="0.25">
      <c r="B9" s="5" t="s">
        <v>69</v>
      </c>
      <c r="C9" s="111">
        <v>37000</v>
      </c>
      <c r="D9" s="111">
        <v>16250</v>
      </c>
      <c r="E9" s="111"/>
      <c r="F9" s="111">
        <v>32000</v>
      </c>
    </row>
    <row r="10" spans="1:6" ht="15" customHeight="1" x14ac:dyDescent="0.25">
      <c r="B10" s="5" t="s">
        <v>70</v>
      </c>
      <c r="C10" s="111">
        <v>39000</v>
      </c>
      <c r="D10" s="111">
        <v>17500</v>
      </c>
      <c r="E10" s="111"/>
      <c r="F10" s="111">
        <v>34000</v>
      </c>
    </row>
    <row r="11" spans="1:6" ht="15" customHeight="1" x14ac:dyDescent="0.25">
      <c r="B11" s="5" t="s">
        <v>71</v>
      </c>
      <c r="C11" s="111">
        <v>39000</v>
      </c>
      <c r="D11" s="111">
        <v>17500</v>
      </c>
      <c r="E11" s="111"/>
      <c r="F11" s="111">
        <v>34000</v>
      </c>
    </row>
    <row r="12" spans="1:6" ht="15" customHeight="1" x14ac:dyDescent="0.25">
      <c r="B12" s="5" t="s">
        <v>72</v>
      </c>
      <c r="C12" s="111">
        <v>39000</v>
      </c>
      <c r="D12" s="111">
        <v>17500</v>
      </c>
      <c r="E12" s="111"/>
      <c r="F12" s="111">
        <v>34000</v>
      </c>
    </row>
    <row r="13" spans="1:6" ht="15" customHeight="1" x14ac:dyDescent="0.25">
      <c r="B13" s="5" t="s">
        <v>73</v>
      </c>
      <c r="C13" s="111">
        <v>49500</v>
      </c>
      <c r="D13" s="111">
        <v>23750</v>
      </c>
      <c r="E13" s="111"/>
      <c r="F13" s="111">
        <v>39500</v>
      </c>
    </row>
    <row r="14" spans="1:6" ht="15" customHeight="1" x14ac:dyDescent="0.25">
      <c r="B14" s="5" t="s">
        <v>8</v>
      </c>
      <c r="C14" s="111">
        <v>60000</v>
      </c>
      <c r="D14" s="111">
        <v>30000</v>
      </c>
      <c r="E14" s="111"/>
      <c r="F14" s="111">
        <v>45000</v>
      </c>
    </row>
    <row r="15" spans="1:6" ht="15" customHeight="1" x14ac:dyDescent="0.25">
      <c r="B15" s="5" t="s">
        <v>9</v>
      </c>
      <c r="C15" s="111">
        <v>60000</v>
      </c>
      <c r="D15" s="111">
        <v>30000</v>
      </c>
      <c r="E15" s="111"/>
      <c r="F15" s="111">
        <v>45000</v>
      </c>
    </row>
    <row r="16" spans="1:6" ht="15" customHeight="1" x14ac:dyDescent="0.25">
      <c r="B16" s="5" t="s">
        <v>10</v>
      </c>
      <c r="C16" s="111">
        <v>60000</v>
      </c>
      <c r="D16" s="111">
        <v>30000</v>
      </c>
      <c r="E16" s="111"/>
      <c r="F16" s="111">
        <v>45000</v>
      </c>
    </row>
    <row r="17" spans="1:11" ht="15" customHeight="1" x14ac:dyDescent="0.25">
      <c r="B17" s="5" t="s">
        <v>11</v>
      </c>
      <c r="C17" s="111">
        <v>60000</v>
      </c>
      <c r="D17" s="111">
        <v>32500</v>
      </c>
      <c r="E17" s="111">
        <v>10000</v>
      </c>
      <c r="F17" s="111">
        <v>50000</v>
      </c>
    </row>
    <row r="18" spans="1:11" ht="15" customHeight="1" x14ac:dyDescent="0.25">
      <c r="B18" s="5" t="s">
        <v>12</v>
      </c>
      <c r="C18" s="111">
        <v>60000</v>
      </c>
      <c r="D18" s="111">
        <v>35000</v>
      </c>
      <c r="E18" s="111">
        <v>10000</v>
      </c>
      <c r="F18" s="111">
        <v>55000</v>
      </c>
    </row>
    <row r="19" spans="1:11" ht="15" customHeight="1" x14ac:dyDescent="0.25">
      <c r="B19" s="5" t="s">
        <v>13</v>
      </c>
      <c r="C19" s="111">
        <v>60000</v>
      </c>
      <c r="D19" s="111">
        <v>35000</v>
      </c>
      <c r="E19" s="111">
        <v>10000</v>
      </c>
      <c r="F19" s="111">
        <v>55000</v>
      </c>
    </row>
    <row r="20" spans="1:11" ht="15" customHeight="1" x14ac:dyDescent="0.25">
      <c r="B20" s="5" t="s">
        <v>14</v>
      </c>
      <c r="C20" s="111">
        <v>60000</v>
      </c>
      <c r="D20" s="111">
        <v>35000</v>
      </c>
      <c r="E20" s="111">
        <v>10000</v>
      </c>
      <c r="F20" s="111">
        <v>55000</v>
      </c>
    </row>
    <row r="21" spans="1:11" ht="15" customHeight="1" x14ac:dyDescent="0.25">
      <c r="A21" s="20">
        <v>2</v>
      </c>
      <c r="B21" s="5" t="s">
        <v>15</v>
      </c>
      <c r="C21" s="111">
        <v>80000</v>
      </c>
      <c r="D21" s="111">
        <v>35000</v>
      </c>
      <c r="E21" s="111">
        <v>10000</v>
      </c>
      <c r="F21" s="111">
        <v>68000</v>
      </c>
    </row>
    <row r="22" spans="1:11" ht="15" customHeight="1" x14ac:dyDescent="0.25">
      <c r="B22" s="5" t="s">
        <v>16</v>
      </c>
      <c r="C22" s="111">
        <v>81600</v>
      </c>
      <c r="D22" s="111">
        <v>35700</v>
      </c>
      <c r="E22" s="111">
        <v>10000</v>
      </c>
      <c r="F22" s="111">
        <v>69360</v>
      </c>
    </row>
    <row r="23" spans="1:11" ht="15.75" customHeight="1" x14ac:dyDescent="0.25">
      <c r="B23" s="5" t="s">
        <v>18</v>
      </c>
      <c r="C23" s="111">
        <v>83232</v>
      </c>
      <c r="D23" s="111">
        <v>36414</v>
      </c>
      <c r="E23" s="111">
        <v>10000</v>
      </c>
      <c r="F23" s="111">
        <v>70747</v>
      </c>
    </row>
    <row r="24" spans="1:11" ht="15.75" customHeight="1" x14ac:dyDescent="0.25">
      <c r="B24" s="5" t="s">
        <v>17</v>
      </c>
      <c r="C24" s="111">
        <v>84897</v>
      </c>
      <c r="D24" s="111">
        <v>37142</v>
      </c>
      <c r="E24" s="111">
        <v>10000</v>
      </c>
      <c r="F24" s="111">
        <v>72161</v>
      </c>
    </row>
    <row r="25" spans="1:11" ht="15.75" customHeight="1" x14ac:dyDescent="0.25">
      <c r="A25" s="20">
        <v>3</v>
      </c>
      <c r="B25" s="5" t="s">
        <v>19</v>
      </c>
      <c r="C25" s="111">
        <v>98000</v>
      </c>
      <c r="D25" s="111">
        <v>43000</v>
      </c>
      <c r="E25" s="111">
        <v>10400</v>
      </c>
      <c r="F25" s="111">
        <v>85000</v>
      </c>
    </row>
    <row r="26" spans="1:11" ht="15.75" customHeight="1" x14ac:dyDescent="0.25">
      <c r="B26" s="5" t="s">
        <v>20</v>
      </c>
      <c r="C26" s="111">
        <v>99960</v>
      </c>
      <c r="D26" s="111">
        <v>43860</v>
      </c>
      <c r="E26" s="111">
        <v>10400</v>
      </c>
      <c r="F26" s="111">
        <v>86700</v>
      </c>
      <c r="H26" s="100"/>
      <c r="I26" s="101"/>
      <c r="J26" s="101"/>
      <c r="K26" s="101"/>
    </row>
    <row r="27" spans="1:11" ht="15.75" customHeight="1" x14ac:dyDescent="0.25">
      <c r="B27" s="5" t="s">
        <v>21</v>
      </c>
      <c r="C27" s="111">
        <v>101959</v>
      </c>
      <c r="D27" s="111">
        <v>44737</v>
      </c>
      <c r="E27" s="111">
        <v>10400</v>
      </c>
      <c r="F27" s="111">
        <v>88434</v>
      </c>
      <c r="H27" s="100"/>
      <c r="I27" s="101"/>
      <c r="J27" s="101"/>
      <c r="K27" s="101"/>
    </row>
    <row r="28" spans="1:11" ht="15.75" customHeight="1" x14ac:dyDescent="0.25">
      <c r="B28" s="5" t="s">
        <v>22</v>
      </c>
      <c r="C28" s="111">
        <v>103998</v>
      </c>
      <c r="D28" s="111">
        <v>45632</v>
      </c>
      <c r="E28" s="111">
        <v>10400</v>
      </c>
      <c r="F28" s="111">
        <v>90203</v>
      </c>
      <c r="H28" s="100"/>
      <c r="I28" s="101"/>
      <c r="J28" s="101"/>
      <c r="K28" s="101"/>
    </row>
    <row r="29" spans="1:11" ht="15.75" customHeight="1" x14ac:dyDescent="0.25">
      <c r="B29" s="5" t="s">
        <v>23</v>
      </c>
      <c r="C29" s="111">
        <v>106078</v>
      </c>
      <c r="D29" s="111">
        <v>46545</v>
      </c>
      <c r="E29" s="111">
        <v>10400</v>
      </c>
      <c r="F29" s="111">
        <v>92007</v>
      </c>
      <c r="H29" s="100"/>
      <c r="I29" s="101"/>
      <c r="J29" s="101"/>
      <c r="K29" s="101"/>
    </row>
    <row r="30" spans="1:11" ht="15.75" customHeight="1" x14ac:dyDescent="0.25">
      <c r="B30" s="5" t="s">
        <v>24</v>
      </c>
      <c r="C30" s="111">
        <v>106078</v>
      </c>
      <c r="D30" s="111">
        <v>46545</v>
      </c>
      <c r="E30" s="111">
        <v>10400</v>
      </c>
      <c r="F30" s="111">
        <v>92007</v>
      </c>
    </row>
    <row r="31" spans="1:11" ht="15.75" customHeight="1" x14ac:dyDescent="0.25">
      <c r="B31" s="5" t="s">
        <v>25</v>
      </c>
      <c r="C31" s="111">
        <v>106078</v>
      </c>
      <c r="D31" s="111">
        <v>46545</v>
      </c>
      <c r="E31" s="111">
        <v>10400</v>
      </c>
      <c r="F31" s="111">
        <v>92007</v>
      </c>
    </row>
    <row r="32" spans="1:11" ht="15.75" customHeight="1" x14ac:dyDescent="0.25">
      <c r="B32" s="5" t="s">
        <v>26</v>
      </c>
      <c r="C32" s="111">
        <v>106078</v>
      </c>
      <c r="D32" s="111">
        <v>46545</v>
      </c>
      <c r="E32" s="111">
        <v>10400</v>
      </c>
      <c r="F32" s="111">
        <v>92007</v>
      </c>
    </row>
    <row r="33" spans="2:6" ht="15.75" customHeight="1" x14ac:dyDescent="0.25">
      <c r="B33" s="5" t="s">
        <v>27</v>
      </c>
      <c r="C33" s="111">
        <v>106078</v>
      </c>
      <c r="D33" s="111">
        <v>46545</v>
      </c>
      <c r="E33" s="111">
        <v>10400</v>
      </c>
      <c r="F33" s="111">
        <v>92007</v>
      </c>
    </row>
    <row r="34" spans="2:6" ht="15.75" customHeight="1" x14ac:dyDescent="0.25">
      <c r="B34" s="5" t="s">
        <v>85</v>
      </c>
      <c r="C34" s="111">
        <v>106078</v>
      </c>
      <c r="D34" s="111">
        <v>46545</v>
      </c>
      <c r="E34" s="111">
        <v>10400</v>
      </c>
      <c r="F34" s="111">
        <v>92007</v>
      </c>
    </row>
    <row r="35" spans="2:6" ht="15.75" customHeight="1" x14ac:dyDescent="0.25">
      <c r="B35" s="5" t="s">
        <v>29</v>
      </c>
      <c r="C35" s="111">
        <v>106078</v>
      </c>
      <c r="D35" s="111">
        <v>46545</v>
      </c>
      <c r="E35" s="111">
        <v>10400</v>
      </c>
      <c r="F35" s="111">
        <v>92007</v>
      </c>
    </row>
    <row r="36" spans="2:6" ht="15.75" customHeight="1" x14ac:dyDescent="0.25">
      <c r="B36" s="5" t="s">
        <v>30</v>
      </c>
      <c r="C36" s="111">
        <v>106078</v>
      </c>
      <c r="D36" s="111">
        <v>46545</v>
      </c>
      <c r="E36" s="111">
        <v>10400</v>
      </c>
      <c r="F36" s="111">
        <v>92007</v>
      </c>
    </row>
    <row r="37" spans="2:6" ht="15.75" customHeight="1" x14ac:dyDescent="0.25">
      <c r="B37" s="5" t="s">
        <v>31</v>
      </c>
      <c r="C37" s="111">
        <v>106078</v>
      </c>
      <c r="D37" s="111">
        <v>46545</v>
      </c>
      <c r="E37" s="111">
        <v>10400</v>
      </c>
      <c r="F37" s="111">
        <v>92007</v>
      </c>
    </row>
    <row r="38" spans="2:6" ht="15.75" customHeight="1" x14ac:dyDescent="0.25">
      <c r="B38" s="5" t="s">
        <v>32</v>
      </c>
      <c r="C38" s="111">
        <v>106078</v>
      </c>
      <c r="D38" s="111">
        <v>46545</v>
      </c>
      <c r="E38" s="111">
        <v>10400</v>
      </c>
      <c r="F38" s="111">
        <v>92007</v>
      </c>
    </row>
    <row r="39" spans="2:6" ht="15.75" customHeight="1" x14ac:dyDescent="0.25">
      <c r="B39" s="5" t="s">
        <v>33</v>
      </c>
      <c r="C39" s="111">
        <v>106078</v>
      </c>
      <c r="D39" s="111">
        <v>46545</v>
      </c>
      <c r="E39" s="111">
        <v>10400</v>
      </c>
      <c r="F39" s="111">
        <v>92007</v>
      </c>
    </row>
    <row r="40" spans="2:6" ht="15.75" customHeight="1" x14ac:dyDescent="0.25">
      <c r="B40" s="5" t="s">
        <v>34</v>
      </c>
      <c r="C40" s="111">
        <v>106078</v>
      </c>
      <c r="D40" s="111">
        <v>46545</v>
      </c>
      <c r="E40" s="111">
        <v>10400</v>
      </c>
      <c r="F40" s="111">
        <v>92007</v>
      </c>
    </row>
    <row r="41" spans="2:6" ht="15.75" customHeight="1" x14ac:dyDescent="0.25">
      <c r="B41" s="5" t="s">
        <v>35</v>
      </c>
      <c r="C41" s="111">
        <v>106078</v>
      </c>
      <c r="D41" s="111">
        <v>46545</v>
      </c>
      <c r="E41" s="111">
        <v>10400</v>
      </c>
      <c r="F41" s="111">
        <v>92007</v>
      </c>
    </row>
    <row r="42" spans="2:6" ht="15.75" customHeight="1" x14ac:dyDescent="0.25">
      <c r="B42" s="5" t="s">
        <v>36</v>
      </c>
      <c r="C42" s="111">
        <v>106078</v>
      </c>
      <c r="D42" s="111">
        <v>46545</v>
      </c>
      <c r="E42" s="111">
        <v>10400</v>
      </c>
      <c r="F42" s="111">
        <v>92007</v>
      </c>
    </row>
    <row r="43" spans="2:6" ht="15.75" customHeight="1" x14ac:dyDescent="0.25">
      <c r="B43" s="5" t="s">
        <v>37</v>
      </c>
      <c r="C43" s="111">
        <v>106078</v>
      </c>
      <c r="D43" s="111">
        <v>46545</v>
      </c>
      <c r="E43" s="111">
        <v>10400</v>
      </c>
      <c r="F43" s="111">
        <v>92007</v>
      </c>
    </row>
    <row r="44" spans="2:6" ht="15.75" customHeight="1" x14ac:dyDescent="0.25">
      <c r="B44" s="5" t="s">
        <v>38</v>
      </c>
      <c r="C44" s="111">
        <v>106078</v>
      </c>
      <c r="D44" s="111">
        <v>46545</v>
      </c>
      <c r="E44" s="111">
        <v>10400</v>
      </c>
      <c r="F44" s="111">
        <v>92007</v>
      </c>
    </row>
    <row r="45" spans="2:6" ht="15.75" customHeight="1" x14ac:dyDescent="0.25">
      <c r="B45" s="5" t="s">
        <v>39</v>
      </c>
      <c r="C45" s="111">
        <v>106078</v>
      </c>
      <c r="D45" s="111">
        <v>46545</v>
      </c>
      <c r="E45" s="111">
        <v>10400</v>
      </c>
      <c r="F45" s="111">
        <v>92007</v>
      </c>
    </row>
    <row r="46" spans="2:6" ht="15.75" customHeight="1" x14ac:dyDescent="0.25">
      <c r="B46" s="5" t="s">
        <v>40</v>
      </c>
      <c r="C46" s="111">
        <v>106078</v>
      </c>
      <c r="D46" s="111">
        <v>46545</v>
      </c>
      <c r="E46" s="111">
        <v>10400</v>
      </c>
      <c r="F46" s="111">
        <v>92007</v>
      </c>
    </row>
    <row r="47" spans="2:6" ht="15.75" customHeight="1" x14ac:dyDescent="0.25">
      <c r="B47" s="5" t="s">
        <v>41</v>
      </c>
      <c r="C47" s="111">
        <v>106078</v>
      </c>
      <c r="D47" s="111">
        <v>46545</v>
      </c>
      <c r="E47" s="111">
        <v>10400</v>
      </c>
      <c r="F47" s="111">
        <v>92007</v>
      </c>
    </row>
    <row r="48" spans="2:6" ht="15.75" customHeight="1" x14ac:dyDescent="0.25">
      <c r="B48" s="5" t="s">
        <v>42</v>
      </c>
      <c r="C48" s="111">
        <v>106078</v>
      </c>
      <c r="D48" s="111">
        <v>46545</v>
      </c>
      <c r="E48" s="111">
        <v>10400</v>
      </c>
      <c r="F48" s="111">
        <v>92007</v>
      </c>
    </row>
    <row r="49" spans="1:7" ht="15.75" customHeight="1" x14ac:dyDescent="0.25">
      <c r="B49" s="5" t="s">
        <v>88</v>
      </c>
      <c r="C49" s="111">
        <v>106078</v>
      </c>
      <c r="D49" s="111">
        <v>46545</v>
      </c>
      <c r="E49" s="111">
        <v>10400</v>
      </c>
      <c r="F49" s="111">
        <v>92007</v>
      </c>
    </row>
    <row r="50" spans="1:7" ht="15.75" customHeight="1" x14ac:dyDescent="0.25">
      <c r="B50" s="5" t="s">
        <v>43</v>
      </c>
      <c r="C50" s="111">
        <v>106078</v>
      </c>
      <c r="D50" s="111">
        <v>46545</v>
      </c>
      <c r="E50" s="111">
        <v>10400</v>
      </c>
      <c r="F50" s="111">
        <v>92007</v>
      </c>
    </row>
    <row r="51" spans="1:7" ht="15.75" customHeight="1" x14ac:dyDescent="0.25">
      <c r="B51" s="5" t="s">
        <v>44</v>
      </c>
      <c r="C51" s="111">
        <v>106078</v>
      </c>
      <c r="D51" s="111">
        <v>46545</v>
      </c>
      <c r="E51" s="111">
        <v>10400</v>
      </c>
      <c r="F51" s="111">
        <v>92007</v>
      </c>
    </row>
    <row r="52" spans="1:7" ht="15.75" customHeight="1" x14ac:dyDescent="0.25">
      <c r="B52" s="5" t="s">
        <v>45</v>
      </c>
      <c r="C52" s="111">
        <v>106078</v>
      </c>
      <c r="D52" s="111">
        <v>46545</v>
      </c>
      <c r="E52" s="111">
        <v>10400</v>
      </c>
      <c r="F52" s="111">
        <v>92007</v>
      </c>
    </row>
    <row r="53" spans="1:7" ht="15.75" customHeight="1" x14ac:dyDescent="0.25">
      <c r="A53" s="20">
        <v>4</v>
      </c>
      <c r="B53" s="5" t="s">
        <v>46</v>
      </c>
      <c r="C53" s="111">
        <v>106078</v>
      </c>
      <c r="D53" s="111">
        <v>46545</v>
      </c>
      <c r="E53" s="111">
        <v>10400</v>
      </c>
      <c r="F53" s="111">
        <v>92007</v>
      </c>
    </row>
    <row r="54" spans="1:7" ht="15.75" customHeight="1" x14ac:dyDescent="0.25">
      <c r="B54" s="5" t="s">
        <v>47</v>
      </c>
      <c r="C54" s="111">
        <v>106078</v>
      </c>
      <c r="D54" s="111">
        <v>46545</v>
      </c>
      <c r="E54" s="111">
        <v>10400</v>
      </c>
      <c r="F54" s="111">
        <v>92007</v>
      </c>
    </row>
    <row r="55" spans="1:7" ht="15.75" customHeight="1" x14ac:dyDescent="0.25">
      <c r="B55" s="5" t="s">
        <v>48</v>
      </c>
      <c r="C55" s="111">
        <v>106078</v>
      </c>
      <c r="D55" s="111">
        <v>46545</v>
      </c>
      <c r="E55" s="111">
        <v>10400</v>
      </c>
      <c r="F55" s="111">
        <v>92007</v>
      </c>
    </row>
    <row r="56" spans="1:7" ht="15.75" customHeight="1" x14ac:dyDescent="0.25">
      <c r="B56" s="5" t="s">
        <v>49</v>
      </c>
      <c r="C56" s="111">
        <v>106078</v>
      </c>
      <c r="D56" s="111">
        <v>46545</v>
      </c>
      <c r="E56" s="111">
        <v>10400</v>
      </c>
      <c r="F56" s="111">
        <v>92007</v>
      </c>
    </row>
    <row r="57" spans="1:7" ht="15.75" customHeight="1" x14ac:dyDescent="0.25">
      <c r="A57" s="20">
        <v>5</v>
      </c>
      <c r="B57" s="5" t="s">
        <v>50</v>
      </c>
      <c r="C57" s="111">
        <v>106078</v>
      </c>
      <c r="D57" s="111">
        <v>46545</v>
      </c>
      <c r="E57" s="111">
        <v>10400</v>
      </c>
      <c r="F57" s="111"/>
    </row>
    <row r="58" spans="1:7" ht="15.75" customHeight="1" x14ac:dyDescent="0.25">
      <c r="B58" s="5" t="s">
        <v>52</v>
      </c>
      <c r="C58" s="111">
        <v>106078</v>
      </c>
      <c r="D58" s="111">
        <v>46545</v>
      </c>
      <c r="E58" s="111">
        <v>10400</v>
      </c>
      <c r="F58" s="111"/>
    </row>
    <row r="59" spans="1:7" x14ac:dyDescent="0.25">
      <c r="B59" s="5" t="s">
        <v>141</v>
      </c>
      <c r="C59" s="111">
        <v>106078</v>
      </c>
      <c r="D59" s="111">
        <v>46545</v>
      </c>
      <c r="E59" s="111">
        <v>10400</v>
      </c>
      <c r="F59" s="111"/>
      <c r="G59" s="6"/>
    </row>
    <row r="60" spans="1:7" x14ac:dyDescent="0.25">
      <c r="B60" s="5" t="s">
        <v>156</v>
      </c>
      <c r="C60" s="111">
        <v>106078</v>
      </c>
      <c r="D60" s="111">
        <v>46545</v>
      </c>
      <c r="E60" s="111">
        <v>10400</v>
      </c>
      <c r="F60" s="111"/>
      <c r="G60" s="6"/>
    </row>
    <row r="61" spans="1:7" x14ac:dyDescent="0.25">
      <c r="B61" s="5"/>
      <c r="C61" s="7"/>
      <c r="D61" s="6"/>
      <c r="E61" s="137" t="s">
        <v>53</v>
      </c>
      <c r="F61" s="136">
        <v>45905</v>
      </c>
      <c r="G61" s="6"/>
    </row>
    <row r="62" spans="1:7" s="21" customFormat="1" x14ac:dyDescent="0.25">
      <c r="A62" s="20"/>
      <c r="B62" s="5"/>
      <c r="C62" s="7"/>
      <c r="D62" s="6"/>
      <c r="E62" s="107"/>
      <c r="F62" s="108"/>
      <c r="G62" s="105"/>
    </row>
    <row r="63" spans="1:7" s="21" customFormat="1" x14ac:dyDescent="0.25">
      <c r="A63" s="103">
        <v>1</v>
      </c>
      <c r="B63" s="105" t="s">
        <v>140</v>
      </c>
      <c r="D63" s="105"/>
      <c r="E63" s="105"/>
      <c r="F63" s="105"/>
      <c r="G63" s="106"/>
    </row>
    <row r="64" spans="1:7" s="21" customFormat="1" x14ac:dyDescent="0.25">
      <c r="A64" s="103">
        <v>2</v>
      </c>
      <c r="B64" s="106" t="s">
        <v>124</v>
      </c>
      <c r="D64" s="106"/>
      <c r="E64" s="106"/>
      <c r="F64" s="106"/>
      <c r="G64" s="106"/>
    </row>
    <row r="65" spans="1:7" s="21" customFormat="1" x14ac:dyDescent="0.25">
      <c r="A65" s="103">
        <v>3</v>
      </c>
      <c r="B65" s="106" t="s">
        <v>125</v>
      </c>
      <c r="D65" s="106"/>
      <c r="E65" s="106"/>
      <c r="F65" s="106"/>
      <c r="G65" s="106"/>
    </row>
    <row r="66" spans="1:7" s="21" customFormat="1" x14ac:dyDescent="0.25">
      <c r="A66" s="103">
        <v>4</v>
      </c>
      <c r="B66" s="106" t="s">
        <v>126</v>
      </c>
      <c r="D66" s="106"/>
      <c r="E66" s="106"/>
      <c r="F66" s="106"/>
      <c r="G66" s="106"/>
    </row>
    <row r="67" spans="1:7" s="21" customFormat="1" x14ac:dyDescent="0.25">
      <c r="A67" s="103">
        <v>5</v>
      </c>
      <c r="B67" s="106" t="s">
        <v>127</v>
      </c>
      <c r="D67" s="106"/>
      <c r="E67" s="106"/>
      <c r="F67" s="106"/>
    </row>
    <row r="68" spans="1:7" s="21" customFormat="1" x14ac:dyDescent="0.25">
      <c r="A68" s="20"/>
    </row>
    <row r="69" spans="1:7" s="21" customFormat="1" x14ac:dyDescent="0.25">
      <c r="A69" s="20"/>
      <c r="B69" s="104" t="s">
        <v>115</v>
      </c>
    </row>
    <row r="70" spans="1:7" s="21" customFormat="1" x14ac:dyDescent="0.25">
      <c r="A70" s="20"/>
      <c r="B70" s="41" t="s">
        <v>128</v>
      </c>
    </row>
    <row r="71" spans="1:7" s="21" customFormat="1" x14ac:dyDescent="0.25">
      <c r="A71" s="20"/>
    </row>
    <row r="72" spans="1:7" s="21" customFormat="1" x14ac:dyDescent="0.25">
      <c r="A72" s="20"/>
    </row>
    <row r="73" spans="1:7" x14ac:dyDescent="0.25">
      <c r="B73" s="21"/>
      <c r="C73" s="21"/>
      <c r="D73" s="21"/>
      <c r="E73" s="21"/>
      <c r="F73" s="21"/>
    </row>
  </sheetData>
  <printOptions horizontalCentered="1"/>
  <pageMargins left="0.75" right="0.75" top="1" bottom="0.75" header="0.5" footer="0.5"/>
  <pageSetup firstPageNumber="64" fitToHeight="7" orientation="portrait" r:id="rId1"/>
  <headerFooter scaleWithDoc="0" alignWithMargins="0">
    <oddFooter>&amp;C&amp;"Arial,Regular"&amp;10&amp;P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FTE Limit</vt:lpstr>
      <vt:lpstr>Filled vs Vacant </vt:lpstr>
      <vt:lpstr>Salary Adjustments</vt:lpstr>
      <vt:lpstr>State Health Plan</vt:lpstr>
      <vt:lpstr>Retirement Contribution Rates</vt:lpstr>
      <vt:lpstr>State Officers Salary Schedule</vt:lpstr>
      <vt:lpstr>'FTE Limit'!Print_Area</vt:lpstr>
      <vt:lpstr>'Retirement Contribution Rates'!Print_Area</vt:lpstr>
      <vt:lpstr>'Salary Adjustments'!Print_Area</vt:lpstr>
      <vt:lpstr>'State Health Plan'!Print_Area</vt:lpstr>
      <vt:lpstr>'State Officers Salary 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Martin</dc:creator>
  <cp:lastModifiedBy>Mary Katherine Gable Miller</cp:lastModifiedBy>
  <dcterms:created xsi:type="dcterms:W3CDTF">2022-09-26T14:26:14Z</dcterms:created>
  <dcterms:modified xsi:type="dcterms:W3CDTF">2026-02-20T14:37:05Z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2022-09-29T13:23:48Z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675e779a-77c2-40f5-8f83-05cb25d76541</vt:lpwstr>
  </property>
  <property fmtid="{D5CDD505-2E9C-101B-9397-08002B2CF9AE}" pid="8" name="MSIP_Label_1c8b0b85-d75e-4e7c-989b-349f33915dc1_ContentBits">
    <vt:lpwstr>0</vt:lpwstr>
  </property>
</Properties>
</file>