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Budget\Historical Analyses\2025\K12\"/>
    </mc:Choice>
  </mc:AlternateContent>
  <xr:revisionPtr revIDLastSave="0" documentId="13_ncr:1_{D9723803-88AF-4DC3-92EC-AB28C97D7E2A}" xr6:coauthVersionLast="47" xr6:coauthVersionMax="47" xr10:uidLastSave="{00000000-0000-0000-0000-000000000000}"/>
  <bookViews>
    <workbookView xWindow="-120" yWindow="-120" windowWidth="29040" windowHeight="15720" tabRatio="734" xr2:uid="{CBDDC6EF-2FB4-4FF1-948B-9CEDB0704AE9}"/>
  </bookViews>
  <sheets>
    <sheet name="EIA Funding" sheetId="1" r:id="rId1"/>
    <sheet name="EFA" sheetId="2" r:id="rId2"/>
    <sheet name="Aid to Classrooms Funding" sheetId="9" r:id="rId3"/>
    <sheet name="Student and Teacher Data" sheetId="18" r:id="rId4"/>
    <sheet name="Teacher Salary" sheetId="11" r:id="rId5"/>
  </sheets>
  <definedNames>
    <definedName name="_xlnm.Print_Area" localSheetId="2">'Aid to Classrooms Funding'!$A$1:$E$17</definedName>
    <definedName name="_xlnm.Print_Area" localSheetId="1">EFA!$A$1:$G$73</definedName>
    <definedName name="_xlnm.Print_Area" localSheetId="0">'EIA Funding'!$A$1:$I$57</definedName>
    <definedName name="_xlnm.Print_Area" localSheetId="3">'Student and Teacher Data'!$A$1:$I$20</definedName>
    <definedName name="_xlnm.Print_Area" localSheetId="4">'Teacher Salary'!$A$1:$E$64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9" l="1"/>
  <c r="D8" i="18"/>
  <c r="I6" i="18"/>
  <c r="E7" i="9" l="1"/>
  <c r="D7" i="18"/>
  <c r="D5" i="9"/>
  <c r="D6" i="18" l="1"/>
  <c r="E6" i="9" l="1"/>
  <c r="E5" i="9"/>
  <c r="D5" i="18" l="1"/>
  <c r="C42" i="1" l="1"/>
  <c r="C39" i="2" l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<sst xmlns="http://schemas.openxmlformats.org/spreadsheetml/2006/main" count="249" uniqueCount="123">
  <si>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</si>
  <si>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</si>
  <si>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</si>
  <si>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</si>
  <si>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</si>
  <si>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</si>
  <si>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</si>
  <si>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</si>
  <si>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</si>
  <si>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</si>
  <si>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</si>
  <si>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</si>
  <si>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</si>
  <si>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</si>
  <si>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</si>
  <si>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1999-2000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</si>
  <si>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</si>
  <si>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</si>
  <si>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</si>
  <si>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</si>
  <si>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</si>
  <si>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</si>
  <si>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</si>
  <si>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</si>
  <si>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</si>
  <si>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</si>
  <si>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</si>
  <si>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</si>
  <si>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</si>
  <si>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</si>
  <si>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</si>
  <si>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</si>
  <si>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</si>
  <si>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</si>
  <si>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</si>
  <si>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</si>
  <si>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</si>
  <si>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</si>
  <si>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1978-79</t>
  </si>
  <si>
    <t>1979-80</t>
  </si>
  <si>
    <t>1980-81</t>
  </si>
  <si>
    <t>1981-82</t>
  </si>
  <si>
    <t>1982-83</t>
  </si>
  <si>
    <t>1983-84</t>
  </si>
  <si>
    <t>*</t>
  </si>
  <si>
    <t>Base Student Cost includes ARRA funding.  Base Student Cost without ARRA funding is $1,630.</t>
  </si>
  <si>
    <t>Pupils in poverty definition was revised in Proviso 1.3 of the FY 2018-19 Appropriations Act.</t>
  </si>
  <si>
    <t>2022-23</t>
  </si>
  <si>
    <t>FISCAL YEAR</t>
  </si>
  <si>
    <t xml:space="preserve"> FISCAL YEAR</t>
  </si>
  <si>
    <t>n/a</t>
  </si>
  <si>
    <t>Per Appropriations Act.</t>
  </si>
  <si>
    <t>EDUCATION IMPROVEMENT ACT</t>
  </si>
  <si>
    <t xml:space="preserve"> APPROPRIATIONS AND REVENUE COLLECTIONS</t>
  </si>
  <si>
    <t>STATE AID TO CLASSROOMS</t>
  </si>
  <si>
    <t>EDUCATION FINANCE ACT</t>
  </si>
  <si>
    <t>Proviso 73.2 Funds.</t>
  </si>
  <si>
    <t>Average Daily Membership student counts and Weighted Pupil Units include charter school districts</t>
  </si>
  <si>
    <t>beginning in FY 2008-09.</t>
  </si>
  <si>
    <t>Base Student Cost includes ARRA funding per Proviso 1.3.  Base Student Cost without ARRA</t>
  </si>
  <si>
    <t>funding is $2,034.</t>
  </si>
  <si>
    <t>without NR is $1,788.</t>
  </si>
  <si>
    <t>Average Daily Membership student counts and Weighted Pupil Units include special school districts</t>
  </si>
  <si>
    <t>beginning in FY 2013-14.</t>
  </si>
  <si>
    <t>Per Act 135 of 2020, state agencies operated at FY 2020 appropriations levels.  Therefore, the base</t>
  </si>
  <si>
    <t>TEACHER SALARY DATA</t>
  </si>
  <si>
    <t>EFA Expenditures include a mid-year cut.</t>
  </si>
  <si>
    <t>EFA Expenditures include $56,174,107 of Non-Recurring Funds per Proviso 90.18.  Base Student Cost</t>
  </si>
  <si>
    <t>current fiscal year for a teacher with a bachelor's degree and zero years of experience.</t>
  </si>
  <si>
    <t xml:space="preserve"> the average teacher salary is unchanged for the purposes of this report. The actual</t>
  </si>
  <si>
    <t>EFA Expenditures include a mid-year cut and $78,696,230 in Non-Recurring Federal Relief and</t>
  </si>
  <si>
    <t>student cost is unchanged for the purposes of this report. The actual projected base student cost</t>
  </si>
  <si>
    <t>was $3,164.</t>
  </si>
  <si>
    <t>Source: S.C. Appropriations Act; RFA Revenue Per Pupil Report and 135-Day ADM Report</t>
  </si>
  <si>
    <t>NON-RECURRING APPROPRIATIONS</t>
  </si>
  <si>
    <t>Minimum Teacher Salary is based on the statewide minimum salary schedule for the</t>
  </si>
  <si>
    <t>APPROPRIATIONS AND EXPENDITURES</t>
  </si>
  <si>
    <t>Average Daily Membership (ADM) student counts and Weighted Pupil Units (WPU) include regular</t>
  </si>
  <si>
    <t>school districts only prior to FY 2008-2009.</t>
  </si>
  <si>
    <t>TEACHER AND STUDENT DATA</t>
  </si>
  <si>
    <t xml:space="preserve">Total Cost Per Teacher is based on the statewide minimum salary schedule for the current fiscal year for a teacher with a master's degree and twelve years of </t>
  </si>
  <si>
    <t>experience, including fringe benefits.  Average Daily Membership (ADM) student counts and Weighted Pupil Units (WPU) include regular, charter, and special</t>
  </si>
  <si>
    <t>school districts. WPUs were revised pursuant to Proviso 1.3 in the Appropriations Act of FY 2022-23.</t>
  </si>
  <si>
    <t>2023-24</t>
  </si>
  <si>
    <t>STATE MINIMUM TEACHER SALARY*</t>
  </si>
  <si>
    <t>SOUTH CAROLINA AVG. TEACHER SALARY</t>
  </si>
  <si>
    <t>SOUTHEASTERN AVG. TEACHER SALARY*</t>
  </si>
  <si>
    <t>RECURRING APPROPRIATIONS</t>
  </si>
  <si>
    <t>Interest earned on EIA revenue is retained in the EIA fund. Revenue collections includes interest earned on the account.</t>
  </si>
  <si>
    <t>Updated</t>
  </si>
  <si>
    <t>EIA APPROPRIATIONS</t>
  </si>
  <si>
    <t>GENERAL FUND APPROPRIATIONS</t>
  </si>
  <si>
    <t>TOTAL APPROPRIATIONS</t>
  </si>
  <si>
    <t xml:space="preserve"> FRINGE BENEFITS</t>
  </si>
  <si>
    <t>TOTAL COST PER TEACHER*</t>
  </si>
  <si>
    <t>STUDENT/ TEACHER RATIO*</t>
  </si>
  <si>
    <t xml:space="preserve"> AVG. DAILY MEMBERSHIP*</t>
  </si>
  <si>
    <t>ACTUAL AVG. DAILY MEMBERSHIP</t>
  </si>
  <si>
    <t>ACTUAL WEIGHTED PUPIL UNITS</t>
  </si>
  <si>
    <r>
      <t>REVENUE COLLECTIONS</t>
    </r>
    <r>
      <rPr>
        <b/>
        <vertAlign val="superscript"/>
        <sz val="14"/>
        <color theme="0"/>
        <rFont val="Calibri"/>
        <family val="2"/>
        <scheme val="minor"/>
      </rPr>
      <t>1</t>
    </r>
  </si>
  <si>
    <t>BASE STUDENT COST*</t>
  </si>
  <si>
    <t>INFLATION FACTOR*</t>
  </si>
  <si>
    <t>EFA EXPENDITURES</t>
  </si>
  <si>
    <t xml:space="preserve">Formula funding for Education was changed in FY23. Therefore, this page is no longer maintained. </t>
  </si>
  <si>
    <t xml:space="preserve">Please see the following Aid to Classrooms worksheets for funding information for FY23 and beyond. </t>
  </si>
  <si>
    <t xml:space="preserve">FY23 includes $10M in GF nonrecurring appropriations. In the FY23 Appropriations Act, the General Assembly adopted a new formula for State Aid to Classrooms to replace the Education Finance Act.  </t>
  </si>
  <si>
    <t>This table reflects only the appropriations for State Aid to Classrooms and does not include all funding to the Department of Education.</t>
  </si>
  <si>
    <t>Source: S.C. Department of Education Teacher Salary Schedules; RFA Southeastern Average Teacher Salary Survey</t>
  </si>
  <si>
    <t>In the Appropriations Act of FY 2022-23, the General Assembly adopted a new formula for State Aid to Classrooms to replace the Education Finance Act.</t>
  </si>
  <si>
    <t>Source: S.C. Appropriations Act; SC Department of Education 135-day actual ADM and WPU counts</t>
  </si>
  <si>
    <t>BASE SALARY COST PER TEACHER</t>
  </si>
  <si>
    <t>Per Act 135 of 2020, state agencies operated at FY 20 appropriations levels.  Therefore,</t>
  </si>
  <si>
    <t>projected average teacher salary for budgeting purposes for FY 21 was $54,165.</t>
  </si>
  <si>
    <t>2024-25</t>
  </si>
  <si>
    <t>Last updated November 2022</t>
  </si>
  <si>
    <t>Source: S.C. Appropriations Act</t>
  </si>
  <si>
    <t>The Appropriations Act allowed SDE to use unobligated surplus funds. See Part IB, Section 1A for the proviso number each year.</t>
  </si>
  <si>
    <t>Source: S.C. Appropriations Act; Board of Economic Advisors General Fund Revenue Forecast</t>
  </si>
  <si>
    <t>EIA appropriations prior to FY97 include recurring and non-recurring appropriations.</t>
  </si>
  <si>
    <t>Per Appropriations Act</t>
  </si>
  <si>
    <t>2025-26</t>
  </si>
  <si>
    <t xml:space="preserve">n/a </t>
  </si>
  <si>
    <t xml:space="preserve"> FISCAL
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</si>
</sst>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(* #,##0_);_(* \(#,##0\);_(* &quot;-&quot;_);_(@_)"/>
    <numFmt numFmtId="43" formatCode="_(* #,##0.00_);_(* \(#,##0.00\);_(* &quot;-&quot;??_);_(@_)"/>
    <numFmt numFmtId="164" formatCode="#,##0.0_);\(#,##0.0\)"/>
    <numFmt numFmtId="165" formatCode="[$-409]mmmm\ d\,\ yyyy;@"/>
    <numFmt numFmtId="166" formatCode="&quot;$&quot;#,##0"/>
    <numFmt numFmtId="167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</patternFill>
    </fill>
  </fills>
  <borders count="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4" fontId="4" fillId="2" borderId="1" applyNumberFormat="0" applyProtection="0">
      <alignment horizontal="left" vertical="center" indent="1"/>
    </xf>
  </cellStyleXfs>
  <cellXfs count="84">
    <xf numFmtId="0" fontId="0" fillId="0" borderId="0" xfId="0"/>
    <xf numFmtId="0" fontId="3" fillId="0" borderId="0" xfId="0" applyFont="1"/>
    <xf numFmtId="0" fontId="5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  <xf numFmtId="37" fontId="7" fillId="0" borderId="0" xfId="0" applyNumberFormat="1" applyFont="1" applyAlignment="1">
      <alignment horizontal="right"/>
    </xf>
    <xf numFmtId="37" fontId="7" fillId="0" borderId="0" xfId="0" applyNumberFormat="1" applyFont="1"/>
    <xf numFmtId="0" fontId="9" fillId="0" borderId="0" xfId="1" applyFont="1"/>
    <xf numFmtId="43" fontId="7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41" fontId="7" fillId="0" borderId="0" xfId="0" applyNumberFormat="1" applyFont="1" applyAlignment="1">
      <alignment horizontal="right"/>
    </xf>
    <xf numFmtId="37" fontId="5" fillId="0" borderId="0" xfId="1" applyNumberFormat="1" applyFont="1"/>
    <xf numFmtId="37" fontId="8" fillId="0" borderId="0" xfId="1" applyNumberFormat="1" applyFont="1"/>
    <xf numFmtId="37" fontId="10" fillId="0" borderId="0" xfId="0" applyNumberFormat="1" applyFont="1"/>
    <xf numFmtId="0" fontId="11" fillId="0" borderId="0" xfId="1" applyFont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left"/>
    </xf>
    <xf numFmtId="0" fontId="3" fillId="0" borderId="0" xfId="1" applyFont="1"/>
    <xf numFmtId="0" fontId="3" fillId="0" borderId="0" xfId="0" applyFont="1" applyAlignment="1">
      <alignment horizontal="left"/>
    </xf>
    <xf numFmtId="0" fontId="14" fillId="0" borderId="0" xfId="1" applyFont="1"/>
    <xf numFmtId="0" fontId="17" fillId="0" borderId="0" xfId="0" applyFont="1"/>
    <xf numFmtId="0" fontId="17" fillId="0" borderId="0" xfId="1" applyFont="1"/>
    <xf numFmtId="37" fontId="15" fillId="0" borderId="0" xfId="0" applyNumberFormat="1" applyFont="1" applyAlignment="1">
      <alignment horizontal="center" vertical="top" wrapText="1"/>
    </xf>
    <xf numFmtId="0" fontId="11" fillId="0" borderId="0" xfId="0" applyFont="1"/>
    <xf numFmtId="41" fontId="7" fillId="0" borderId="0" xfId="0" applyNumberFormat="1" applyFont="1"/>
    <xf numFmtId="0" fontId="9" fillId="0" borderId="0" xfId="0" applyFont="1"/>
    <xf numFmtId="1" fontId="5" fillId="0" borderId="0" xfId="0" applyNumberFormat="1" applyFont="1"/>
    <xf numFmtId="0" fontId="9" fillId="0" borderId="0" xfId="0" applyFont="1" applyAlignment="1">
      <alignment horizontal="right" vertical="top"/>
    </xf>
    <xf numFmtId="10" fontId="7" fillId="0" borderId="0" xfId="2" applyNumberFormat="1" applyFont="1" applyFill="1" applyBorder="1"/>
    <xf numFmtId="41" fontId="7" fillId="0" borderId="0" xfId="2" applyNumberFormat="1" applyFont="1" applyFill="1" applyBorder="1" applyAlignment="1">
      <alignment horizontal="right"/>
    </xf>
    <xf numFmtId="41" fontId="18" fillId="0" borderId="0" xfId="0" applyNumberFormat="1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center"/>
    </xf>
    <xf numFmtId="1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49" fontId="3" fillId="0" borderId="0" xfId="0" applyNumberFormat="1" applyFont="1"/>
    <xf numFmtId="0" fontId="22" fillId="0" borderId="0" xfId="0" quotePrefix="1" applyFont="1" applyAlignment="1">
      <alignment horizontal="center"/>
    </xf>
    <xf numFmtId="0" fontId="21" fillId="0" borderId="0" xfId="0" applyFont="1" applyAlignment="1">
      <alignment horizontal="centerContinuous"/>
    </xf>
    <xf numFmtId="0" fontId="19" fillId="0" borderId="0" xfId="0" applyFont="1" applyAlignment="1">
      <alignment horizontal="centerContinuous" wrapText="1"/>
    </xf>
    <xf numFmtId="0" fontId="20" fillId="0" borderId="0" xfId="0" applyFont="1" applyAlignment="1">
      <alignment horizontal="centerContinuous"/>
    </xf>
    <xf numFmtId="0" fontId="23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1" fontId="17" fillId="0" borderId="0" xfId="0" applyNumberFormat="1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1" fontId="7" fillId="0" borderId="0" xfId="0" applyNumberFormat="1" applyFont="1"/>
    <xf numFmtId="0" fontId="3" fillId="0" borderId="0" xfId="0" applyFont="1" applyAlignment="1">
      <alignment horizontal="center"/>
    </xf>
    <xf numFmtId="37" fontId="3" fillId="0" borderId="0" xfId="0" applyNumberFormat="1" applyFont="1"/>
    <xf numFmtId="1" fontId="3" fillId="0" borderId="0" xfId="0" applyNumberFormat="1" applyFont="1"/>
    <xf numFmtId="41" fontId="3" fillId="0" borderId="0" xfId="0" applyNumberFormat="1" applyFont="1"/>
    <xf numFmtId="0" fontId="23" fillId="0" borderId="0" xfId="0" applyFont="1"/>
    <xf numFmtId="0" fontId="15" fillId="0" borderId="0" xfId="0" applyFont="1" applyAlignment="1">
      <alignment horizontal="center" wrapText="1"/>
    </xf>
    <xf numFmtId="164" fontId="7" fillId="0" borderId="0" xfId="0" applyNumberFormat="1" applyFont="1"/>
    <xf numFmtId="164" fontId="3" fillId="0" borderId="0" xfId="0" applyNumberFormat="1" applyFont="1"/>
    <xf numFmtId="0" fontId="24" fillId="0" borderId="0" xfId="0" applyFont="1"/>
    <xf numFmtId="0" fontId="17" fillId="0" borderId="0" xfId="0" applyFont="1" applyAlignment="1">
      <alignment wrapText="1"/>
    </xf>
    <xf numFmtId="0" fontId="9" fillId="0" borderId="0" xfId="0" applyFont="1" applyAlignment="1">
      <alignment horizontal="right"/>
    </xf>
    <xf numFmtId="49" fontId="6" fillId="0" borderId="0" xfId="0" quotePrefix="1" applyNumberFormat="1" applyFont="1" applyAlignment="1">
      <alignment horizontal="center"/>
    </xf>
    <xf numFmtId="41" fontId="7" fillId="0" borderId="0" xfId="0" applyNumberFormat="1" applyFont="1" applyAlignment="1">
      <alignment horizontal="center"/>
    </xf>
    <xf numFmtId="41" fontId="5" fillId="0" borderId="0" xfId="0" applyNumberFormat="1" applyFont="1"/>
    <xf numFmtId="49" fontId="12" fillId="0" borderId="0" xfId="0" quotePrefix="1" applyNumberFormat="1" applyFont="1" applyAlignment="1">
      <alignment horizontal="centerContinuous"/>
    </xf>
    <xf numFmtId="0" fontId="13" fillId="0" borderId="0" xfId="0" applyFont="1" applyAlignment="1">
      <alignment wrapText="1"/>
    </xf>
    <xf numFmtId="0" fontId="3" fillId="0" borderId="0" xfId="0" quotePrefix="1" applyFont="1" applyAlignment="1">
      <alignment horizontal="left"/>
    </xf>
    <xf numFmtId="49" fontId="15" fillId="0" borderId="0" xfId="0" quotePrefix="1" applyNumberFormat="1" applyFont="1" applyAlignment="1">
      <alignment horizontal="center" wrapText="1"/>
    </xf>
    <xf numFmtId="0" fontId="23" fillId="0" borderId="0" xfId="0" applyFont="1" applyAlignment="1">
      <alignment horizontal="right" wrapText="1"/>
    </xf>
    <xf numFmtId="166" fontId="7" fillId="0" borderId="0" xfId="0" applyNumberFormat="1" applyFont="1" applyAlignment="1">
      <alignment horizontal="center"/>
    </xf>
    <xf numFmtId="166" fontId="7" fillId="0" borderId="0" xfId="0" applyNumberFormat="1" applyFont="1"/>
    <xf numFmtId="37" fontId="18" fillId="0" borderId="0" xfId="0" applyNumberFormat="1" applyFont="1"/>
    <xf numFmtId="37" fontId="25" fillId="0" borderId="0" xfId="1" applyNumberFormat="1" applyFont="1"/>
    <xf numFmtId="14" fontId="3" fillId="0" borderId="0" xfId="0" applyNumberFormat="1" applyFont="1" applyAlignment="1">
      <alignment horizontal="right"/>
    </xf>
    <xf numFmtId="0" fontId="7" fillId="0" borderId="2" xfId="0" applyFont="1" applyBorder="1" applyAlignment="1">
      <alignment horizontal="center"/>
    </xf>
    <xf numFmtId="37" fontId="7" fillId="0" borderId="2" xfId="0" applyNumberFormat="1" applyFont="1" applyBorder="1"/>
    <xf numFmtId="2" fontId="3" fillId="0" borderId="0" xfId="1" applyNumberFormat="1" applyFont="1"/>
    <xf numFmtId="167" fontId="7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</cellXfs>
  <cellStyles count="4">
    <cellStyle name="Normal" xfId="0" builtinId="0"/>
    <cellStyle name="Normal 2" xfId="1" xr:uid="{AF212AD3-0C3D-49C7-B72C-1B0BD3091C9A}"/>
    <cellStyle name="Percent" xfId="2" builtinId="5"/>
    <cellStyle name="SAPBEXstdItem" xfId="3" xr:uid="{AE315FF8-554E-4C1C-90F5-8A4FDBB41E3E}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_);\(#,##0.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&quot;$&quot;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ill>
        <patternFill>
          <bgColor rgb="FFE8EBF0"/>
        </patternFill>
      </fill>
    </dxf>
    <dxf>
      <font>
        <b/>
        <i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/>
      </border>
    </dxf>
  </dxfs>
  <tableStyles count="1" defaultTableStyle="TableStyleMedium2" defaultPivotStyle="PivotStyleLight16">
    <tableStyle name="Table Style 1" pivot="0" count="3" xr9:uid="{F355F6E8-02FC-4E63-8FF9-3E7E1D6A1BC1}">
      <tableStyleElement type="wholeTable" dxfId="36"/>
      <tableStyleElement type="headerRow" dxfId="35"/>
      <tableStyleElement type="firstRowStripe" dxfId="34"/>
    </tableStyle>
  </tableStyles>
  <colors>
    <mruColors>
      <color rgb="FF546782"/>
      <color rgb="FFE8EBF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BE4F7D-52E9-40BA-B5F5-737D5F97B0F6}" name="Table1" displayName="Table1" ref="B4:E46" totalsRowShown="0" headerRowDxfId="33">
  <autoFilter ref="B4:E46" xr:uid="{0EBE4F7D-52E9-40BA-B5F5-737D5F97B0F6}">
    <filterColumn colId="0" hiddenButton="1"/>
    <filterColumn colId="1" hiddenButton="1"/>
    <filterColumn colId="2" hiddenButton="1"/>
    <filterColumn colId="3" hiddenButton="1"/>
  </autoFilter>
  <tableColumns count="4">
    <tableColumn id="1" xr3:uid="{069C8300-8827-4651-85A8-37AD04BA0466}" name=" FISCAL_x000a_YEAR" dataDxfId="32"/>
    <tableColumn id="2" xr3:uid="{AB8B1148-E042-4288-850C-8C4D364C820B}" name="RECURRING APPROPRIATIONS" dataDxfId="31"/>
    <tableColumn id="3" xr3:uid="{C64B9166-C14D-4C65-9CD7-02868A73BAF8}" name="NON-RECURRING APPROPRIATIONS" dataDxfId="30"/>
    <tableColumn id="4" xr3:uid="{D09D544E-9352-496A-955C-6DDACCFC6C01}" name="REVENUE COLLECTIONS1" dataDxfId="29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886731F-2874-435E-AA1A-939439659A49}" name="Table3" displayName="Table3" ref="B6:G50" totalsRowShown="0" headerRowDxfId="28" dataDxfId="27">
  <autoFilter ref="B6:G50" xr:uid="{6886731F-2874-435E-AA1A-939439659A4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85A76C7-BB77-44AB-8F84-89361410CAB0}" name="FISCAL YEAR" dataDxfId="26"/>
    <tableColumn id="2" xr3:uid="{4C525BD0-475E-4620-832A-25640097E567}" name="BASE STUDENT COST*" dataDxfId="25"/>
    <tableColumn id="3" xr3:uid="{308EB674-CF1C-46F3-B3E1-8F88DF66FF62}" name="INFLATION FACTOR*" dataDxfId="24" dataCellStyle="Percent"/>
    <tableColumn id="4" xr3:uid="{5D791387-7F1F-47E1-86A0-A702EFCF505B}" name="ACTUAL AVG. DAILY MEMBERSHIP" dataDxfId="23"/>
    <tableColumn id="5" xr3:uid="{4816A124-5619-4D98-8C0E-C812D6D7403A}" name="ACTUAL WEIGHTED PUPIL UNITS" dataDxfId="22"/>
    <tableColumn id="6" xr3:uid="{BB6F968D-7593-40DF-BCED-3EFBA4350FB9}" name="EFA EXPENDITURES" dataDxfId="21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D99644D-377C-4E6E-888D-A277F4E19981}" name="Table4" displayName="Table4" ref="B4:E8" totalsRowShown="0" headerRowDxfId="20" dataDxfId="19">
  <autoFilter ref="B4:E8" xr:uid="{1D99644D-377C-4E6E-888D-A277F4E19981}">
    <filterColumn colId="0" hiddenButton="1"/>
    <filterColumn colId="1" hiddenButton="1"/>
    <filterColumn colId="2" hiddenButton="1"/>
    <filterColumn colId="3" hiddenButton="1"/>
  </autoFilter>
  <tableColumns count="4">
    <tableColumn id="1" xr3:uid="{D7A212CE-3DCB-4518-89CE-7ABA4D55427E}" name="FISCAL YEAR" dataDxfId="18"/>
    <tableColumn id="2" xr3:uid="{9BE88E5E-9FB4-4413-8532-52F6F873A6A9}" name="EIA APPROPRIATIONS" dataDxfId="17"/>
    <tableColumn id="3" xr3:uid="{53262433-9811-440D-A6EC-39D59797020F}" name="GENERAL FUND APPROPRIATIONS" dataDxfId="16"/>
    <tableColumn id="4" xr3:uid="{A96F3DB9-FC63-4F52-B444-0D8464B9665F}" name="TOTAL APPROPRIATIONS" dataDxfId="15">
      <calculatedColumnFormula>SUM(C5:D5)</calculatedColumnFormula>
    </tableColumn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AD210-43C4-4077-B7C8-5E36E9A8966E}" name="Table5" displayName="Table5" ref="B4:I8" totalsRowShown="0" headerRowDxfId="14" dataDxfId="13">
  <autoFilter ref="B4:I8" xr:uid="{603AD210-43C4-4077-B7C8-5E36E9A896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75FB9971-4431-43F5-BA88-C4F443E89B70}" name=" FISCAL YEAR" dataDxfId="12"/>
    <tableColumn id="2" xr3:uid="{C9702DD2-1D19-46A4-A723-6B7B72E41C2F}" name="BASE SALARY COST PER TEACHER" dataDxfId="11"/>
    <tableColumn id="3" xr3:uid="{380E4146-5FCD-4482-AE77-774920A8A045}" name=" FRINGE BENEFITS" dataDxfId="10">
      <calculatedColumnFormula>E5-C5</calculatedColumnFormula>
    </tableColumn>
    <tableColumn id="4" xr3:uid="{D7C70605-B1AF-448A-B420-0A74EBB7F2E2}" name="TOTAL COST PER TEACHER*" dataDxfId="9"/>
    <tableColumn id="5" xr3:uid="{C2432190-B502-46FA-834E-B824DEB1442A}" name="STUDENT/ TEACHER RATIO*" dataDxfId="8"/>
    <tableColumn id="6" xr3:uid="{7EB2D3AC-B6C3-47F5-B5D5-B8DC246ED3DD}" name=" AVG. DAILY MEMBERSHIP*" dataDxfId="7"/>
    <tableColumn id="8" xr3:uid="{5661DA92-B79E-4298-AB01-AB4275E2B87D}" name="ACTUAL AVG. DAILY MEMBERSHIP" dataDxfId="6"/>
    <tableColumn id="9" xr3:uid="{C17B9D46-EA31-4E8F-BF5C-1E82760F6564}" name="ACTUAL WEIGHTED PUPIL UNITS" dataDxfId="5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3F396A1-D1C6-4687-87CB-1F2C812E1415}" name="Table6" displayName="Table6" ref="B3:E50" totalsRowShown="0" headerRowDxfId="4">
  <autoFilter ref="B3:E50" xr:uid="{F3F396A1-D1C6-4687-87CB-1F2C812E1415}">
    <filterColumn colId="0" hiddenButton="1"/>
    <filterColumn colId="1" hiddenButton="1"/>
    <filterColumn colId="2" hiddenButton="1"/>
    <filterColumn colId="3" hiddenButton="1"/>
  </autoFilter>
  <tableColumns count="4">
    <tableColumn id="1" xr3:uid="{DA6E2B18-28BD-463A-AFD6-86A170906935}" name="FISCAL YEAR" dataDxfId="3"/>
    <tableColumn id="2" xr3:uid="{68629423-9E13-4D95-A0CC-365B790E90D0}" name="STATE MINIMUM TEACHER SALARY*" dataDxfId="2"/>
    <tableColumn id="3" xr3:uid="{91E82446-691D-4C6B-8B75-D1DD4657BB74}" name="SOUTH CAROLINA AVG. TEACHER SALARY" dataDxfId="1"/>
    <tableColumn id="4" xr3:uid="{62DE710C-6B83-4996-8797-0F42D8D148CF}" name="SOUTHEASTERN AVG. TEACHER SALARY*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93E03-7F63-4E3A-8D1C-CE2386713D0C}">
  <sheetPr codeName="Sheet1">
    <tabColor rgb="FF92D050"/>
  </sheetPr>
  <dimension ref="A1:H59"/>
  <sheetViews>
    <sheetView showGridLines="0" tabSelected="1" zoomScaleNormal="100" zoomScaleSheetLayoutView="100" workbookViewId="0">
      <pane ySplit="4" topLeftCell="A5" activePane="bottomLeft" state="frozen"/>
      <selection pane="bottomLeft" activeCell="I42" sqref="I42"/>
    </sheetView>
  </sheetViews>
  <sheetFormatPr defaultRowHeight="12.75" x14ac:dyDescent="0.2"/>
  <cols>
    <col min="1" max="1" width="2.7109375" style="2" bestFit="1" customWidth="1"/>
    <col min="2" max="2" width="17.28515625" style="2" customWidth="1"/>
    <col min="3" max="5" width="24" style="2" customWidth="1"/>
    <col min="6" max="6" width="20.7109375" style="2" customWidth="1"/>
    <col min="7" max="7" width="14.140625" style="2" bestFit="1" customWidth="1"/>
    <col min="8" max="8" width="12.42578125" style="2" bestFit="1" customWidth="1"/>
    <col min="9" max="256" width="8.85546875" style="2"/>
    <col min="257" max="257" width="12.7109375" style="2" customWidth="1"/>
    <col min="258" max="261" width="22.7109375" style="2" customWidth="1"/>
    <col min="262" max="512" width="8.85546875" style="2"/>
    <col min="513" max="513" width="12.7109375" style="2" customWidth="1"/>
    <col min="514" max="517" width="22.7109375" style="2" customWidth="1"/>
    <col min="518" max="768" width="8.85546875" style="2"/>
    <col min="769" max="769" width="12.7109375" style="2" customWidth="1"/>
    <col min="770" max="773" width="22.7109375" style="2" customWidth="1"/>
    <col min="774" max="1024" width="8.85546875" style="2"/>
    <col min="1025" max="1025" width="12.7109375" style="2" customWidth="1"/>
    <col min="1026" max="1029" width="22.7109375" style="2" customWidth="1"/>
    <col min="1030" max="1280" width="8.85546875" style="2"/>
    <col min="1281" max="1281" width="12.7109375" style="2" customWidth="1"/>
    <col min="1282" max="1285" width="22.7109375" style="2" customWidth="1"/>
    <col min="1286" max="1536" width="8.85546875" style="2"/>
    <col min="1537" max="1537" width="12.7109375" style="2" customWidth="1"/>
    <col min="1538" max="1541" width="22.7109375" style="2" customWidth="1"/>
    <col min="1542" max="1792" width="8.85546875" style="2"/>
    <col min="1793" max="1793" width="12.7109375" style="2" customWidth="1"/>
    <col min="1794" max="1797" width="22.7109375" style="2" customWidth="1"/>
    <col min="1798" max="2048" width="8.85546875" style="2"/>
    <col min="2049" max="2049" width="12.7109375" style="2" customWidth="1"/>
    <col min="2050" max="2053" width="22.7109375" style="2" customWidth="1"/>
    <col min="2054" max="2304" width="8.85546875" style="2"/>
    <col min="2305" max="2305" width="12.7109375" style="2" customWidth="1"/>
    <col min="2306" max="2309" width="22.7109375" style="2" customWidth="1"/>
    <col min="2310" max="2560" width="8.85546875" style="2"/>
    <col min="2561" max="2561" width="12.7109375" style="2" customWidth="1"/>
    <col min="2562" max="2565" width="22.7109375" style="2" customWidth="1"/>
    <col min="2566" max="2816" width="8.85546875" style="2"/>
    <col min="2817" max="2817" width="12.7109375" style="2" customWidth="1"/>
    <col min="2818" max="2821" width="22.7109375" style="2" customWidth="1"/>
    <col min="2822" max="3072" width="8.85546875" style="2"/>
    <col min="3073" max="3073" width="12.7109375" style="2" customWidth="1"/>
    <col min="3074" max="3077" width="22.7109375" style="2" customWidth="1"/>
    <col min="3078" max="3328" width="8.85546875" style="2"/>
    <col min="3329" max="3329" width="12.7109375" style="2" customWidth="1"/>
    <col min="3330" max="3333" width="22.7109375" style="2" customWidth="1"/>
    <col min="3334" max="3584" width="8.85546875" style="2"/>
    <col min="3585" max="3585" width="12.7109375" style="2" customWidth="1"/>
    <col min="3586" max="3589" width="22.7109375" style="2" customWidth="1"/>
    <col min="3590" max="3840" width="8.85546875" style="2"/>
    <col min="3841" max="3841" width="12.7109375" style="2" customWidth="1"/>
    <col min="3842" max="3845" width="22.7109375" style="2" customWidth="1"/>
    <col min="3846" max="4096" width="8.85546875" style="2"/>
    <col min="4097" max="4097" width="12.7109375" style="2" customWidth="1"/>
    <col min="4098" max="4101" width="22.7109375" style="2" customWidth="1"/>
    <col min="4102" max="4352" width="8.85546875" style="2"/>
    <col min="4353" max="4353" width="12.7109375" style="2" customWidth="1"/>
    <col min="4354" max="4357" width="22.7109375" style="2" customWidth="1"/>
    <col min="4358" max="4608" width="8.85546875" style="2"/>
    <col min="4609" max="4609" width="12.7109375" style="2" customWidth="1"/>
    <col min="4610" max="4613" width="22.7109375" style="2" customWidth="1"/>
    <col min="4614" max="4864" width="8.85546875" style="2"/>
    <col min="4865" max="4865" width="12.7109375" style="2" customWidth="1"/>
    <col min="4866" max="4869" width="22.7109375" style="2" customWidth="1"/>
    <col min="4870" max="5120" width="8.85546875" style="2"/>
    <col min="5121" max="5121" width="12.7109375" style="2" customWidth="1"/>
    <col min="5122" max="5125" width="22.7109375" style="2" customWidth="1"/>
    <col min="5126" max="5376" width="8.85546875" style="2"/>
    <col min="5377" max="5377" width="12.7109375" style="2" customWidth="1"/>
    <col min="5378" max="5381" width="22.7109375" style="2" customWidth="1"/>
    <col min="5382" max="5632" width="8.85546875" style="2"/>
    <col min="5633" max="5633" width="12.7109375" style="2" customWidth="1"/>
    <col min="5634" max="5637" width="22.7109375" style="2" customWidth="1"/>
    <col min="5638" max="5888" width="8.85546875" style="2"/>
    <col min="5889" max="5889" width="12.7109375" style="2" customWidth="1"/>
    <col min="5890" max="5893" width="22.7109375" style="2" customWidth="1"/>
    <col min="5894" max="6144" width="8.85546875" style="2"/>
    <col min="6145" max="6145" width="12.7109375" style="2" customWidth="1"/>
    <col min="6146" max="6149" width="22.7109375" style="2" customWidth="1"/>
    <col min="6150" max="6400" width="8.85546875" style="2"/>
    <col min="6401" max="6401" width="12.7109375" style="2" customWidth="1"/>
    <col min="6402" max="6405" width="22.7109375" style="2" customWidth="1"/>
    <col min="6406" max="6656" width="8.85546875" style="2"/>
    <col min="6657" max="6657" width="12.7109375" style="2" customWidth="1"/>
    <col min="6658" max="6661" width="22.7109375" style="2" customWidth="1"/>
    <col min="6662" max="6912" width="8.85546875" style="2"/>
    <col min="6913" max="6913" width="12.7109375" style="2" customWidth="1"/>
    <col min="6914" max="6917" width="22.7109375" style="2" customWidth="1"/>
    <col min="6918" max="7168" width="8.85546875" style="2"/>
    <col min="7169" max="7169" width="12.7109375" style="2" customWidth="1"/>
    <col min="7170" max="7173" width="22.7109375" style="2" customWidth="1"/>
    <col min="7174" max="7424" width="8.85546875" style="2"/>
    <col min="7425" max="7425" width="12.7109375" style="2" customWidth="1"/>
    <col min="7426" max="7429" width="22.7109375" style="2" customWidth="1"/>
    <col min="7430" max="7680" width="8.85546875" style="2"/>
    <col min="7681" max="7681" width="12.7109375" style="2" customWidth="1"/>
    <col min="7682" max="7685" width="22.7109375" style="2" customWidth="1"/>
    <col min="7686" max="7936" width="8.85546875" style="2"/>
    <col min="7937" max="7937" width="12.7109375" style="2" customWidth="1"/>
    <col min="7938" max="7941" width="22.7109375" style="2" customWidth="1"/>
    <col min="7942" max="8192" width="8.85546875" style="2"/>
    <col min="8193" max="8193" width="12.7109375" style="2" customWidth="1"/>
    <col min="8194" max="8197" width="22.7109375" style="2" customWidth="1"/>
    <col min="8198" max="8448" width="8.85546875" style="2"/>
    <col min="8449" max="8449" width="12.7109375" style="2" customWidth="1"/>
    <col min="8450" max="8453" width="22.7109375" style="2" customWidth="1"/>
    <col min="8454" max="8704" width="8.85546875" style="2"/>
    <col min="8705" max="8705" width="12.7109375" style="2" customWidth="1"/>
    <col min="8706" max="8709" width="22.7109375" style="2" customWidth="1"/>
    <col min="8710" max="8960" width="8.85546875" style="2"/>
    <col min="8961" max="8961" width="12.7109375" style="2" customWidth="1"/>
    <col min="8962" max="8965" width="22.7109375" style="2" customWidth="1"/>
    <col min="8966" max="9216" width="8.85546875" style="2"/>
    <col min="9217" max="9217" width="12.7109375" style="2" customWidth="1"/>
    <col min="9218" max="9221" width="22.7109375" style="2" customWidth="1"/>
    <col min="9222" max="9472" width="8.85546875" style="2"/>
    <col min="9473" max="9473" width="12.7109375" style="2" customWidth="1"/>
    <col min="9474" max="9477" width="22.7109375" style="2" customWidth="1"/>
    <col min="9478" max="9728" width="8.85546875" style="2"/>
    <col min="9729" max="9729" width="12.7109375" style="2" customWidth="1"/>
    <col min="9730" max="9733" width="22.7109375" style="2" customWidth="1"/>
    <col min="9734" max="9984" width="8.85546875" style="2"/>
    <col min="9985" max="9985" width="12.7109375" style="2" customWidth="1"/>
    <col min="9986" max="9989" width="22.7109375" style="2" customWidth="1"/>
    <col min="9990" max="10240" width="8.85546875" style="2"/>
    <col min="10241" max="10241" width="12.7109375" style="2" customWidth="1"/>
    <col min="10242" max="10245" width="22.7109375" style="2" customWidth="1"/>
    <col min="10246" max="10496" width="8.85546875" style="2"/>
    <col min="10497" max="10497" width="12.7109375" style="2" customWidth="1"/>
    <col min="10498" max="10501" width="22.7109375" style="2" customWidth="1"/>
    <col min="10502" max="10752" width="8.85546875" style="2"/>
    <col min="10753" max="10753" width="12.7109375" style="2" customWidth="1"/>
    <col min="10754" max="10757" width="22.7109375" style="2" customWidth="1"/>
    <col min="10758" max="11008" width="8.85546875" style="2"/>
    <col min="11009" max="11009" width="12.7109375" style="2" customWidth="1"/>
    <col min="11010" max="11013" width="22.7109375" style="2" customWidth="1"/>
    <col min="11014" max="11264" width="8.85546875" style="2"/>
    <col min="11265" max="11265" width="12.7109375" style="2" customWidth="1"/>
    <col min="11266" max="11269" width="22.7109375" style="2" customWidth="1"/>
    <col min="11270" max="11520" width="8.85546875" style="2"/>
    <col min="11521" max="11521" width="12.7109375" style="2" customWidth="1"/>
    <col min="11522" max="11525" width="22.7109375" style="2" customWidth="1"/>
    <col min="11526" max="11776" width="8.85546875" style="2"/>
    <col min="11777" max="11777" width="12.7109375" style="2" customWidth="1"/>
    <col min="11778" max="11781" width="22.7109375" style="2" customWidth="1"/>
    <col min="11782" max="12032" width="8.85546875" style="2"/>
    <col min="12033" max="12033" width="12.7109375" style="2" customWidth="1"/>
    <col min="12034" max="12037" width="22.7109375" style="2" customWidth="1"/>
    <col min="12038" max="12288" width="8.85546875" style="2"/>
    <col min="12289" max="12289" width="12.7109375" style="2" customWidth="1"/>
    <col min="12290" max="12293" width="22.7109375" style="2" customWidth="1"/>
    <col min="12294" max="12544" width="8.85546875" style="2"/>
    <col min="12545" max="12545" width="12.7109375" style="2" customWidth="1"/>
    <col min="12546" max="12549" width="22.7109375" style="2" customWidth="1"/>
    <col min="12550" max="12800" width="8.85546875" style="2"/>
    <col min="12801" max="12801" width="12.7109375" style="2" customWidth="1"/>
    <col min="12802" max="12805" width="22.7109375" style="2" customWidth="1"/>
    <col min="12806" max="13056" width="8.85546875" style="2"/>
    <col min="13057" max="13057" width="12.7109375" style="2" customWidth="1"/>
    <col min="13058" max="13061" width="22.7109375" style="2" customWidth="1"/>
    <col min="13062" max="13312" width="8.85546875" style="2"/>
    <col min="13313" max="13313" width="12.7109375" style="2" customWidth="1"/>
    <col min="13314" max="13317" width="22.7109375" style="2" customWidth="1"/>
    <col min="13318" max="13568" width="8.85546875" style="2"/>
    <col min="13569" max="13569" width="12.7109375" style="2" customWidth="1"/>
    <col min="13570" max="13573" width="22.7109375" style="2" customWidth="1"/>
    <col min="13574" max="13824" width="8.85546875" style="2"/>
    <col min="13825" max="13825" width="12.7109375" style="2" customWidth="1"/>
    <col min="13826" max="13829" width="22.7109375" style="2" customWidth="1"/>
    <col min="13830" max="14080" width="8.85546875" style="2"/>
    <col min="14081" max="14081" width="12.7109375" style="2" customWidth="1"/>
    <col min="14082" max="14085" width="22.7109375" style="2" customWidth="1"/>
    <col min="14086" max="14336" width="8.85546875" style="2"/>
    <col min="14337" max="14337" width="12.7109375" style="2" customWidth="1"/>
    <col min="14338" max="14341" width="22.7109375" style="2" customWidth="1"/>
    <col min="14342" max="14592" width="8.85546875" style="2"/>
    <col min="14593" max="14593" width="12.7109375" style="2" customWidth="1"/>
    <col min="14594" max="14597" width="22.7109375" style="2" customWidth="1"/>
    <col min="14598" max="14848" width="8.85546875" style="2"/>
    <col min="14849" max="14849" width="12.7109375" style="2" customWidth="1"/>
    <col min="14850" max="14853" width="22.7109375" style="2" customWidth="1"/>
    <col min="14854" max="15104" width="8.85546875" style="2"/>
    <col min="15105" max="15105" width="12.7109375" style="2" customWidth="1"/>
    <col min="15106" max="15109" width="22.7109375" style="2" customWidth="1"/>
    <col min="15110" max="15360" width="8.85546875" style="2"/>
    <col min="15361" max="15361" width="12.7109375" style="2" customWidth="1"/>
    <col min="15362" max="15365" width="22.7109375" style="2" customWidth="1"/>
    <col min="15366" max="15616" width="8.85546875" style="2"/>
    <col min="15617" max="15617" width="12.7109375" style="2" customWidth="1"/>
    <col min="15618" max="15621" width="22.7109375" style="2" customWidth="1"/>
    <col min="15622" max="15872" width="8.85546875" style="2"/>
    <col min="15873" max="15873" width="12.7109375" style="2" customWidth="1"/>
    <col min="15874" max="15877" width="22.7109375" style="2" customWidth="1"/>
    <col min="15878" max="16128" width="8.85546875" style="2"/>
    <col min="16129" max="16129" width="12.7109375" style="2" customWidth="1"/>
    <col min="16130" max="16133" width="22.7109375" style="2" customWidth="1"/>
    <col min="16134" max="16384" width="8.85546875" style="2"/>
  </cols>
  <sheetData>
    <row r="1" spans="1:8" s="16" customFormat="1" ht="21" x14ac:dyDescent="0.35">
      <c r="A1" s="2"/>
      <c r="B1" s="83" t="s">
        <v>52</v>
      </c>
      <c r="C1" s="83"/>
      <c r="D1" s="83"/>
      <c r="E1" s="83"/>
      <c r="F1" s="17"/>
    </row>
    <row r="2" spans="1:8" s="16" customFormat="1" ht="21" x14ac:dyDescent="0.35">
      <c r="A2" s="2"/>
      <c r="B2" s="83" t="s">
        <v>53</v>
      </c>
      <c r="C2" s="83"/>
      <c r="D2" s="83"/>
      <c r="E2" s="83"/>
      <c r="F2" s="17"/>
    </row>
    <row r="3" spans="1:8" ht="10.9" customHeight="1" x14ac:dyDescent="0.3">
      <c r="B3" s="11"/>
      <c r="C3" s="11"/>
      <c r="D3" s="11"/>
      <c r="E3" s="11"/>
      <c r="F3" s="11"/>
    </row>
    <row r="4" spans="1:8" s="24" customFormat="1" ht="39.75" x14ac:dyDescent="0.3">
      <c r="A4" s="22"/>
      <c r="B4" s="25" t="s">
        <v>122</v>
      </c>
      <c r="C4" s="25" t="s">
        <v>87</v>
      </c>
      <c r="D4" s="25" t="s">
        <v>74</v>
      </c>
      <c r="E4" s="25" t="s">
        <v>99</v>
      </c>
      <c r="F4" s="23"/>
    </row>
    <row r="5" spans="1:8" ht="15.6" customHeight="1" x14ac:dyDescent="0.25">
      <c r="B5" s="4" t="s">
        <v>0</v>
      </c>
      <c r="C5" s="5">
        <v>217265860</v>
      </c>
      <c r="D5" s="12" t="s">
        <v>50</v>
      </c>
      <c r="E5" s="6">
        <f>182578000+1404000</f>
        <v>183982000</v>
      </c>
      <c r="F5" s="6"/>
      <c r="G5" s="13"/>
      <c r="H5" s="14"/>
    </row>
    <row r="6" spans="1:8" ht="15.6" customHeight="1" x14ac:dyDescent="0.25">
      <c r="A6" s="7"/>
      <c r="B6" s="4" t="s">
        <v>1</v>
      </c>
      <c r="C6" s="5">
        <v>227693885</v>
      </c>
      <c r="D6" s="12" t="s">
        <v>50</v>
      </c>
      <c r="E6" s="6">
        <f>221740000+2235000</f>
        <v>223975000</v>
      </c>
      <c r="F6" s="6"/>
      <c r="G6" s="13"/>
      <c r="H6" s="14"/>
    </row>
    <row r="7" spans="1:8" ht="15.6" customHeight="1" x14ac:dyDescent="0.25">
      <c r="A7" s="7"/>
      <c r="B7" s="4" t="s">
        <v>2</v>
      </c>
      <c r="C7" s="5">
        <v>240646872</v>
      </c>
      <c r="D7" s="12" t="s">
        <v>50</v>
      </c>
      <c r="E7" s="6">
        <f>235690000+2377000</f>
        <v>238067000</v>
      </c>
      <c r="F7" s="6"/>
      <c r="G7" s="13"/>
      <c r="H7" s="14"/>
    </row>
    <row r="8" spans="1:8" ht="15.6" customHeight="1" x14ac:dyDescent="0.25">
      <c r="A8" s="7"/>
      <c r="B8" s="4" t="s">
        <v>3</v>
      </c>
      <c r="C8" s="5">
        <v>250449864</v>
      </c>
      <c r="D8" s="12" t="s">
        <v>50</v>
      </c>
      <c r="E8" s="6">
        <f>250435000+1680000</f>
        <v>252115000</v>
      </c>
      <c r="F8" s="6"/>
      <c r="G8" s="13"/>
      <c r="H8" s="14"/>
    </row>
    <row r="9" spans="1:8" ht="15.6" customHeight="1" x14ac:dyDescent="0.25">
      <c r="A9" s="7"/>
      <c r="B9" s="4" t="s">
        <v>4</v>
      </c>
      <c r="C9" s="5">
        <v>268615928</v>
      </c>
      <c r="D9" s="12" t="s">
        <v>50</v>
      </c>
      <c r="E9" s="6">
        <f>271980000+1771000</f>
        <v>273751000</v>
      </c>
      <c r="F9" s="6"/>
      <c r="G9" s="13"/>
      <c r="H9" s="14"/>
    </row>
    <row r="10" spans="1:8" ht="15.6" customHeight="1" x14ac:dyDescent="0.25">
      <c r="A10" s="7"/>
      <c r="B10" s="4" t="s">
        <v>5</v>
      </c>
      <c r="C10" s="5">
        <v>282675000</v>
      </c>
      <c r="D10" s="12" t="s">
        <v>50</v>
      </c>
      <c r="E10" s="6">
        <f>288822000+2110000</f>
        <v>290932000</v>
      </c>
      <c r="F10" s="6"/>
      <c r="G10" s="13"/>
      <c r="H10" s="14"/>
    </row>
    <row r="11" spans="1:8" ht="15.6" customHeight="1" x14ac:dyDescent="0.25">
      <c r="A11" s="7"/>
      <c r="B11" s="4" t="s">
        <v>6</v>
      </c>
      <c r="C11" s="5">
        <v>303221273</v>
      </c>
      <c r="D11" s="12" t="s">
        <v>50</v>
      </c>
      <c r="E11" s="6">
        <f>289258000+1988000</f>
        <v>291246000</v>
      </c>
      <c r="F11" s="6"/>
      <c r="G11" s="13"/>
      <c r="H11" s="14"/>
    </row>
    <row r="12" spans="1:8" ht="15.6" customHeight="1" x14ac:dyDescent="0.25">
      <c r="A12" s="7"/>
      <c r="B12" s="4" t="s">
        <v>7</v>
      </c>
      <c r="C12" s="5">
        <v>309240950</v>
      </c>
      <c r="D12" s="12" t="s">
        <v>50</v>
      </c>
      <c r="E12" s="6">
        <f>291989000+895000</f>
        <v>292884000</v>
      </c>
      <c r="F12" s="6"/>
      <c r="G12" s="13"/>
      <c r="H12" s="14"/>
    </row>
    <row r="13" spans="1:8" ht="15.6" customHeight="1" x14ac:dyDescent="0.25">
      <c r="A13" s="7"/>
      <c r="B13" s="4" t="s">
        <v>8</v>
      </c>
      <c r="C13" s="5">
        <v>313427152</v>
      </c>
      <c r="D13" s="12" t="s">
        <v>50</v>
      </c>
      <c r="E13" s="6">
        <f>312290000+474000</f>
        <v>312764000</v>
      </c>
      <c r="F13" s="6"/>
      <c r="G13" s="13"/>
      <c r="H13" s="14"/>
    </row>
    <row r="14" spans="1:8" ht="15.6" customHeight="1" x14ac:dyDescent="0.25">
      <c r="A14" s="7"/>
      <c r="B14" s="4" t="s">
        <v>9</v>
      </c>
      <c r="C14" s="5">
        <v>312825000</v>
      </c>
      <c r="D14" s="12" t="s">
        <v>50</v>
      </c>
      <c r="E14" s="6">
        <f>336470000+957000</f>
        <v>337427000</v>
      </c>
      <c r="F14" s="6"/>
      <c r="G14" s="13"/>
      <c r="H14" s="14"/>
    </row>
    <row r="15" spans="1:8" ht="15.6" customHeight="1" x14ac:dyDescent="0.25">
      <c r="A15" s="7"/>
      <c r="B15" s="4" t="s">
        <v>10</v>
      </c>
      <c r="C15" s="5">
        <v>346960000</v>
      </c>
      <c r="D15" s="12" t="s">
        <v>50</v>
      </c>
      <c r="E15" s="6">
        <f>360220000+2427000</f>
        <v>362647000</v>
      </c>
      <c r="F15" s="6"/>
      <c r="G15" s="13"/>
      <c r="H15" s="14"/>
    </row>
    <row r="16" spans="1:8" ht="15.6" customHeight="1" x14ac:dyDescent="0.25">
      <c r="A16" s="7"/>
      <c r="B16" s="4" t="s">
        <v>11</v>
      </c>
      <c r="C16" s="5">
        <v>381695989</v>
      </c>
      <c r="D16" s="12" t="s">
        <v>50</v>
      </c>
      <c r="E16" s="6">
        <v>390727439</v>
      </c>
      <c r="F16" s="6"/>
      <c r="G16" s="13"/>
      <c r="H16" s="14"/>
    </row>
    <row r="17" spans="1:8" ht="15.6" customHeight="1" x14ac:dyDescent="0.25">
      <c r="A17" s="7">
        <v>2</v>
      </c>
      <c r="B17" s="4" t="s">
        <v>12</v>
      </c>
      <c r="C17" s="5">
        <v>403372781</v>
      </c>
      <c r="D17" s="8">
        <v>0</v>
      </c>
      <c r="E17" s="6">
        <v>411146480</v>
      </c>
      <c r="F17" s="6"/>
      <c r="G17" s="13"/>
      <c r="H17" s="14"/>
    </row>
    <row r="18" spans="1:8" ht="15.6" customHeight="1" x14ac:dyDescent="0.25">
      <c r="A18" s="7"/>
      <c r="B18" s="4" t="s">
        <v>13</v>
      </c>
      <c r="C18" s="5">
        <v>429403364</v>
      </c>
      <c r="D18" s="8">
        <v>0</v>
      </c>
      <c r="E18" s="6">
        <v>433972513.5</v>
      </c>
      <c r="F18" s="6"/>
      <c r="G18" s="13"/>
      <c r="H18" s="14"/>
    </row>
    <row r="19" spans="1:8" ht="15.6" customHeight="1" x14ac:dyDescent="0.25">
      <c r="A19" s="7"/>
      <c r="B19" s="4" t="s">
        <v>14</v>
      </c>
      <c r="C19" s="5">
        <v>454425528</v>
      </c>
      <c r="D19" s="8">
        <v>0</v>
      </c>
      <c r="E19" s="6">
        <v>472219694</v>
      </c>
      <c r="F19" s="6"/>
      <c r="G19" s="13"/>
      <c r="H19" s="14"/>
    </row>
    <row r="20" spans="1:8" ht="15.6" customHeight="1" x14ac:dyDescent="0.25">
      <c r="A20" s="7"/>
      <c r="B20" s="4" t="s">
        <v>15</v>
      </c>
      <c r="C20" s="5">
        <v>493991535</v>
      </c>
      <c r="D20" s="8">
        <v>0</v>
      </c>
      <c r="E20" s="6">
        <v>493183236.51999998</v>
      </c>
      <c r="F20" s="6"/>
      <c r="G20" s="13"/>
      <c r="H20" s="14"/>
    </row>
    <row r="21" spans="1:8" ht="15.6" customHeight="1" x14ac:dyDescent="0.25">
      <c r="A21" s="7"/>
      <c r="B21" s="4" t="s">
        <v>16</v>
      </c>
      <c r="C21" s="5">
        <v>532391162</v>
      </c>
      <c r="D21" s="8">
        <v>0</v>
      </c>
      <c r="E21" s="6">
        <v>506084989.92000002</v>
      </c>
      <c r="F21" s="6"/>
      <c r="G21" s="13"/>
      <c r="H21" s="14"/>
    </row>
    <row r="22" spans="1:8" ht="15.6" customHeight="1" x14ac:dyDescent="0.25">
      <c r="A22" s="7"/>
      <c r="B22" s="4" t="s">
        <v>17</v>
      </c>
      <c r="C22" s="5">
        <v>547809059</v>
      </c>
      <c r="D22" s="8">
        <v>0</v>
      </c>
      <c r="E22" s="6">
        <v>503594167</v>
      </c>
      <c r="F22" s="6"/>
      <c r="G22" s="13"/>
      <c r="H22" s="14"/>
    </row>
    <row r="23" spans="1:8" ht="15.6" customHeight="1" x14ac:dyDescent="0.25">
      <c r="A23" s="7"/>
      <c r="B23" s="4" t="s">
        <v>18</v>
      </c>
      <c r="C23" s="5">
        <v>543282467</v>
      </c>
      <c r="D23" s="8">
        <v>0</v>
      </c>
      <c r="E23" s="6">
        <v>513542812</v>
      </c>
      <c r="F23" s="6"/>
      <c r="G23" s="13"/>
      <c r="H23" s="14"/>
    </row>
    <row r="24" spans="1:8" ht="15.6" customHeight="1" x14ac:dyDescent="0.25">
      <c r="A24" s="7"/>
      <c r="B24" s="4" t="s">
        <v>19</v>
      </c>
      <c r="C24" s="5">
        <v>543187398</v>
      </c>
      <c r="D24" s="8">
        <v>0</v>
      </c>
      <c r="E24" s="6">
        <v>544651468.94000006</v>
      </c>
      <c r="F24" s="6"/>
      <c r="G24" s="13"/>
      <c r="H24" s="14"/>
    </row>
    <row r="25" spans="1:8" ht="15.6" customHeight="1" x14ac:dyDescent="0.25">
      <c r="A25" s="7"/>
      <c r="B25" s="4" t="s">
        <v>20</v>
      </c>
      <c r="C25" s="5">
        <v>551502240</v>
      </c>
      <c r="D25" s="8">
        <v>0</v>
      </c>
      <c r="E25" s="6">
        <v>584099394</v>
      </c>
      <c r="F25" s="6"/>
      <c r="G25" s="13"/>
      <c r="H25" s="14"/>
    </row>
    <row r="26" spans="1:8" ht="15.6" customHeight="1" x14ac:dyDescent="0.25">
      <c r="A26" s="7"/>
      <c r="B26" s="4" t="s">
        <v>21</v>
      </c>
      <c r="C26" s="5">
        <v>625948389</v>
      </c>
      <c r="D26" s="8">
        <v>0</v>
      </c>
      <c r="E26" s="6">
        <v>662228978</v>
      </c>
      <c r="F26" s="6"/>
      <c r="G26" s="13"/>
      <c r="H26" s="14"/>
    </row>
    <row r="27" spans="1:8" ht="15.6" customHeight="1" x14ac:dyDescent="0.25">
      <c r="A27" s="7"/>
      <c r="B27" s="4" t="s">
        <v>22</v>
      </c>
      <c r="C27" s="5">
        <v>653416646</v>
      </c>
      <c r="D27" s="8">
        <v>0</v>
      </c>
      <c r="E27" s="6">
        <v>646701707</v>
      </c>
      <c r="F27" s="6"/>
      <c r="G27" s="13"/>
      <c r="H27" s="14"/>
    </row>
    <row r="28" spans="1:8" ht="15.6" customHeight="1" x14ac:dyDescent="0.25">
      <c r="A28" s="7"/>
      <c r="B28" s="4" t="s">
        <v>23</v>
      </c>
      <c r="C28" s="5">
        <v>690236203</v>
      </c>
      <c r="D28" s="8">
        <v>0</v>
      </c>
      <c r="E28" s="6">
        <v>633243384</v>
      </c>
      <c r="F28" s="6"/>
      <c r="G28" s="13"/>
      <c r="H28" s="14"/>
    </row>
    <row r="29" spans="1:8" ht="15.6" customHeight="1" x14ac:dyDescent="0.25">
      <c r="A29" s="7"/>
      <c r="B29" s="4" t="s">
        <v>24</v>
      </c>
      <c r="C29" s="5">
        <v>644714375</v>
      </c>
      <c r="D29" s="8">
        <v>0</v>
      </c>
      <c r="E29" s="76">
        <v>517992255</v>
      </c>
      <c r="F29" s="15"/>
      <c r="G29" s="13"/>
      <c r="H29" s="14"/>
    </row>
    <row r="30" spans="1:8" ht="15.6" customHeight="1" x14ac:dyDescent="0.25">
      <c r="A30" s="7"/>
      <c r="B30" s="4" t="s">
        <v>25</v>
      </c>
      <c r="C30" s="5">
        <v>532044107</v>
      </c>
      <c r="D30" s="8">
        <v>0</v>
      </c>
      <c r="E30" s="6">
        <v>551283727</v>
      </c>
      <c r="F30" s="6"/>
      <c r="G30" s="13"/>
      <c r="H30" s="14"/>
    </row>
    <row r="31" spans="1:8" ht="15.6" customHeight="1" x14ac:dyDescent="0.25">
      <c r="A31" s="7"/>
      <c r="B31" s="4" t="s">
        <v>26</v>
      </c>
      <c r="C31" s="5">
        <v>522234107</v>
      </c>
      <c r="D31" s="8">
        <v>0</v>
      </c>
      <c r="E31" s="6">
        <v>567538358</v>
      </c>
      <c r="F31" s="6"/>
      <c r="G31" s="13"/>
      <c r="H31" s="14"/>
    </row>
    <row r="32" spans="1:8" ht="15.6" customHeight="1" x14ac:dyDescent="0.25">
      <c r="A32" s="7"/>
      <c r="B32" s="4" t="s">
        <v>27</v>
      </c>
      <c r="C32" s="5">
        <v>562649344</v>
      </c>
      <c r="D32" s="5">
        <v>35117935</v>
      </c>
      <c r="E32" s="6">
        <v>590416245</v>
      </c>
      <c r="F32" s="6"/>
      <c r="G32" s="13"/>
      <c r="H32" s="14"/>
    </row>
    <row r="33" spans="1:8" ht="15.6" customHeight="1" x14ac:dyDescent="0.25">
      <c r="A33" s="7"/>
      <c r="B33" s="4" t="s">
        <v>28</v>
      </c>
      <c r="C33" s="5">
        <v>616727053</v>
      </c>
      <c r="D33" s="5">
        <v>27790414</v>
      </c>
      <c r="E33" s="6">
        <v>611710075</v>
      </c>
      <c r="F33" s="6"/>
      <c r="G33" s="13"/>
      <c r="H33" s="77"/>
    </row>
    <row r="34" spans="1:8" ht="15.6" customHeight="1" x14ac:dyDescent="0.25">
      <c r="A34" s="7"/>
      <c r="B34" s="4" t="s">
        <v>29</v>
      </c>
      <c r="C34" s="5">
        <v>627969251</v>
      </c>
      <c r="D34" s="5">
        <v>8590000</v>
      </c>
      <c r="E34" s="6">
        <v>643210977</v>
      </c>
      <c r="F34" s="6"/>
      <c r="G34" s="13"/>
      <c r="H34" s="14"/>
    </row>
    <row r="35" spans="1:8" ht="15.6" customHeight="1" x14ac:dyDescent="0.25">
      <c r="A35" s="7"/>
      <c r="B35" s="4" t="s">
        <v>30</v>
      </c>
      <c r="C35" s="5">
        <v>647596267</v>
      </c>
      <c r="D35" s="8">
        <v>0</v>
      </c>
      <c r="E35" s="6">
        <v>681426619</v>
      </c>
      <c r="F35" s="6"/>
      <c r="G35" s="13"/>
      <c r="H35" s="14"/>
    </row>
    <row r="36" spans="1:8" ht="15.6" customHeight="1" x14ac:dyDescent="0.25">
      <c r="A36" s="7">
        <v>3</v>
      </c>
      <c r="B36" s="4" t="s">
        <v>31</v>
      </c>
      <c r="C36" s="5">
        <v>682698250</v>
      </c>
      <c r="D36" s="5">
        <v>21500000</v>
      </c>
      <c r="E36" s="6">
        <v>717001449</v>
      </c>
      <c r="F36" s="6"/>
      <c r="G36" s="13"/>
      <c r="H36" s="14"/>
    </row>
    <row r="37" spans="1:8" ht="15.6" customHeight="1" x14ac:dyDescent="0.25">
      <c r="A37" s="7"/>
      <c r="B37" s="4" t="s">
        <v>32</v>
      </c>
      <c r="C37" s="5">
        <v>751585000</v>
      </c>
      <c r="D37" s="8">
        <v>0</v>
      </c>
      <c r="E37" s="6">
        <v>764078707</v>
      </c>
      <c r="F37" s="6"/>
      <c r="G37" s="13"/>
      <c r="H37" s="14"/>
    </row>
    <row r="38" spans="1:8" ht="15.6" customHeight="1" x14ac:dyDescent="0.25">
      <c r="A38" s="7"/>
      <c r="B38" s="4" t="s">
        <v>33</v>
      </c>
      <c r="C38" s="5">
        <v>797502000</v>
      </c>
      <c r="D38" s="8">
        <v>0</v>
      </c>
      <c r="E38" s="76">
        <v>792172686</v>
      </c>
      <c r="F38" s="15"/>
      <c r="G38" s="13"/>
      <c r="H38" s="14"/>
    </row>
    <row r="39" spans="1:8" ht="15.6" customHeight="1" x14ac:dyDescent="0.25">
      <c r="A39" s="7"/>
      <c r="B39" s="4" t="s">
        <v>34</v>
      </c>
      <c r="C39" s="5">
        <v>836987000</v>
      </c>
      <c r="D39" s="8">
        <v>0</v>
      </c>
      <c r="E39" s="76">
        <v>840103875</v>
      </c>
      <c r="F39" s="15"/>
      <c r="G39" s="13"/>
      <c r="H39" s="14"/>
    </row>
    <row r="40" spans="1:8" ht="15.6" customHeight="1" x14ac:dyDescent="0.25">
      <c r="A40" s="7"/>
      <c r="B40" s="4" t="s">
        <v>35</v>
      </c>
      <c r="C40" s="5">
        <v>861235000</v>
      </c>
      <c r="D40" s="8">
        <v>0</v>
      </c>
      <c r="E40" s="6">
        <v>863037030</v>
      </c>
      <c r="F40" s="6"/>
      <c r="G40" s="13"/>
      <c r="H40" s="14"/>
    </row>
    <row r="41" spans="1:8" ht="15.6" customHeight="1" x14ac:dyDescent="0.25">
      <c r="A41" s="7"/>
      <c r="B41" s="4" t="s">
        <v>36</v>
      </c>
      <c r="C41" s="5">
        <v>861235000</v>
      </c>
      <c r="D41" s="8">
        <v>0</v>
      </c>
      <c r="E41" s="6">
        <v>996833645</v>
      </c>
      <c r="F41" s="6"/>
      <c r="G41" s="13"/>
      <c r="H41" s="14"/>
    </row>
    <row r="42" spans="1:8" ht="15.6" customHeight="1" x14ac:dyDescent="0.25">
      <c r="A42" s="7">
        <v>3</v>
      </c>
      <c r="B42" s="4" t="s">
        <v>37</v>
      </c>
      <c r="C42" s="5">
        <f>987285024-92885024</f>
        <v>894400000</v>
      </c>
      <c r="D42" s="5">
        <v>92885024</v>
      </c>
      <c r="E42" s="6">
        <v>1138972300</v>
      </c>
      <c r="F42" s="6"/>
      <c r="G42" s="13"/>
      <c r="H42" s="14"/>
    </row>
    <row r="43" spans="1:8" ht="15.6" customHeight="1" x14ac:dyDescent="0.25">
      <c r="A43" s="7">
        <v>3</v>
      </c>
      <c r="B43" s="4" t="s">
        <v>47</v>
      </c>
      <c r="C43" s="5">
        <v>1004596000</v>
      </c>
      <c r="D43" s="5">
        <v>157920001</v>
      </c>
      <c r="E43" s="6">
        <v>1222942713</v>
      </c>
      <c r="F43" s="6"/>
      <c r="G43" s="13"/>
    </row>
    <row r="44" spans="1:8" ht="15.6" customHeight="1" x14ac:dyDescent="0.25">
      <c r="A44" s="7">
        <v>3</v>
      </c>
      <c r="B44" s="4" t="s">
        <v>83</v>
      </c>
      <c r="C44" s="5">
        <v>1177370000</v>
      </c>
      <c r="D44" s="5">
        <v>263166300</v>
      </c>
      <c r="E44" s="6">
        <v>1268470095</v>
      </c>
      <c r="F44" s="6"/>
      <c r="G44" s="13"/>
    </row>
    <row r="45" spans="1:8" ht="15.6" customHeight="1" x14ac:dyDescent="0.25">
      <c r="A45" s="7"/>
      <c r="B45" s="4" t="s">
        <v>113</v>
      </c>
      <c r="C45" s="5">
        <v>1258557000</v>
      </c>
      <c r="D45" s="8">
        <v>0</v>
      </c>
      <c r="E45" s="82">
        <v>1324569670</v>
      </c>
      <c r="F45" s="6"/>
      <c r="G45" s="13"/>
    </row>
    <row r="46" spans="1:8" ht="15.6" customHeight="1" x14ac:dyDescent="0.25">
      <c r="A46" s="7">
        <v>3</v>
      </c>
      <c r="B46" s="4" t="s">
        <v>120</v>
      </c>
      <c r="C46" s="5">
        <v>1311066913</v>
      </c>
      <c r="D46" s="5">
        <v>123984000</v>
      </c>
      <c r="E46" s="5" t="s">
        <v>121</v>
      </c>
      <c r="F46" s="6"/>
      <c r="G46" s="13"/>
    </row>
    <row r="47" spans="1:8" s="20" customFormat="1" ht="15.6" customHeight="1" x14ac:dyDescent="0.25">
      <c r="A47" s="7"/>
      <c r="B47" s="4"/>
      <c r="C47" s="5"/>
      <c r="D47" s="18" t="s">
        <v>89</v>
      </c>
      <c r="E47" s="19">
        <v>45979</v>
      </c>
      <c r="F47" s="1"/>
      <c r="G47" s="81"/>
    </row>
    <row r="48" spans="1:8" s="20" customFormat="1" ht="15.6" customHeight="1" x14ac:dyDescent="0.25">
      <c r="A48" s="7"/>
      <c r="C48" s="1"/>
      <c r="F48" s="1"/>
      <c r="G48" s="81"/>
    </row>
    <row r="49" spans="1:7" s="20" customFormat="1" ht="15.6" customHeight="1" x14ac:dyDescent="0.25">
      <c r="A49" s="7"/>
      <c r="B49" s="1" t="s">
        <v>117</v>
      </c>
      <c r="C49" s="1"/>
      <c r="D49" s="18"/>
      <c r="E49" s="19"/>
      <c r="F49" s="1"/>
      <c r="G49" s="81"/>
    </row>
    <row r="50" spans="1:7" s="20" customFormat="1" ht="15.6" customHeight="1" x14ac:dyDescent="0.25">
      <c r="A50" s="7"/>
      <c r="B50" s="1"/>
      <c r="C50" s="1"/>
      <c r="D50" s="18"/>
      <c r="E50" s="19"/>
      <c r="F50" s="1"/>
      <c r="G50" s="81"/>
    </row>
    <row r="51" spans="1:7" s="20" customFormat="1" ht="15.6" customHeight="1" x14ac:dyDescent="0.25">
      <c r="A51" s="7">
        <v>1</v>
      </c>
      <c r="B51" s="1" t="s">
        <v>88</v>
      </c>
      <c r="C51" s="1"/>
      <c r="D51" s="1"/>
      <c r="E51" s="1"/>
      <c r="F51" s="21"/>
      <c r="G51" s="81"/>
    </row>
    <row r="52" spans="1:7" s="20" customFormat="1" ht="15.6" customHeight="1" x14ac:dyDescent="0.25">
      <c r="A52" s="7">
        <v>2</v>
      </c>
      <c r="B52" s="1" t="s">
        <v>118</v>
      </c>
      <c r="C52" s="21"/>
      <c r="D52" s="21"/>
      <c r="E52" s="21"/>
      <c r="F52" s="21"/>
    </row>
    <row r="53" spans="1:7" s="20" customFormat="1" ht="15.6" customHeight="1" x14ac:dyDescent="0.25">
      <c r="A53" s="7">
        <v>3</v>
      </c>
      <c r="B53" s="1" t="s">
        <v>116</v>
      </c>
      <c r="C53" s="21"/>
      <c r="D53" s="21"/>
      <c r="E53" s="21"/>
      <c r="F53" s="21"/>
    </row>
    <row r="54" spans="1:7" s="20" customFormat="1" ht="15.6" customHeight="1" x14ac:dyDescent="0.25">
      <c r="A54" s="7"/>
      <c r="B54" s="1"/>
      <c r="C54" s="21"/>
      <c r="D54" s="21"/>
      <c r="E54" s="21"/>
      <c r="F54" s="21"/>
    </row>
    <row r="55" spans="1:7" s="20" customFormat="1" ht="15.6" customHeight="1" x14ac:dyDescent="0.25">
      <c r="A55" s="7"/>
      <c r="B55" s="1"/>
      <c r="C55" s="21"/>
      <c r="D55" s="21"/>
      <c r="E55" s="21"/>
      <c r="F55" s="21"/>
    </row>
    <row r="56" spans="1:7" s="20" customFormat="1" ht="15.6" customHeight="1" x14ac:dyDescent="0.25">
      <c r="A56" s="7"/>
      <c r="C56" s="21"/>
      <c r="D56" s="21"/>
      <c r="E56" s="21"/>
      <c r="F56" s="21"/>
    </row>
    <row r="57" spans="1:7" s="20" customFormat="1" ht="15.6" customHeight="1" x14ac:dyDescent="0.25">
      <c r="A57" s="7"/>
      <c r="B57" s="1"/>
      <c r="C57" s="21"/>
      <c r="D57" s="21"/>
      <c r="E57" s="21"/>
      <c r="F57" s="1"/>
    </row>
    <row r="58" spans="1:7" s="20" customFormat="1" ht="15.75" x14ac:dyDescent="0.25">
      <c r="A58" s="7"/>
      <c r="B58" s="1"/>
      <c r="C58" s="1"/>
      <c r="D58" s="1"/>
      <c r="E58" s="1"/>
    </row>
    <row r="59" spans="1:7" ht="15" x14ac:dyDescent="0.25">
      <c r="B59" s="20"/>
      <c r="C59" s="20"/>
      <c r="D59" s="20"/>
      <c r="E59" s="20"/>
    </row>
  </sheetData>
  <mergeCells count="2">
    <mergeCell ref="B2:E2"/>
    <mergeCell ref="B1:E1"/>
  </mergeCells>
  <printOptions horizontalCentered="1"/>
  <pageMargins left="0.75" right="0.75" top="1" bottom="1" header="0.5" footer="0.5"/>
  <pageSetup firstPageNumber="65" fitToHeight="7" orientation="portrait" r:id="rId1"/>
  <headerFooter scaleWithDoc="0" alignWithMargins="0">
    <oddFooter>&amp;C&amp;"Arial,Regular"&amp;10&amp;P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4D85B-9BBD-4355-9780-3AE2F9189251}">
  <sheetPr codeName="Sheet3">
    <tabColor rgb="FFFFFF00"/>
  </sheetPr>
  <dimension ref="A1:H74"/>
  <sheetViews>
    <sheetView showGridLines="0" showWhiteSpace="0" zoomScaleNormal="100" zoomScaleSheetLayoutView="100" workbookViewId="0">
      <pane ySplit="6" topLeftCell="A46" activePane="bottomLeft" state="frozen"/>
      <selection pane="bottomLeft" activeCell="F69" sqref="F69"/>
    </sheetView>
  </sheetViews>
  <sheetFormatPr defaultColWidth="8.85546875" defaultRowHeight="15" x14ac:dyDescent="0.2"/>
  <cols>
    <col min="1" max="1" width="2.42578125" style="28" customWidth="1"/>
    <col min="2" max="2" width="14.42578125" style="9" customWidth="1"/>
    <col min="3" max="4" width="20.42578125" style="9" customWidth="1"/>
    <col min="5" max="5" width="25.28515625" style="9" customWidth="1"/>
    <col min="6" max="7" width="22.7109375" style="9" customWidth="1"/>
    <col min="8" max="8" width="8.85546875" style="29"/>
    <col min="9" max="16384" width="8.85546875" style="9"/>
  </cols>
  <sheetData>
    <row r="1" spans="1:8" ht="21" x14ac:dyDescent="0.35">
      <c r="B1" s="41" t="s">
        <v>55</v>
      </c>
      <c r="C1" s="42"/>
      <c r="D1" s="42"/>
      <c r="E1" s="42"/>
      <c r="F1" s="42"/>
      <c r="G1" s="42"/>
    </row>
    <row r="2" spans="1:8" customFormat="1" ht="6.6" customHeight="1" x14ac:dyDescent="0.25"/>
    <row r="3" spans="1:8" ht="15.75" x14ac:dyDescent="0.25">
      <c r="B3" s="47" t="s">
        <v>103</v>
      </c>
      <c r="C3" s="48"/>
      <c r="D3" s="48"/>
      <c r="E3" s="48"/>
      <c r="F3" s="48"/>
      <c r="G3" s="48"/>
    </row>
    <row r="4" spans="1:8" ht="15.6" customHeight="1" x14ac:dyDescent="0.25">
      <c r="B4" s="47" t="s">
        <v>104</v>
      </c>
      <c r="C4" s="49"/>
      <c r="D4" s="49"/>
      <c r="E4" s="49"/>
      <c r="F4" s="49"/>
      <c r="G4" s="49"/>
    </row>
    <row r="5" spans="1:8" ht="10.9" customHeight="1" x14ac:dyDescent="0.25">
      <c r="B5" s="3"/>
      <c r="C5" s="3"/>
      <c r="D5" s="3"/>
      <c r="E5" s="3"/>
      <c r="F5" s="3"/>
      <c r="G5" s="3"/>
    </row>
    <row r="6" spans="1:8" s="53" customFormat="1" ht="39" customHeight="1" x14ac:dyDescent="0.25">
      <c r="A6" s="50"/>
      <c r="B6" s="51" t="s">
        <v>48</v>
      </c>
      <c r="C6" s="51" t="s">
        <v>100</v>
      </c>
      <c r="D6" s="51" t="s">
        <v>101</v>
      </c>
      <c r="E6" s="51" t="s">
        <v>97</v>
      </c>
      <c r="F6" s="51" t="s">
        <v>98</v>
      </c>
      <c r="G6" s="51" t="s">
        <v>102</v>
      </c>
      <c r="H6" s="52"/>
    </row>
    <row r="7" spans="1:8" ht="15.6" customHeight="1" x14ac:dyDescent="0.25">
      <c r="A7" s="30">
        <v>1</v>
      </c>
      <c r="B7" s="4" t="s">
        <v>38</v>
      </c>
      <c r="C7" s="6">
        <v>791</v>
      </c>
      <c r="D7" s="31">
        <v>5.9000000000000004E-2</v>
      </c>
      <c r="E7" s="32" t="s">
        <v>50</v>
      </c>
      <c r="F7" s="27">
        <v>758194</v>
      </c>
      <c r="G7" s="27">
        <v>351881754</v>
      </c>
    </row>
    <row r="8" spans="1:8" ht="15.6" customHeight="1" x14ac:dyDescent="0.25">
      <c r="A8" s="30"/>
      <c r="B8" s="4" t="s">
        <v>39</v>
      </c>
      <c r="C8" s="6">
        <v>846</v>
      </c>
      <c r="D8" s="31">
        <v>6.9699999999999998E-2</v>
      </c>
      <c r="E8" s="32" t="s">
        <v>50</v>
      </c>
      <c r="F8" s="27">
        <v>754151</v>
      </c>
      <c r="G8" s="27">
        <v>397778535</v>
      </c>
    </row>
    <row r="9" spans="1:8" ht="15.6" customHeight="1" x14ac:dyDescent="0.25">
      <c r="A9" s="30"/>
      <c r="B9" s="4" t="s">
        <v>40</v>
      </c>
      <c r="C9" s="6">
        <v>913</v>
      </c>
      <c r="D9" s="31">
        <v>7.9000000000000001E-2</v>
      </c>
      <c r="E9" s="32" t="s">
        <v>50</v>
      </c>
      <c r="F9" s="27">
        <v>744799</v>
      </c>
      <c r="G9" s="27">
        <v>449435193</v>
      </c>
    </row>
    <row r="10" spans="1:8" ht="15.6" customHeight="1" x14ac:dyDescent="0.25">
      <c r="A10" s="30"/>
      <c r="B10" s="4" t="s">
        <v>41</v>
      </c>
      <c r="C10" s="6">
        <v>986</v>
      </c>
      <c r="D10" s="31">
        <v>0.08</v>
      </c>
      <c r="E10" s="32" t="s">
        <v>50</v>
      </c>
      <c r="F10" s="27">
        <v>735829</v>
      </c>
      <c r="G10" s="27">
        <v>494238217</v>
      </c>
    </row>
    <row r="11" spans="1:8" ht="15.6" customHeight="1" x14ac:dyDescent="0.25">
      <c r="A11" s="30"/>
      <c r="B11" s="4" t="s">
        <v>42</v>
      </c>
      <c r="C11" s="6">
        <v>1056</v>
      </c>
      <c r="D11" s="31">
        <v>7.1000000000000008E-2</v>
      </c>
      <c r="E11" s="32" t="s">
        <v>50</v>
      </c>
      <c r="F11" s="27">
        <v>730620</v>
      </c>
      <c r="G11" s="27">
        <v>523074594</v>
      </c>
    </row>
    <row r="12" spans="1:8" ht="15.6" customHeight="1" x14ac:dyDescent="0.25">
      <c r="A12" s="30"/>
      <c r="B12" s="4" t="s">
        <v>43</v>
      </c>
      <c r="C12" s="6">
        <v>1116</v>
      </c>
      <c r="D12" s="31">
        <v>5.7000000000000002E-2</v>
      </c>
      <c r="E12" s="32" t="s">
        <v>50</v>
      </c>
      <c r="F12" s="27">
        <v>720219</v>
      </c>
      <c r="G12" s="27">
        <v>562637717</v>
      </c>
    </row>
    <row r="13" spans="1:8" ht="15.6" customHeight="1" x14ac:dyDescent="0.25">
      <c r="A13" s="30"/>
      <c r="B13" s="4" t="s">
        <v>0</v>
      </c>
      <c r="C13" s="6">
        <v>1180</v>
      </c>
      <c r="D13" s="31">
        <v>5.7000000000000002E-2</v>
      </c>
      <c r="E13" s="33">
        <v>600704.99300000013</v>
      </c>
      <c r="F13" s="27">
        <v>718964</v>
      </c>
      <c r="G13" s="27">
        <v>609139535</v>
      </c>
    </row>
    <row r="14" spans="1:8" ht="15.6" customHeight="1" x14ac:dyDescent="0.25">
      <c r="A14" s="30"/>
      <c r="B14" s="4" t="s">
        <v>1</v>
      </c>
      <c r="C14" s="6">
        <v>1240</v>
      </c>
      <c r="D14" s="31">
        <v>5.1000000000000004E-2</v>
      </c>
      <c r="E14" s="33">
        <v>603890.29</v>
      </c>
      <c r="F14" s="27">
        <v>722640</v>
      </c>
      <c r="G14" s="27">
        <v>629404985</v>
      </c>
    </row>
    <row r="15" spans="1:8" ht="15.6" customHeight="1" x14ac:dyDescent="0.25">
      <c r="A15" s="30"/>
      <c r="B15" s="4" t="s">
        <v>2</v>
      </c>
      <c r="C15" s="6">
        <v>1302</v>
      </c>
      <c r="D15" s="31">
        <v>0.05</v>
      </c>
      <c r="E15" s="33">
        <v>608692.21000000008</v>
      </c>
      <c r="F15" s="27">
        <v>729715</v>
      </c>
      <c r="G15" s="27">
        <v>649773680</v>
      </c>
    </row>
    <row r="16" spans="1:8" ht="15.6" customHeight="1" x14ac:dyDescent="0.25">
      <c r="A16" s="30"/>
      <c r="B16" s="4" t="s">
        <v>3</v>
      </c>
      <c r="C16" s="6">
        <v>1341</v>
      </c>
      <c r="D16" s="31">
        <v>0.03</v>
      </c>
      <c r="E16" s="33">
        <v>612789.37999999989</v>
      </c>
      <c r="F16" s="27">
        <v>735363</v>
      </c>
      <c r="G16" s="27">
        <v>692418665</v>
      </c>
    </row>
    <row r="17" spans="1:7" ht="15.6" customHeight="1" x14ac:dyDescent="0.25">
      <c r="A17" s="30"/>
      <c r="B17" s="4" t="s">
        <v>4</v>
      </c>
      <c r="C17" s="6">
        <v>1392</v>
      </c>
      <c r="D17" s="31">
        <v>3.7999999999999999E-2</v>
      </c>
      <c r="E17" s="33">
        <v>612834.20740740711</v>
      </c>
      <c r="F17" s="27">
        <v>735921</v>
      </c>
      <c r="G17" s="27">
        <v>719301046</v>
      </c>
    </row>
    <row r="18" spans="1:7" ht="15.6" customHeight="1" x14ac:dyDescent="0.25">
      <c r="A18" s="30"/>
      <c r="B18" s="4" t="s">
        <v>5</v>
      </c>
      <c r="C18" s="6">
        <v>1467</v>
      </c>
      <c r="D18" s="31">
        <v>5.3999999999999999E-2</v>
      </c>
      <c r="E18" s="33">
        <v>613211.25999999989</v>
      </c>
      <c r="F18" s="27">
        <v>735015</v>
      </c>
      <c r="G18" s="27">
        <v>762794071</v>
      </c>
    </row>
    <row r="19" spans="1:7" ht="15.6" customHeight="1" x14ac:dyDescent="0.25">
      <c r="A19" s="30"/>
      <c r="B19" s="4" t="s">
        <v>6</v>
      </c>
      <c r="C19" s="6">
        <v>1539</v>
      </c>
      <c r="D19" s="31">
        <v>4.9000000000000002E-2</v>
      </c>
      <c r="E19" s="33">
        <v>618356.12999999989</v>
      </c>
      <c r="F19" s="27">
        <v>739768</v>
      </c>
      <c r="G19" s="27">
        <v>800195136</v>
      </c>
    </row>
    <row r="20" spans="1:7" ht="15.6" customHeight="1" x14ac:dyDescent="0.25">
      <c r="A20" s="30"/>
      <c r="B20" s="4" t="s">
        <v>7</v>
      </c>
      <c r="C20" s="6">
        <v>1562</v>
      </c>
      <c r="D20" s="31">
        <v>1.4999999999999999E-2</v>
      </c>
      <c r="E20" s="33">
        <v>623793.89999999991</v>
      </c>
      <c r="F20" s="27">
        <v>746587</v>
      </c>
      <c r="G20" s="27">
        <v>789973489</v>
      </c>
    </row>
    <row r="21" spans="1:7" ht="15.6" customHeight="1" x14ac:dyDescent="0.25">
      <c r="A21" s="30"/>
      <c r="B21" s="4" t="s">
        <v>8</v>
      </c>
      <c r="C21" s="6">
        <v>1585</v>
      </c>
      <c r="D21" s="31">
        <v>3.1E-2</v>
      </c>
      <c r="E21" s="33">
        <v>628141.63000000024</v>
      </c>
      <c r="F21" s="27">
        <v>751490.3</v>
      </c>
      <c r="G21" s="27">
        <v>809805156</v>
      </c>
    </row>
    <row r="22" spans="1:7" ht="15.6" customHeight="1" x14ac:dyDescent="0.25">
      <c r="A22" s="30"/>
      <c r="B22" s="4" t="s">
        <v>9</v>
      </c>
      <c r="C22" s="6">
        <v>1581</v>
      </c>
      <c r="D22" s="31">
        <v>0</v>
      </c>
      <c r="E22" s="33">
        <v>630196.52</v>
      </c>
      <c r="F22" s="27">
        <v>754100.74</v>
      </c>
      <c r="G22" s="27">
        <v>840134618</v>
      </c>
    </row>
    <row r="23" spans="1:7" ht="15.6" customHeight="1" x14ac:dyDescent="0.25">
      <c r="A23" s="30"/>
      <c r="B23" s="4" t="s">
        <v>10</v>
      </c>
      <c r="C23" s="6">
        <v>1619</v>
      </c>
      <c r="D23" s="31">
        <v>2.4E-2</v>
      </c>
      <c r="E23" s="33">
        <v>634665.49000000011</v>
      </c>
      <c r="F23" s="27">
        <v>760015.88</v>
      </c>
      <c r="G23" s="27">
        <v>866016423</v>
      </c>
    </row>
    <row r="24" spans="1:7" ht="15.6" customHeight="1" x14ac:dyDescent="0.25">
      <c r="A24" s="30"/>
      <c r="B24" s="4" t="s">
        <v>11</v>
      </c>
      <c r="C24" s="6">
        <v>1684</v>
      </c>
      <c r="D24" s="31">
        <v>0.04</v>
      </c>
      <c r="E24" s="33">
        <v>631160.64</v>
      </c>
      <c r="F24" s="27">
        <v>761998.62</v>
      </c>
      <c r="G24" s="27">
        <v>901426193</v>
      </c>
    </row>
    <row r="25" spans="1:7" ht="15.6" customHeight="1" x14ac:dyDescent="0.25">
      <c r="A25" s="30"/>
      <c r="B25" s="4" t="s">
        <v>12</v>
      </c>
      <c r="C25" s="6">
        <v>1760</v>
      </c>
      <c r="D25" s="31">
        <v>4.4999999999999998E-2</v>
      </c>
      <c r="E25" s="33">
        <v>637921.00999999978</v>
      </c>
      <c r="F25" s="27">
        <v>769787.74</v>
      </c>
      <c r="G25" s="27">
        <v>948437643</v>
      </c>
    </row>
    <row r="26" spans="1:7" ht="15.6" customHeight="1" x14ac:dyDescent="0.25">
      <c r="A26" s="30"/>
      <c r="B26" s="4" t="s">
        <v>13</v>
      </c>
      <c r="C26" s="6">
        <v>1839</v>
      </c>
      <c r="D26" s="31">
        <v>4.4999999999999998E-2</v>
      </c>
      <c r="E26" s="33">
        <v>644504.44999999995</v>
      </c>
      <c r="F26" s="27">
        <v>780676</v>
      </c>
      <c r="G26" s="27">
        <v>1005890299</v>
      </c>
    </row>
    <row r="27" spans="1:7" ht="15.6" customHeight="1" x14ac:dyDescent="0.25">
      <c r="A27" s="30"/>
      <c r="B27" s="4" t="s">
        <v>14</v>
      </c>
      <c r="C27" s="6">
        <v>1879</v>
      </c>
      <c r="D27" s="31">
        <v>2.2000000000000002E-2</v>
      </c>
      <c r="E27" s="33">
        <v>648899.06000000006</v>
      </c>
      <c r="F27" s="27">
        <v>814739</v>
      </c>
      <c r="G27" s="27">
        <v>1041329925</v>
      </c>
    </row>
    <row r="28" spans="1:7" ht="15.6" customHeight="1" x14ac:dyDescent="0.25">
      <c r="A28" s="30"/>
      <c r="B28" s="4" t="s">
        <v>15</v>
      </c>
      <c r="C28" s="6">
        <v>1937</v>
      </c>
      <c r="D28" s="31">
        <v>3.1E-2</v>
      </c>
      <c r="E28" s="33">
        <v>648409.57000000041</v>
      </c>
      <c r="F28" s="27">
        <v>816853</v>
      </c>
      <c r="G28" s="27">
        <v>1113949270</v>
      </c>
    </row>
    <row r="29" spans="1:7" ht="15.6" customHeight="1" x14ac:dyDescent="0.25">
      <c r="A29" s="30"/>
      <c r="B29" s="4" t="s">
        <v>16</v>
      </c>
      <c r="C29" s="6">
        <v>2012</v>
      </c>
      <c r="D29" s="31">
        <v>3.9E-2</v>
      </c>
      <c r="E29" s="33">
        <v>648023.05999999994</v>
      </c>
      <c r="F29" s="27">
        <v>817731</v>
      </c>
      <c r="G29" s="27">
        <v>1159684485</v>
      </c>
    </row>
    <row r="30" spans="1:7" ht="15.6" customHeight="1" x14ac:dyDescent="0.25">
      <c r="A30" s="30"/>
      <c r="B30" s="4" t="s">
        <v>17</v>
      </c>
      <c r="C30" s="6">
        <v>2073</v>
      </c>
      <c r="D30" s="31">
        <v>3.04E-2</v>
      </c>
      <c r="E30" s="33">
        <v>652468.41999999981</v>
      </c>
      <c r="F30" s="27">
        <v>823174.42</v>
      </c>
      <c r="G30" s="27">
        <v>1089307621</v>
      </c>
    </row>
    <row r="31" spans="1:7" ht="15.6" customHeight="1" x14ac:dyDescent="0.25">
      <c r="A31" s="30">
        <v>2</v>
      </c>
      <c r="B31" s="4" t="s">
        <v>18</v>
      </c>
      <c r="C31" s="6">
        <v>2033</v>
      </c>
      <c r="D31" s="31">
        <v>0</v>
      </c>
      <c r="E31" s="33">
        <v>656897.52000000014</v>
      </c>
      <c r="F31" s="27">
        <v>829298</v>
      </c>
      <c r="G31" s="27">
        <v>1033548770</v>
      </c>
    </row>
    <row r="32" spans="1:7" ht="15.6" customHeight="1" x14ac:dyDescent="0.25">
      <c r="A32" s="30">
        <v>3</v>
      </c>
      <c r="B32" s="4" t="s">
        <v>19</v>
      </c>
      <c r="C32" s="6">
        <v>1777</v>
      </c>
      <c r="D32" s="31">
        <v>0</v>
      </c>
      <c r="E32" s="33">
        <v>661375.91000000015</v>
      </c>
      <c r="F32" s="27">
        <v>836085.28</v>
      </c>
      <c r="G32" s="27">
        <v>1027089281</v>
      </c>
    </row>
    <row r="33" spans="1:7" ht="15.6" customHeight="1" x14ac:dyDescent="0.25">
      <c r="A33" s="30"/>
      <c r="B33" s="4" t="s">
        <v>20</v>
      </c>
      <c r="C33" s="6">
        <v>1852</v>
      </c>
      <c r="D33" s="31">
        <v>0</v>
      </c>
      <c r="E33" s="33">
        <v>665123.52000000014</v>
      </c>
      <c r="F33" s="27">
        <v>839966.59</v>
      </c>
      <c r="G33" s="27">
        <v>1078998156</v>
      </c>
    </row>
    <row r="34" spans="1:7" ht="15.6" customHeight="1" x14ac:dyDescent="0.25">
      <c r="A34" s="30"/>
      <c r="B34" s="4" t="s">
        <v>21</v>
      </c>
      <c r="C34" s="6">
        <v>2290</v>
      </c>
      <c r="D34" s="31">
        <v>2.5000000000000001E-2</v>
      </c>
      <c r="E34" s="33">
        <v>672559.80999999959</v>
      </c>
      <c r="F34" s="27">
        <v>849620</v>
      </c>
      <c r="G34" s="27">
        <v>1367973500</v>
      </c>
    </row>
    <row r="35" spans="1:7" ht="15.6" customHeight="1" x14ac:dyDescent="0.25">
      <c r="A35" s="30"/>
      <c r="B35" s="4" t="s">
        <v>22</v>
      </c>
      <c r="C35" s="6">
        <v>2367</v>
      </c>
      <c r="D35" s="31">
        <v>3.3599999999999998E-2</v>
      </c>
      <c r="E35" s="33">
        <v>679328.24000000011</v>
      </c>
      <c r="F35" s="27">
        <v>857199</v>
      </c>
      <c r="G35" s="27">
        <v>1426544209</v>
      </c>
    </row>
    <row r="36" spans="1:7" ht="15.6" customHeight="1" x14ac:dyDescent="0.25">
      <c r="A36" s="30"/>
      <c r="B36" s="4" t="s">
        <v>23</v>
      </c>
      <c r="C36" s="6">
        <v>2476</v>
      </c>
      <c r="D36" s="31">
        <v>4.5999999999999999E-2</v>
      </c>
      <c r="E36" s="33">
        <v>683364.53000000026</v>
      </c>
      <c r="F36" s="27">
        <v>860339.23</v>
      </c>
      <c r="G36" s="27">
        <v>1506691472</v>
      </c>
    </row>
    <row r="37" spans="1:7" ht="15.6" customHeight="1" x14ac:dyDescent="0.25">
      <c r="A37" s="30">
        <v>4</v>
      </c>
      <c r="B37" s="4" t="s">
        <v>24</v>
      </c>
      <c r="C37" s="6">
        <v>2578</v>
      </c>
      <c r="D37" s="31">
        <v>4.1200000000000001E-2</v>
      </c>
      <c r="E37" s="33">
        <v>689018.49000000022</v>
      </c>
      <c r="F37" s="27">
        <v>866149.62</v>
      </c>
      <c r="G37" s="27">
        <v>1339202159</v>
      </c>
    </row>
    <row r="38" spans="1:7" ht="15.6" customHeight="1" x14ac:dyDescent="0.25">
      <c r="A38" s="30">
        <v>5</v>
      </c>
      <c r="B38" s="4" t="s">
        <v>25</v>
      </c>
      <c r="C38" s="5">
        <v>2334</v>
      </c>
      <c r="D38" s="31">
        <v>0</v>
      </c>
      <c r="E38" s="33">
        <v>693891.18000000028</v>
      </c>
      <c r="F38" s="27">
        <v>870445</v>
      </c>
      <c r="G38" s="27">
        <v>1088894001</v>
      </c>
    </row>
    <row r="39" spans="1:7" ht="15.6" customHeight="1" x14ac:dyDescent="0.25">
      <c r="A39" s="30">
        <v>6</v>
      </c>
      <c r="B39" s="4" t="s">
        <v>26</v>
      </c>
      <c r="C39" s="5">
        <f>1630+300</f>
        <v>1930</v>
      </c>
      <c r="D39" s="31">
        <v>0</v>
      </c>
      <c r="E39" s="33">
        <v>696277.19999999984</v>
      </c>
      <c r="F39" s="27">
        <v>871884.57</v>
      </c>
      <c r="G39" s="27">
        <v>1004394001</v>
      </c>
    </row>
    <row r="40" spans="1:7" ht="15.6" customHeight="1" x14ac:dyDescent="0.25">
      <c r="A40" s="30">
        <v>7</v>
      </c>
      <c r="B40" s="4" t="s">
        <v>27</v>
      </c>
      <c r="C40" s="5">
        <v>1880</v>
      </c>
      <c r="D40" s="31">
        <v>0</v>
      </c>
      <c r="E40" s="33">
        <v>701070.64999999979</v>
      </c>
      <c r="F40" s="27">
        <v>877071.58</v>
      </c>
      <c r="G40" s="27">
        <v>1165812946</v>
      </c>
    </row>
    <row r="41" spans="1:7" ht="15.6" customHeight="1" x14ac:dyDescent="0.25">
      <c r="A41" s="30"/>
      <c r="B41" s="4" t="s">
        <v>28</v>
      </c>
      <c r="C41" s="5">
        <v>2012</v>
      </c>
      <c r="D41" s="31">
        <v>0</v>
      </c>
      <c r="E41" s="33">
        <v>708672.88000000012</v>
      </c>
      <c r="F41" s="27">
        <v>886909</v>
      </c>
      <c r="G41" s="27">
        <v>1262729814</v>
      </c>
    </row>
    <row r="42" spans="1:7" ht="15.6" customHeight="1" x14ac:dyDescent="0.25">
      <c r="A42" s="30">
        <v>8</v>
      </c>
      <c r="B42" s="4" t="s">
        <v>29</v>
      </c>
      <c r="C42" s="5">
        <v>2101</v>
      </c>
      <c r="D42" s="31">
        <v>-7.0000000000000001E-3</v>
      </c>
      <c r="E42" s="33">
        <v>718336.75</v>
      </c>
      <c r="F42" s="27">
        <v>903487.91</v>
      </c>
      <c r="G42" s="27">
        <v>1335915144</v>
      </c>
    </row>
    <row r="43" spans="1:7" ht="15.6" customHeight="1" x14ac:dyDescent="0.25">
      <c r="A43" s="30"/>
      <c r="B43" s="4" t="s">
        <v>30</v>
      </c>
      <c r="C43" s="5">
        <v>2120</v>
      </c>
      <c r="D43" s="31">
        <v>-1.0999999999999999E-2</v>
      </c>
      <c r="E43" s="33">
        <v>729679.18000000028</v>
      </c>
      <c r="F43" s="27">
        <v>989735.75</v>
      </c>
      <c r="G43" s="27">
        <v>1470764278</v>
      </c>
    </row>
    <row r="44" spans="1:7" ht="15.6" customHeight="1" x14ac:dyDescent="0.25">
      <c r="A44" s="30"/>
      <c r="B44" s="4" t="s">
        <v>31</v>
      </c>
      <c r="C44" s="5">
        <v>2220</v>
      </c>
      <c r="D44" s="31">
        <v>2.1999999999999999E-2</v>
      </c>
      <c r="E44" s="33">
        <v>736467.41399999999</v>
      </c>
      <c r="F44" s="27">
        <v>996028.97</v>
      </c>
      <c r="G44" s="27">
        <v>1548037030</v>
      </c>
    </row>
    <row r="45" spans="1:7" ht="15.6" customHeight="1" x14ac:dyDescent="0.25">
      <c r="A45" s="30"/>
      <c r="B45" s="4" t="s">
        <v>32</v>
      </c>
      <c r="C45" s="6">
        <v>2350</v>
      </c>
      <c r="D45" s="31">
        <v>4.7E-2</v>
      </c>
      <c r="E45" s="33">
        <v>742438.91</v>
      </c>
      <c r="F45" s="27">
        <v>1023844.41</v>
      </c>
      <c r="G45" s="27">
        <v>1705085541</v>
      </c>
    </row>
    <row r="46" spans="1:7" ht="15.6" customHeight="1" x14ac:dyDescent="0.25">
      <c r="A46" s="30"/>
      <c r="B46" s="4" t="s">
        <v>33</v>
      </c>
      <c r="C46" s="6">
        <v>2425</v>
      </c>
      <c r="D46" s="31">
        <v>1.7000000000000001E-2</v>
      </c>
      <c r="E46" s="33">
        <v>747259.01</v>
      </c>
      <c r="F46" s="27">
        <v>1034621.5800000001</v>
      </c>
      <c r="G46" s="27">
        <v>1776902167</v>
      </c>
    </row>
    <row r="47" spans="1:7" ht="15.6" customHeight="1" x14ac:dyDescent="0.25">
      <c r="A47" s="30">
        <v>9</v>
      </c>
      <c r="B47" s="4" t="s">
        <v>34</v>
      </c>
      <c r="C47" s="6">
        <v>2485</v>
      </c>
      <c r="D47" s="31">
        <v>1.0999999999999999E-2</v>
      </c>
      <c r="E47" s="33">
        <v>750304.94</v>
      </c>
      <c r="F47" s="27">
        <v>1030810.22</v>
      </c>
      <c r="G47" s="27">
        <v>1822608440</v>
      </c>
    </row>
    <row r="48" spans="1:7" ht="15.6" customHeight="1" x14ac:dyDescent="0.25">
      <c r="A48" s="30"/>
      <c r="B48" s="4" t="s">
        <v>35</v>
      </c>
      <c r="C48" s="6">
        <v>2489</v>
      </c>
      <c r="D48" s="31">
        <v>2.5999999999999999E-2</v>
      </c>
      <c r="E48" s="33">
        <v>754716.90999999992</v>
      </c>
      <c r="F48" s="27">
        <v>1035796.0599999999</v>
      </c>
      <c r="G48" s="27">
        <v>1836709727</v>
      </c>
    </row>
    <row r="49" spans="1:8" ht="15.6" customHeight="1" x14ac:dyDescent="0.25">
      <c r="A49" s="30">
        <v>10</v>
      </c>
      <c r="B49" s="4" t="s">
        <v>36</v>
      </c>
      <c r="C49" s="6">
        <v>2489</v>
      </c>
      <c r="D49" s="31">
        <v>2.1999999999999999E-2</v>
      </c>
      <c r="E49" s="33">
        <v>742727.39000000025</v>
      </c>
      <c r="F49" s="27">
        <v>1020622.86</v>
      </c>
      <c r="G49" s="27">
        <v>1817223472.8099999</v>
      </c>
    </row>
    <row r="50" spans="1:8" ht="15.6" customHeight="1" x14ac:dyDescent="0.25">
      <c r="A50" s="30"/>
      <c r="B50" s="4" t="s">
        <v>37</v>
      </c>
      <c r="C50" s="6">
        <v>2516</v>
      </c>
      <c r="D50" s="31">
        <v>-8.0000000000000002E-3</v>
      </c>
      <c r="E50" s="33">
        <v>752210.74</v>
      </c>
      <c r="F50" s="27">
        <v>1031074.02</v>
      </c>
      <c r="G50" s="27">
        <v>1858096266.01</v>
      </c>
    </row>
    <row r="51" spans="1:8" ht="15.6" customHeight="1" x14ac:dyDescent="0.25">
      <c r="A51" s="30"/>
      <c r="C51" s="3"/>
      <c r="D51" s="3"/>
      <c r="E51" s="3"/>
      <c r="F51" s="3"/>
      <c r="G51" s="3"/>
    </row>
    <row r="52" spans="1:8" ht="15.6" customHeight="1" x14ac:dyDescent="0.25">
      <c r="A52" s="34" t="s">
        <v>44</v>
      </c>
      <c r="B52" s="1" t="s">
        <v>119</v>
      </c>
      <c r="G52" s="46" t="s">
        <v>114</v>
      </c>
    </row>
    <row r="53" spans="1:8" s="37" customFormat="1" ht="15.6" customHeight="1" x14ac:dyDescent="0.25">
      <c r="A53" s="30">
        <v>1</v>
      </c>
      <c r="B53" s="1" t="s">
        <v>77</v>
      </c>
      <c r="C53" s="35"/>
      <c r="D53" s="35"/>
      <c r="E53" s="35"/>
      <c r="F53" s="35"/>
      <c r="G53" s="35"/>
      <c r="H53" s="36"/>
    </row>
    <row r="54" spans="1:8" s="37" customFormat="1" ht="15.6" customHeight="1" x14ac:dyDescent="0.25">
      <c r="A54" s="30"/>
      <c r="B54" s="44" t="s">
        <v>78</v>
      </c>
      <c r="C54" s="38"/>
      <c r="D54" s="38"/>
      <c r="E54" s="38"/>
      <c r="F54" s="38"/>
      <c r="G54" s="38"/>
      <c r="H54" s="36"/>
    </row>
    <row r="55" spans="1:8" ht="15.6" customHeight="1" x14ac:dyDescent="0.25">
      <c r="A55" s="30">
        <v>2</v>
      </c>
      <c r="B55" s="1" t="s">
        <v>66</v>
      </c>
    </row>
    <row r="56" spans="1:8" ht="15.6" customHeight="1" x14ac:dyDescent="0.25">
      <c r="A56" s="30">
        <v>3</v>
      </c>
      <c r="B56" s="43" t="s">
        <v>70</v>
      </c>
      <c r="C56" s="39"/>
      <c r="D56" s="39"/>
      <c r="E56" s="39"/>
      <c r="F56" s="39"/>
      <c r="G56" s="39"/>
    </row>
    <row r="57" spans="1:8" ht="15.6" customHeight="1" x14ac:dyDescent="0.25">
      <c r="A57" s="30"/>
      <c r="B57" s="1" t="s">
        <v>56</v>
      </c>
      <c r="C57" s="39"/>
      <c r="D57" s="39"/>
      <c r="E57" s="39"/>
      <c r="F57" s="39"/>
      <c r="G57" s="39"/>
    </row>
    <row r="58" spans="1:8" ht="15.6" customHeight="1" x14ac:dyDescent="0.25">
      <c r="A58" s="30">
        <v>4</v>
      </c>
      <c r="B58" s="1" t="s">
        <v>57</v>
      </c>
    </row>
    <row r="59" spans="1:8" ht="15.6" customHeight="1" x14ac:dyDescent="0.25">
      <c r="A59" s="30"/>
      <c r="B59" s="1" t="s">
        <v>58</v>
      </c>
    </row>
    <row r="60" spans="1:8" ht="15.6" customHeight="1" x14ac:dyDescent="0.25">
      <c r="A60" s="30">
        <v>5</v>
      </c>
      <c r="B60" s="1" t="s">
        <v>59</v>
      </c>
    </row>
    <row r="61" spans="1:8" ht="15.6" customHeight="1" x14ac:dyDescent="0.25">
      <c r="A61" s="30"/>
      <c r="B61" s="1" t="s">
        <v>60</v>
      </c>
    </row>
    <row r="62" spans="1:8" ht="15.6" customHeight="1" x14ac:dyDescent="0.25">
      <c r="A62" s="30">
        <v>6</v>
      </c>
      <c r="B62" s="1" t="s">
        <v>45</v>
      </c>
    </row>
    <row r="63" spans="1:8" ht="15.6" customHeight="1" x14ac:dyDescent="0.25">
      <c r="A63" s="30">
        <v>7</v>
      </c>
      <c r="B63" s="1" t="s">
        <v>67</v>
      </c>
    </row>
    <row r="64" spans="1:8" ht="15.6" customHeight="1" x14ac:dyDescent="0.25">
      <c r="A64" s="30"/>
      <c r="B64" s="1" t="s">
        <v>61</v>
      </c>
    </row>
    <row r="65" spans="1:7" ht="15.6" customHeight="1" x14ac:dyDescent="0.25">
      <c r="A65" s="30">
        <v>8</v>
      </c>
      <c r="B65" s="1" t="s">
        <v>62</v>
      </c>
    </row>
    <row r="66" spans="1:7" ht="15.6" customHeight="1" x14ac:dyDescent="0.25">
      <c r="A66" s="30"/>
      <c r="B66" s="1" t="s">
        <v>63</v>
      </c>
    </row>
    <row r="67" spans="1:7" ht="15.6" customHeight="1" x14ac:dyDescent="0.25">
      <c r="A67" s="30">
        <v>9</v>
      </c>
      <c r="B67" s="1" t="s">
        <v>46</v>
      </c>
    </row>
    <row r="68" spans="1:7" ht="15.6" customHeight="1" x14ac:dyDescent="0.25">
      <c r="A68" s="30">
        <v>10</v>
      </c>
      <c r="B68" s="1" t="s">
        <v>64</v>
      </c>
      <c r="C68" s="40"/>
      <c r="D68" s="40"/>
      <c r="E68" s="40"/>
      <c r="F68" s="40"/>
      <c r="G68" s="40"/>
    </row>
    <row r="69" spans="1:7" ht="15.6" customHeight="1" x14ac:dyDescent="0.25">
      <c r="A69" s="30"/>
      <c r="B69" s="1" t="s">
        <v>71</v>
      </c>
      <c r="C69" s="40"/>
      <c r="D69" s="40"/>
      <c r="E69" s="40"/>
      <c r="F69" s="40"/>
      <c r="G69" s="40"/>
    </row>
    <row r="70" spans="1:7" ht="15.6" customHeight="1" x14ac:dyDescent="0.25">
      <c r="A70" s="30"/>
      <c r="B70" s="45" t="s">
        <v>72</v>
      </c>
      <c r="C70" s="40"/>
      <c r="D70" s="40"/>
      <c r="E70" s="40"/>
      <c r="F70" s="40"/>
      <c r="G70" s="40"/>
    </row>
    <row r="71" spans="1:7" ht="15.6" customHeight="1" x14ac:dyDescent="0.25">
      <c r="B71" s="1"/>
      <c r="C71" s="40"/>
      <c r="D71" s="40"/>
      <c r="E71" s="40"/>
      <c r="F71" s="40"/>
      <c r="G71" s="40"/>
    </row>
    <row r="72" spans="1:7" ht="15.6" customHeight="1" x14ac:dyDescent="0.25">
      <c r="B72" s="1" t="s">
        <v>73</v>
      </c>
      <c r="C72" s="40"/>
      <c r="D72" s="40"/>
      <c r="E72" s="40"/>
      <c r="F72" s="40"/>
      <c r="G72" s="40"/>
    </row>
    <row r="73" spans="1:7" ht="15.6" customHeight="1" x14ac:dyDescent="0.25">
      <c r="B73" s="1"/>
      <c r="C73" s="40"/>
      <c r="D73" s="40"/>
      <c r="E73" s="40"/>
      <c r="F73" s="40"/>
      <c r="G73" s="40"/>
    </row>
    <row r="74" spans="1:7" ht="15.75" x14ac:dyDescent="0.25">
      <c r="B74" s="3"/>
      <c r="C74" s="3"/>
      <c r="D74" s="3"/>
      <c r="E74" s="3"/>
      <c r="F74" s="3"/>
      <c r="G74" s="3"/>
    </row>
  </sheetData>
  <printOptions horizontalCentered="1"/>
  <pageMargins left="0.75" right="0.75" top="1" bottom="0.75" header="0.5" footer="0.5"/>
  <pageSetup firstPageNumber="66" fitToWidth="0" fitToHeight="0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C104F-C2E8-4267-93A3-9E1D397F23F3}">
  <sheetPr codeName="Sheet5">
    <tabColor rgb="FF92D050"/>
    <pageSetUpPr autoPageBreaks="0"/>
  </sheetPr>
  <dimension ref="A1:F20"/>
  <sheetViews>
    <sheetView showGridLines="0" showWhiteSpace="0" zoomScaleNormal="100" zoomScaleSheetLayoutView="100" workbookViewId="0">
      <selection activeCell="D23" sqref="D23"/>
    </sheetView>
  </sheetViews>
  <sheetFormatPr defaultRowHeight="15" x14ac:dyDescent="0.2"/>
  <cols>
    <col min="1" max="1" width="1.7109375" style="28" bestFit="1" customWidth="1"/>
    <col min="2" max="2" width="13.7109375" style="9" customWidth="1"/>
    <col min="3" max="5" width="22.140625" style="9" customWidth="1"/>
    <col min="6" max="251" width="9.140625" style="9"/>
    <col min="252" max="252" width="12.7109375" style="9" customWidth="1"/>
    <col min="253" max="253" width="15.7109375" style="9" customWidth="1"/>
    <col min="254" max="254" width="2.140625" style="9" customWidth="1"/>
    <col min="255" max="255" width="15.7109375" style="9" customWidth="1"/>
    <col min="256" max="256" width="18.7109375" style="9" customWidth="1"/>
    <col min="257" max="257" width="2.140625" style="9" bestFit="1" customWidth="1"/>
    <col min="258" max="258" width="18.7109375" style="9" customWidth="1"/>
    <col min="259" max="259" width="2.42578125" style="9" bestFit="1" customWidth="1"/>
    <col min="260" max="260" width="20.7109375" style="9" customWidth="1"/>
    <col min="261" max="507" width="9.140625" style="9"/>
    <col min="508" max="508" width="12.7109375" style="9" customWidth="1"/>
    <col min="509" max="509" width="15.7109375" style="9" customWidth="1"/>
    <col min="510" max="510" width="2.140625" style="9" customWidth="1"/>
    <col min="511" max="511" width="15.7109375" style="9" customWidth="1"/>
    <col min="512" max="512" width="18.7109375" style="9" customWidth="1"/>
    <col min="513" max="513" width="2.140625" style="9" bestFit="1" customWidth="1"/>
    <col min="514" max="514" width="18.7109375" style="9" customWidth="1"/>
    <col min="515" max="515" width="2.42578125" style="9" bestFit="1" customWidth="1"/>
    <col min="516" max="516" width="20.7109375" style="9" customWidth="1"/>
    <col min="517" max="763" width="9.140625" style="9"/>
    <col min="764" max="764" width="12.7109375" style="9" customWidth="1"/>
    <col min="765" max="765" width="15.7109375" style="9" customWidth="1"/>
    <col min="766" max="766" width="2.140625" style="9" customWidth="1"/>
    <col min="767" max="767" width="15.7109375" style="9" customWidth="1"/>
    <col min="768" max="768" width="18.7109375" style="9" customWidth="1"/>
    <col min="769" max="769" width="2.140625" style="9" bestFit="1" customWidth="1"/>
    <col min="770" max="770" width="18.7109375" style="9" customWidth="1"/>
    <col min="771" max="771" width="2.42578125" style="9" bestFit="1" customWidth="1"/>
    <col min="772" max="772" width="20.7109375" style="9" customWidth="1"/>
    <col min="773" max="1019" width="9.140625" style="9"/>
    <col min="1020" max="1020" width="12.7109375" style="9" customWidth="1"/>
    <col min="1021" max="1021" width="15.7109375" style="9" customWidth="1"/>
    <col min="1022" max="1022" width="2.140625" style="9" customWidth="1"/>
    <col min="1023" max="1023" width="15.7109375" style="9" customWidth="1"/>
    <col min="1024" max="1024" width="18.7109375" style="9" customWidth="1"/>
    <col min="1025" max="1025" width="2.140625" style="9" bestFit="1" customWidth="1"/>
    <col min="1026" max="1026" width="18.7109375" style="9" customWidth="1"/>
    <col min="1027" max="1027" width="2.42578125" style="9" bestFit="1" customWidth="1"/>
    <col min="1028" max="1028" width="20.7109375" style="9" customWidth="1"/>
    <col min="1029" max="1275" width="9.140625" style="9"/>
    <col min="1276" max="1276" width="12.7109375" style="9" customWidth="1"/>
    <col min="1277" max="1277" width="15.7109375" style="9" customWidth="1"/>
    <col min="1278" max="1278" width="2.140625" style="9" customWidth="1"/>
    <col min="1279" max="1279" width="15.7109375" style="9" customWidth="1"/>
    <col min="1280" max="1280" width="18.7109375" style="9" customWidth="1"/>
    <col min="1281" max="1281" width="2.140625" style="9" bestFit="1" customWidth="1"/>
    <col min="1282" max="1282" width="18.7109375" style="9" customWidth="1"/>
    <col min="1283" max="1283" width="2.42578125" style="9" bestFit="1" customWidth="1"/>
    <col min="1284" max="1284" width="20.7109375" style="9" customWidth="1"/>
    <col min="1285" max="1531" width="9.140625" style="9"/>
    <col min="1532" max="1532" width="12.7109375" style="9" customWidth="1"/>
    <col min="1533" max="1533" width="15.7109375" style="9" customWidth="1"/>
    <col min="1534" max="1534" width="2.140625" style="9" customWidth="1"/>
    <col min="1535" max="1535" width="15.7109375" style="9" customWidth="1"/>
    <col min="1536" max="1536" width="18.7109375" style="9" customWidth="1"/>
    <col min="1537" max="1537" width="2.140625" style="9" bestFit="1" customWidth="1"/>
    <col min="1538" max="1538" width="18.7109375" style="9" customWidth="1"/>
    <col min="1539" max="1539" width="2.42578125" style="9" bestFit="1" customWidth="1"/>
    <col min="1540" max="1540" width="20.7109375" style="9" customWidth="1"/>
    <col min="1541" max="1787" width="9.140625" style="9"/>
    <col min="1788" max="1788" width="12.7109375" style="9" customWidth="1"/>
    <col min="1789" max="1789" width="15.7109375" style="9" customWidth="1"/>
    <col min="1790" max="1790" width="2.140625" style="9" customWidth="1"/>
    <col min="1791" max="1791" width="15.7109375" style="9" customWidth="1"/>
    <col min="1792" max="1792" width="18.7109375" style="9" customWidth="1"/>
    <col min="1793" max="1793" width="2.140625" style="9" bestFit="1" customWidth="1"/>
    <col min="1794" max="1794" width="18.7109375" style="9" customWidth="1"/>
    <col min="1795" max="1795" width="2.42578125" style="9" bestFit="1" customWidth="1"/>
    <col min="1796" max="1796" width="20.7109375" style="9" customWidth="1"/>
    <col min="1797" max="2043" width="9.140625" style="9"/>
    <col min="2044" max="2044" width="12.7109375" style="9" customWidth="1"/>
    <col min="2045" max="2045" width="15.7109375" style="9" customWidth="1"/>
    <col min="2046" max="2046" width="2.140625" style="9" customWidth="1"/>
    <col min="2047" max="2047" width="15.7109375" style="9" customWidth="1"/>
    <col min="2048" max="2048" width="18.7109375" style="9" customWidth="1"/>
    <col min="2049" max="2049" width="2.140625" style="9" bestFit="1" customWidth="1"/>
    <col min="2050" max="2050" width="18.7109375" style="9" customWidth="1"/>
    <col min="2051" max="2051" width="2.42578125" style="9" bestFit="1" customWidth="1"/>
    <col min="2052" max="2052" width="20.7109375" style="9" customWidth="1"/>
    <col min="2053" max="2299" width="9.140625" style="9"/>
    <col min="2300" max="2300" width="12.7109375" style="9" customWidth="1"/>
    <col min="2301" max="2301" width="15.7109375" style="9" customWidth="1"/>
    <col min="2302" max="2302" width="2.140625" style="9" customWidth="1"/>
    <col min="2303" max="2303" width="15.7109375" style="9" customWidth="1"/>
    <col min="2304" max="2304" width="18.7109375" style="9" customWidth="1"/>
    <col min="2305" max="2305" width="2.140625" style="9" bestFit="1" customWidth="1"/>
    <col min="2306" max="2306" width="18.7109375" style="9" customWidth="1"/>
    <col min="2307" max="2307" width="2.42578125" style="9" bestFit="1" customWidth="1"/>
    <col min="2308" max="2308" width="20.7109375" style="9" customWidth="1"/>
    <col min="2309" max="2555" width="9.140625" style="9"/>
    <col min="2556" max="2556" width="12.7109375" style="9" customWidth="1"/>
    <col min="2557" max="2557" width="15.7109375" style="9" customWidth="1"/>
    <col min="2558" max="2558" width="2.140625" style="9" customWidth="1"/>
    <col min="2559" max="2559" width="15.7109375" style="9" customWidth="1"/>
    <col min="2560" max="2560" width="18.7109375" style="9" customWidth="1"/>
    <col min="2561" max="2561" width="2.140625" style="9" bestFit="1" customWidth="1"/>
    <col min="2562" max="2562" width="18.7109375" style="9" customWidth="1"/>
    <col min="2563" max="2563" width="2.42578125" style="9" bestFit="1" customWidth="1"/>
    <col min="2564" max="2564" width="20.7109375" style="9" customWidth="1"/>
    <col min="2565" max="2811" width="9.140625" style="9"/>
    <col min="2812" max="2812" width="12.7109375" style="9" customWidth="1"/>
    <col min="2813" max="2813" width="15.7109375" style="9" customWidth="1"/>
    <col min="2814" max="2814" width="2.140625" style="9" customWidth="1"/>
    <col min="2815" max="2815" width="15.7109375" style="9" customWidth="1"/>
    <col min="2816" max="2816" width="18.7109375" style="9" customWidth="1"/>
    <col min="2817" max="2817" width="2.140625" style="9" bestFit="1" customWidth="1"/>
    <col min="2818" max="2818" width="18.7109375" style="9" customWidth="1"/>
    <col min="2819" max="2819" width="2.42578125" style="9" bestFit="1" customWidth="1"/>
    <col min="2820" max="2820" width="20.7109375" style="9" customWidth="1"/>
    <col min="2821" max="3067" width="9.140625" style="9"/>
    <col min="3068" max="3068" width="12.7109375" style="9" customWidth="1"/>
    <col min="3069" max="3069" width="15.7109375" style="9" customWidth="1"/>
    <col min="3070" max="3070" width="2.140625" style="9" customWidth="1"/>
    <col min="3071" max="3071" width="15.7109375" style="9" customWidth="1"/>
    <col min="3072" max="3072" width="18.7109375" style="9" customWidth="1"/>
    <col min="3073" max="3073" width="2.140625" style="9" bestFit="1" customWidth="1"/>
    <col min="3074" max="3074" width="18.7109375" style="9" customWidth="1"/>
    <col min="3075" max="3075" width="2.42578125" style="9" bestFit="1" customWidth="1"/>
    <col min="3076" max="3076" width="20.7109375" style="9" customWidth="1"/>
    <col min="3077" max="3323" width="9.140625" style="9"/>
    <col min="3324" max="3324" width="12.7109375" style="9" customWidth="1"/>
    <col min="3325" max="3325" width="15.7109375" style="9" customWidth="1"/>
    <col min="3326" max="3326" width="2.140625" style="9" customWidth="1"/>
    <col min="3327" max="3327" width="15.7109375" style="9" customWidth="1"/>
    <col min="3328" max="3328" width="18.7109375" style="9" customWidth="1"/>
    <col min="3329" max="3329" width="2.140625" style="9" bestFit="1" customWidth="1"/>
    <col min="3330" max="3330" width="18.7109375" style="9" customWidth="1"/>
    <col min="3331" max="3331" width="2.42578125" style="9" bestFit="1" customWidth="1"/>
    <col min="3332" max="3332" width="20.7109375" style="9" customWidth="1"/>
    <col min="3333" max="3579" width="9.140625" style="9"/>
    <col min="3580" max="3580" width="12.7109375" style="9" customWidth="1"/>
    <col min="3581" max="3581" width="15.7109375" style="9" customWidth="1"/>
    <col min="3582" max="3582" width="2.140625" style="9" customWidth="1"/>
    <col min="3583" max="3583" width="15.7109375" style="9" customWidth="1"/>
    <col min="3584" max="3584" width="18.7109375" style="9" customWidth="1"/>
    <col min="3585" max="3585" width="2.140625" style="9" bestFit="1" customWidth="1"/>
    <col min="3586" max="3586" width="18.7109375" style="9" customWidth="1"/>
    <col min="3587" max="3587" width="2.42578125" style="9" bestFit="1" customWidth="1"/>
    <col min="3588" max="3588" width="20.7109375" style="9" customWidth="1"/>
    <col min="3589" max="3835" width="9.140625" style="9"/>
    <col min="3836" max="3836" width="12.7109375" style="9" customWidth="1"/>
    <col min="3837" max="3837" width="15.7109375" style="9" customWidth="1"/>
    <col min="3838" max="3838" width="2.140625" style="9" customWidth="1"/>
    <col min="3839" max="3839" width="15.7109375" style="9" customWidth="1"/>
    <col min="3840" max="3840" width="18.7109375" style="9" customWidth="1"/>
    <col min="3841" max="3841" width="2.140625" style="9" bestFit="1" customWidth="1"/>
    <col min="3842" max="3842" width="18.7109375" style="9" customWidth="1"/>
    <col min="3843" max="3843" width="2.42578125" style="9" bestFit="1" customWidth="1"/>
    <col min="3844" max="3844" width="20.7109375" style="9" customWidth="1"/>
    <col min="3845" max="4091" width="9.140625" style="9"/>
    <col min="4092" max="4092" width="12.7109375" style="9" customWidth="1"/>
    <col min="4093" max="4093" width="15.7109375" style="9" customWidth="1"/>
    <col min="4094" max="4094" width="2.140625" style="9" customWidth="1"/>
    <col min="4095" max="4095" width="15.7109375" style="9" customWidth="1"/>
    <col min="4096" max="4096" width="18.7109375" style="9" customWidth="1"/>
    <col min="4097" max="4097" width="2.140625" style="9" bestFit="1" customWidth="1"/>
    <col min="4098" max="4098" width="18.7109375" style="9" customWidth="1"/>
    <col min="4099" max="4099" width="2.42578125" style="9" bestFit="1" customWidth="1"/>
    <col min="4100" max="4100" width="20.7109375" style="9" customWidth="1"/>
    <col min="4101" max="4347" width="9.140625" style="9"/>
    <col min="4348" max="4348" width="12.7109375" style="9" customWidth="1"/>
    <col min="4349" max="4349" width="15.7109375" style="9" customWidth="1"/>
    <col min="4350" max="4350" width="2.140625" style="9" customWidth="1"/>
    <col min="4351" max="4351" width="15.7109375" style="9" customWidth="1"/>
    <col min="4352" max="4352" width="18.7109375" style="9" customWidth="1"/>
    <col min="4353" max="4353" width="2.140625" style="9" bestFit="1" customWidth="1"/>
    <col min="4354" max="4354" width="18.7109375" style="9" customWidth="1"/>
    <col min="4355" max="4355" width="2.42578125" style="9" bestFit="1" customWidth="1"/>
    <col min="4356" max="4356" width="20.7109375" style="9" customWidth="1"/>
    <col min="4357" max="4603" width="9.140625" style="9"/>
    <col min="4604" max="4604" width="12.7109375" style="9" customWidth="1"/>
    <col min="4605" max="4605" width="15.7109375" style="9" customWidth="1"/>
    <col min="4606" max="4606" width="2.140625" style="9" customWidth="1"/>
    <col min="4607" max="4607" width="15.7109375" style="9" customWidth="1"/>
    <col min="4608" max="4608" width="18.7109375" style="9" customWidth="1"/>
    <col min="4609" max="4609" width="2.140625" style="9" bestFit="1" customWidth="1"/>
    <col min="4610" max="4610" width="18.7109375" style="9" customWidth="1"/>
    <col min="4611" max="4611" width="2.42578125" style="9" bestFit="1" customWidth="1"/>
    <col min="4612" max="4612" width="20.7109375" style="9" customWidth="1"/>
    <col min="4613" max="4859" width="9.140625" style="9"/>
    <col min="4860" max="4860" width="12.7109375" style="9" customWidth="1"/>
    <col min="4861" max="4861" width="15.7109375" style="9" customWidth="1"/>
    <col min="4862" max="4862" width="2.140625" style="9" customWidth="1"/>
    <col min="4863" max="4863" width="15.7109375" style="9" customWidth="1"/>
    <col min="4864" max="4864" width="18.7109375" style="9" customWidth="1"/>
    <col min="4865" max="4865" width="2.140625" style="9" bestFit="1" customWidth="1"/>
    <col min="4866" max="4866" width="18.7109375" style="9" customWidth="1"/>
    <col min="4867" max="4867" width="2.42578125" style="9" bestFit="1" customWidth="1"/>
    <col min="4868" max="4868" width="20.7109375" style="9" customWidth="1"/>
    <col min="4869" max="5115" width="9.140625" style="9"/>
    <col min="5116" max="5116" width="12.7109375" style="9" customWidth="1"/>
    <col min="5117" max="5117" width="15.7109375" style="9" customWidth="1"/>
    <col min="5118" max="5118" width="2.140625" style="9" customWidth="1"/>
    <col min="5119" max="5119" width="15.7109375" style="9" customWidth="1"/>
    <col min="5120" max="5120" width="18.7109375" style="9" customWidth="1"/>
    <col min="5121" max="5121" width="2.140625" style="9" bestFit="1" customWidth="1"/>
    <col min="5122" max="5122" width="18.7109375" style="9" customWidth="1"/>
    <col min="5123" max="5123" width="2.42578125" style="9" bestFit="1" customWidth="1"/>
    <col min="5124" max="5124" width="20.7109375" style="9" customWidth="1"/>
    <col min="5125" max="5371" width="9.140625" style="9"/>
    <col min="5372" max="5372" width="12.7109375" style="9" customWidth="1"/>
    <col min="5373" max="5373" width="15.7109375" style="9" customWidth="1"/>
    <col min="5374" max="5374" width="2.140625" style="9" customWidth="1"/>
    <col min="5375" max="5375" width="15.7109375" style="9" customWidth="1"/>
    <col min="5376" max="5376" width="18.7109375" style="9" customWidth="1"/>
    <col min="5377" max="5377" width="2.140625" style="9" bestFit="1" customWidth="1"/>
    <col min="5378" max="5378" width="18.7109375" style="9" customWidth="1"/>
    <col min="5379" max="5379" width="2.42578125" style="9" bestFit="1" customWidth="1"/>
    <col min="5380" max="5380" width="20.7109375" style="9" customWidth="1"/>
    <col min="5381" max="5627" width="9.140625" style="9"/>
    <col min="5628" max="5628" width="12.7109375" style="9" customWidth="1"/>
    <col min="5629" max="5629" width="15.7109375" style="9" customWidth="1"/>
    <col min="5630" max="5630" width="2.140625" style="9" customWidth="1"/>
    <col min="5631" max="5631" width="15.7109375" style="9" customWidth="1"/>
    <col min="5632" max="5632" width="18.7109375" style="9" customWidth="1"/>
    <col min="5633" max="5633" width="2.140625" style="9" bestFit="1" customWidth="1"/>
    <col min="5634" max="5634" width="18.7109375" style="9" customWidth="1"/>
    <col min="5635" max="5635" width="2.42578125" style="9" bestFit="1" customWidth="1"/>
    <col min="5636" max="5636" width="20.7109375" style="9" customWidth="1"/>
    <col min="5637" max="5883" width="9.140625" style="9"/>
    <col min="5884" max="5884" width="12.7109375" style="9" customWidth="1"/>
    <col min="5885" max="5885" width="15.7109375" style="9" customWidth="1"/>
    <col min="5886" max="5886" width="2.140625" style="9" customWidth="1"/>
    <col min="5887" max="5887" width="15.7109375" style="9" customWidth="1"/>
    <col min="5888" max="5888" width="18.7109375" style="9" customWidth="1"/>
    <col min="5889" max="5889" width="2.140625" style="9" bestFit="1" customWidth="1"/>
    <col min="5890" max="5890" width="18.7109375" style="9" customWidth="1"/>
    <col min="5891" max="5891" width="2.42578125" style="9" bestFit="1" customWidth="1"/>
    <col min="5892" max="5892" width="20.7109375" style="9" customWidth="1"/>
    <col min="5893" max="6139" width="9.140625" style="9"/>
    <col min="6140" max="6140" width="12.7109375" style="9" customWidth="1"/>
    <col min="6141" max="6141" width="15.7109375" style="9" customWidth="1"/>
    <col min="6142" max="6142" width="2.140625" style="9" customWidth="1"/>
    <col min="6143" max="6143" width="15.7109375" style="9" customWidth="1"/>
    <col min="6144" max="6144" width="18.7109375" style="9" customWidth="1"/>
    <col min="6145" max="6145" width="2.140625" style="9" bestFit="1" customWidth="1"/>
    <col min="6146" max="6146" width="18.7109375" style="9" customWidth="1"/>
    <col min="6147" max="6147" width="2.42578125" style="9" bestFit="1" customWidth="1"/>
    <col min="6148" max="6148" width="20.7109375" style="9" customWidth="1"/>
    <col min="6149" max="6395" width="9.140625" style="9"/>
    <col min="6396" max="6396" width="12.7109375" style="9" customWidth="1"/>
    <col min="6397" max="6397" width="15.7109375" style="9" customWidth="1"/>
    <col min="6398" max="6398" width="2.140625" style="9" customWidth="1"/>
    <col min="6399" max="6399" width="15.7109375" style="9" customWidth="1"/>
    <col min="6400" max="6400" width="18.7109375" style="9" customWidth="1"/>
    <col min="6401" max="6401" width="2.140625" style="9" bestFit="1" customWidth="1"/>
    <col min="6402" max="6402" width="18.7109375" style="9" customWidth="1"/>
    <col min="6403" max="6403" width="2.42578125" style="9" bestFit="1" customWidth="1"/>
    <col min="6404" max="6404" width="20.7109375" style="9" customWidth="1"/>
    <col min="6405" max="6651" width="9.140625" style="9"/>
    <col min="6652" max="6652" width="12.7109375" style="9" customWidth="1"/>
    <col min="6653" max="6653" width="15.7109375" style="9" customWidth="1"/>
    <col min="6654" max="6654" width="2.140625" style="9" customWidth="1"/>
    <col min="6655" max="6655" width="15.7109375" style="9" customWidth="1"/>
    <col min="6656" max="6656" width="18.7109375" style="9" customWidth="1"/>
    <col min="6657" max="6657" width="2.140625" style="9" bestFit="1" customWidth="1"/>
    <col min="6658" max="6658" width="18.7109375" style="9" customWidth="1"/>
    <col min="6659" max="6659" width="2.42578125" style="9" bestFit="1" customWidth="1"/>
    <col min="6660" max="6660" width="20.7109375" style="9" customWidth="1"/>
    <col min="6661" max="6907" width="9.140625" style="9"/>
    <col min="6908" max="6908" width="12.7109375" style="9" customWidth="1"/>
    <col min="6909" max="6909" width="15.7109375" style="9" customWidth="1"/>
    <col min="6910" max="6910" width="2.140625" style="9" customWidth="1"/>
    <col min="6911" max="6911" width="15.7109375" style="9" customWidth="1"/>
    <col min="6912" max="6912" width="18.7109375" style="9" customWidth="1"/>
    <col min="6913" max="6913" width="2.140625" style="9" bestFit="1" customWidth="1"/>
    <col min="6914" max="6914" width="18.7109375" style="9" customWidth="1"/>
    <col min="6915" max="6915" width="2.42578125" style="9" bestFit="1" customWidth="1"/>
    <col min="6916" max="6916" width="20.7109375" style="9" customWidth="1"/>
    <col min="6917" max="7163" width="9.140625" style="9"/>
    <col min="7164" max="7164" width="12.7109375" style="9" customWidth="1"/>
    <col min="7165" max="7165" width="15.7109375" style="9" customWidth="1"/>
    <col min="7166" max="7166" width="2.140625" style="9" customWidth="1"/>
    <col min="7167" max="7167" width="15.7109375" style="9" customWidth="1"/>
    <col min="7168" max="7168" width="18.7109375" style="9" customWidth="1"/>
    <col min="7169" max="7169" width="2.140625" style="9" bestFit="1" customWidth="1"/>
    <col min="7170" max="7170" width="18.7109375" style="9" customWidth="1"/>
    <col min="7171" max="7171" width="2.42578125" style="9" bestFit="1" customWidth="1"/>
    <col min="7172" max="7172" width="20.7109375" style="9" customWidth="1"/>
    <col min="7173" max="7419" width="9.140625" style="9"/>
    <col min="7420" max="7420" width="12.7109375" style="9" customWidth="1"/>
    <col min="7421" max="7421" width="15.7109375" style="9" customWidth="1"/>
    <col min="7422" max="7422" width="2.140625" style="9" customWidth="1"/>
    <col min="7423" max="7423" width="15.7109375" style="9" customWidth="1"/>
    <col min="7424" max="7424" width="18.7109375" style="9" customWidth="1"/>
    <col min="7425" max="7425" width="2.140625" style="9" bestFit="1" customWidth="1"/>
    <col min="7426" max="7426" width="18.7109375" style="9" customWidth="1"/>
    <col min="7427" max="7427" width="2.42578125" style="9" bestFit="1" customWidth="1"/>
    <col min="7428" max="7428" width="20.7109375" style="9" customWidth="1"/>
    <col min="7429" max="7675" width="9.140625" style="9"/>
    <col min="7676" max="7676" width="12.7109375" style="9" customWidth="1"/>
    <col min="7677" max="7677" width="15.7109375" style="9" customWidth="1"/>
    <col min="7678" max="7678" width="2.140625" style="9" customWidth="1"/>
    <col min="7679" max="7679" width="15.7109375" style="9" customWidth="1"/>
    <col min="7680" max="7680" width="18.7109375" style="9" customWidth="1"/>
    <col min="7681" max="7681" width="2.140625" style="9" bestFit="1" customWidth="1"/>
    <col min="7682" max="7682" width="18.7109375" style="9" customWidth="1"/>
    <col min="7683" max="7683" width="2.42578125" style="9" bestFit="1" customWidth="1"/>
    <col min="7684" max="7684" width="20.7109375" style="9" customWidth="1"/>
    <col min="7685" max="7931" width="9.140625" style="9"/>
    <col min="7932" max="7932" width="12.7109375" style="9" customWidth="1"/>
    <col min="7933" max="7933" width="15.7109375" style="9" customWidth="1"/>
    <col min="7934" max="7934" width="2.140625" style="9" customWidth="1"/>
    <col min="7935" max="7935" width="15.7109375" style="9" customWidth="1"/>
    <col min="7936" max="7936" width="18.7109375" style="9" customWidth="1"/>
    <col min="7937" max="7937" width="2.140625" style="9" bestFit="1" customWidth="1"/>
    <col min="7938" max="7938" width="18.7109375" style="9" customWidth="1"/>
    <col min="7939" max="7939" width="2.42578125" style="9" bestFit="1" customWidth="1"/>
    <col min="7940" max="7940" width="20.7109375" style="9" customWidth="1"/>
    <col min="7941" max="8187" width="9.140625" style="9"/>
    <col min="8188" max="8188" width="12.7109375" style="9" customWidth="1"/>
    <col min="8189" max="8189" width="15.7109375" style="9" customWidth="1"/>
    <col min="8190" max="8190" width="2.140625" style="9" customWidth="1"/>
    <col min="8191" max="8191" width="15.7109375" style="9" customWidth="1"/>
    <col min="8192" max="8192" width="18.7109375" style="9" customWidth="1"/>
    <col min="8193" max="8193" width="2.140625" style="9" bestFit="1" customWidth="1"/>
    <col min="8194" max="8194" width="18.7109375" style="9" customWidth="1"/>
    <col min="8195" max="8195" width="2.42578125" style="9" bestFit="1" customWidth="1"/>
    <col min="8196" max="8196" width="20.7109375" style="9" customWidth="1"/>
    <col min="8197" max="8443" width="9.140625" style="9"/>
    <col min="8444" max="8444" width="12.7109375" style="9" customWidth="1"/>
    <col min="8445" max="8445" width="15.7109375" style="9" customWidth="1"/>
    <col min="8446" max="8446" width="2.140625" style="9" customWidth="1"/>
    <col min="8447" max="8447" width="15.7109375" style="9" customWidth="1"/>
    <col min="8448" max="8448" width="18.7109375" style="9" customWidth="1"/>
    <col min="8449" max="8449" width="2.140625" style="9" bestFit="1" customWidth="1"/>
    <col min="8450" max="8450" width="18.7109375" style="9" customWidth="1"/>
    <col min="8451" max="8451" width="2.42578125" style="9" bestFit="1" customWidth="1"/>
    <col min="8452" max="8452" width="20.7109375" style="9" customWidth="1"/>
    <col min="8453" max="8699" width="9.140625" style="9"/>
    <col min="8700" max="8700" width="12.7109375" style="9" customWidth="1"/>
    <col min="8701" max="8701" width="15.7109375" style="9" customWidth="1"/>
    <col min="8702" max="8702" width="2.140625" style="9" customWidth="1"/>
    <col min="8703" max="8703" width="15.7109375" style="9" customWidth="1"/>
    <col min="8704" max="8704" width="18.7109375" style="9" customWidth="1"/>
    <col min="8705" max="8705" width="2.140625" style="9" bestFit="1" customWidth="1"/>
    <col min="8706" max="8706" width="18.7109375" style="9" customWidth="1"/>
    <col min="8707" max="8707" width="2.42578125" style="9" bestFit="1" customWidth="1"/>
    <col min="8708" max="8708" width="20.7109375" style="9" customWidth="1"/>
    <col min="8709" max="8955" width="9.140625" style="9"/>
    <col min="8956" max="8956" width="12.7109375" style="9" customWidth="1"/>
    <col min="8957" max="8957" width="15.7109375" style="9" customWidth="1"/>
    <col min="8958" max="8958" width="2.140625" style="9" customWidth="1"/>
    <col min="8959" max="8959" width="15.7109375" style="9" customWidth="1"/>
    <col min="8960" max="8960" width="18.7109375" style="9" customWidth="1"/>
    <col min="8961" max="8961" width="2.140625" style="9" bestFit="1" customWidth="1"/>
    <col min="8962" max="8962" width="18.7109375" style="9" customWidth="1"/>
    <col min="8963" max="8963" width="2.42578125" style="9" bestFit="1" customWidth="1"/>
    <col min="8964" max="8964" width="20.7109375" style="9" customWidth="1"/>
    <col min="8965" max="9211" width="9.140625" style="9"/>
    <col min="9212" max="9212" width="12.7109375" style="9" customWidth="1"/>
    <col min="9213" max="9213" width="15.7109375" style="9" customWidth="1"/>
    <col min="9214" max="9214" width="2.140625" style="9" customWidth="1"/>
    <col min="9215" max="9215" width="15.7109375" style="9" customWidth="1"/>
    <col min="9216" max="9216" width="18.7109375" style="9" customWidth="1"/>
    <col min="9217" max="9217" width="2.140625" style="9" bestFit="1" customWidth="1"/>
    <col min="9218" max="9218" width="18.7109375" style="9" customWidth="1"/>
    <col min="9219" max="9219" width="2.42578125" style="9" bestFit="1" customWidth="1"/>
    <col min="9220" max="9220" width="20.7109375" style="9" customWidth="1"/>
    <col min="9221" max="9467" width="9.140625" style="9"/>
    <col min="9468" max="9468" width="12.7109375" style="9" customWidth="1"/>
    <col min="9469" max="9469" width="15.7109375" style="9" customWidth="1"/>
    <col min="9470" max="9470" width="2.140625" style="9" customWidth="1"/>
    <col min="9471" max="9471" width="15.7109375" style="9" customWidth="1"/>
    <col min="9472" max="9472" width="18.7109375" style="9" customWidth="1"/>
    <col min="9473" max="9473" width="2.140625" style="9" bestFit="1" customWidth="1"/>
    <col min="9474" max="9474" width="18.7109375" style="9" customWidth="1"/>
    <col min="9475" max="9475" width="2.42578125" style="9" bestFit="1" customWidth="1"/>
    <col min="9476" max="9476" width="20.7109375" style="9" customWidth="1"/>
    <col min="9477" max="9723" width="9.140625" style="9"/>
    <col min="9724" max="9724" width="12.7109375" style="9" customWidth="1"/>
    <col min="9725" max="9725" width="15.7109375" style="9" customWidth="1"/>
    <col min="9726" max="9726" width="2.140625" style="9" customWidth="1"/>
    <col min="9727" max="9727" width="15.7109375" style="9" customWidth="1"/>
    <col min="9728" max="9728" width="18.7109375" style="9" customWidth="1"/>
    <col min="9729" max="9729" width="2.140625" style="9" bestFit="1" customWidth="1"/>
    <col min="9730" max="9730" width="18.7109375" style="9" customWidth="1"/>
    <col min="9731" max="9731" width="2.42578125" style="9" bestFit="1" customWidth="1"/>
    <col min="9732" max="9732" width="20.7109375" style="9" customWidth="1"/>
    <col min="9733" max="9979" width="9.140625" style="9"/>
    <col min="9980" max="9980" width="12.7109375" style="9" customWidth="1"/>
    <col min="9981" max="9981" width="15.7109375" style="9" customWidth="1"/>
    <col min="9982" max="9982" width="2.140625" style="9" customWidth="1"/>
    <col min="9983" max="9983" width="15.7109375" style="9" customWidth="1"/>
    <col min="9984" max="9984" width="18.7109375" style="9" customWidth="1"/>
    <col min="9985" max="9985" width="2.140625" style="9" bestFit="1" customWidth="1"/>
    <col min="9986" max="9986" width="18.7109375" style="9" customWidth="1"/>
    <col min="9987" max="9987" width="2.42578125" style="9" bestFit="1" customWidth="1"/>
    <col min="9988" max="9988" width="20.7109375" style="9" customWidth="1"/>
    <col min="9989" max="10235" width="9.140625" style="9"/>
    <col min="10236" max="10236" width="12.7109375" style="9" customWidth="1"/>
    <col min="10237" max="10237" width="15.7109375" style="9" customWidth="1"/>
    <col min="10238" max="10238" width="2.140625" style="9" customWidth="1"/>
    <col min="10239" max="10239" width="15.7109375" style="9" customWidth="1"/>
    <col min="10240" max="10240" width="18.7109375" style="9" customWidth="1"/>
    <col min="10241" max="10241" width="2.140625" style="9" bestFit="1" customWidth="1"/>
    <col min="10242" max="10242" width="18.7109375" style="9" customWidth="1"/>
    <col min="10243" max="10243" width="2.42578125" style="9" bestFit="1" customWidth="1"/>
    <col min="10244" max="10244" width="20.7109375" style="9" customWidth="1"/>
    <col min="10245" max="10491" width="9.140625" style="9"/>
    <col min="10492" max="10492" width="12.7109375" style="9" customWidth="1"/>
    <col min="10493" max="10493" width="15.7109375" style="9" customWidth="1"/>
    <col min="10494" max="10494" width="2.140625" style="9" customWidth="1"/>
    <col min="10495" max="10495" width="15.7109375" style="9" customWidth="1"/>
    <col min="10496" max="10496" width="18.7109375" style="9" customWidth="1"/>
    <col min="10497" max="10497" width="2.140625" style="9" bestFit="1" customWidth="1"/>
    <col min="10498" max="10498" width="18.7109375" style="9" customWidth="1"/>
    <col min="10499" max="10499" width="2.42578125" style="9" bestFit="1" customWidth="1"/>
    <col min="10500" max="10500" width="20.7109375" style="9" customWidth="1"/>
    <col min="10501" max="10747" width="9.140625" style="9"/>
    <col min="10748" max="10748" width="12.7109375" style="9" customWidth="1"/>
    <col min="10749" max="10749" width="15.7109375" style="9" customWidth="1"/>
    <col min="10750" max="10750" width="2.140625" style="9" customWidth="1"/>
    <col min="10751" max="10751" width="15.7109375" style="9" customWidth="1"/>
    <col min="10752" max="10752" width="18.7109375" style="9" customWidth="1"/>
    <col min="10753" max="10753" width="2.140625" style="9" bestFit="1" customWidth="1"/>
    <col min="10754" max="10754" width="18.7109375" style="9" customWidth="1"/>
    <col min="10755" max="10755" width="2.42578125" style="9" bestFit="1" customWidth="1"/>
    <col min="10756" max="10756" width="20.7109375" style="9" customWidth="1"/>
    <col min="10757" max="11003" width="9.140625" style="9"/>
    <col min="11004" max="11004" width="12.7109375" style="9" customWidth="1"/>
    <col min="11005" max="11005" width="15.7109375" style="9" customWidth="1"/>
    <col min="11006" max="11006" width="2.140625" style="9" customWidth="1"/>
    <col min="11007" max="11007" width="15.7109375" style="9" customWidth="1"/>
    <col min="11008" max="11008" width="18.7109375" style="9" customWidth="1"/>
    <col min="11009" max="11009" width="2.140625" style="9" bestFit="1" customWidth="1"/>
    <col min="11010" max="11010" width="18.7109375" style="9" customWidth="1"/>
    <col min="11011" max="11011" width="2.42578125" style="9" bestFit="1" customWidth="1"/>
    <col min="11012" max="11012" width="20.7109375" style="9" customWidth="1"/>
    <col min="11013" max="11259" width="9.140625" style="9"/>
    <col min="11260" max="11260" width="12.7109375" style="9" customWidth="1"/>
    <col min="11261" max="11261" width="15.7109375" style="9" customWidth="1"/>
    <col min="11262" max="11262" width="2.140625" style="9" customWidth="1"/>
    <col min="11263" max="11263" width="15.7109375" style="9" customWidth="1"/>
    <col min="11264" max="11264" width="18.7109375" style="9" customWidth="1"/>
    <col min="11265" max="11265" width="2.140625" style="9" bestFit="1" customWidth="1"/>
    <col min="11266" max="11266" width="18.7109375" style="9" customWidth="1"/>
    <col min="11267" max="11267" width="2.42578125" style="9" bestFit="1" customWidth="1"/>
    <col min="11268" max="11268" width="20.7109375" style="9" customWidth="1"/>
    <col min="11269" max="11515" width="9.140625" style="9"/>
    <col min="11516" max="11516" width="12.7109375" style="9" customWidth="1"/>
    <col min="11517" max="11517" width="15.7109375" style="9" customWidth="1"/>
    <col min="11518" max="11518" width="2.140625" style="9" customWidth="1"/>
    <col min="11519" max="11519" width="15.7109375" style="9" customWidth="1"/>
    <col min="11520" max="11520" width="18.7109375" style="9" customWidth="1"/>
    <col min="11521" max="11521" width="2.140625" style="9" bestFit="1" customWidth="1"/>
    <col min="11522" max="11522" width="18.7109375" style="9" customWidth="1"/>
    <col min="11523" max="11523" width="2.42578125" style="9" bestFit="1" customWidth="1"/>
    <col min="11524" max="11524" width="20.7109375" style="9" customWidth="1"/>
    <col min="11525" max="11771" width="9.140625" style="9"/>
    <col min="11772" max="11772" width="12.7109375" style="9" customWidth="1"/>
    <col min="11773" max="11773" width="15.7109375" style="9" customWidth="1"/>
    <col min="11774" max="11774" width="2.140625" style="9" customWidth="1"/>
    <col min="11775" max="11775" width="15.7109375" style="9" customWidth="1"/>
    <col min="11776" max="11776" width="18.7109375" style="9" customWidth="1"/>
    <col min="11777" max="11777" width="2.140625" style="9" bestFit="1" customWidth="1"/>
    <col min="11778" max="11778" width="18.7109375" style="9" customWidth="1"/>
    <col min="11779" max="11779" width="2.42578125" style="9" bestFit="1" customWidth="1"/>
    <col min="11780" max="11780" width="20.7109375" style="9" customWidth="1"/>
    <col min="11781" max="12027" width="9.140625" style="9"/>
    <col min="12028" max="12028" width="12.7109375" style="9" customWidth="1"/>
    <col min="12029" max="12029" width="15.7109375" style="9" customWidth="1"/>
    <col min="12030" max="12030" width="2.140625" style="9" customWidth="1"/>
    <col min="12031" max="12031" width="15.7109375" style="9" customWidth="1"/>
    <col min="12032" max="12032" width="18.7109375" style="9" customWidth="1"/>
    <col min="12033" max="12033" width="2.140625" style="9" bestFit="1" customWidth="1"/>
    <col min="12034" max="12034" width="18.7109375" style="9" customWidth="1"/>
    <col min="12035" max="12035" width="2.42578125" style="9" bestFit="1" customWidth="1"/>
    <col min="12036" max="12036" width="20.7109375" style="9" customWidth="1"/>
    <col min="12037" max="12283" width="9.140625" style="9"/>
    <col min="12284" max="12284" width="12.7109375" style="9" customWidth="1"/>
    <col min="12285" max="12285" width="15.7109375" style="9" customWidth="1"/>
    <col min="12286" max="12286" width="2.140625" style="9" customWidth="1"/>
    <col min="12287" max="12287" width="15.7109375" style="9" customWidth="1"/>
    <col min="12288" max="12288" width="18.7109375" style="9" customWidth="1"/>
    <col min="12289" max="12289" width="2.140625" style="9" bestFit="1" customWidth="1"/>
    <col min="12290" max="12290" width="18.7109375" style="9" customWidth="1"/>
    <col min="12291" max="12291" width="2.42578125" style="9" bestFit="1" customWidth="1"/>
    <col min="12292" max="12292" width="20.7109375" style="9" customWidth="1"/>
    <col min="12293" max="12539" width="9.140625" style="9"/>
    <col min="12540" max="12540" width="12.7109375" style="9" customWidth="1"/>
    <col min="12541" max="12541" width="15.7109375" style="9" customWidth="1"/>
    <col min="12542" max="12542" width="2.140625" style="9" customWidth="1"/>
    <col min="12543" max="12543" width="15.7109375" style="9" customWidth="1"/>
    <col min="12544" max="12544" width="18.7109375" style="9" customWidth="1"/>
    <col min="12545" max="12545" width="2.140625" style="9" bestFit="1" customWidth="1"/>
    <col min="12546" max="12546" width="18.7109375" style="9" customWidth="1"/>
    <col min="12547" max="12547" width="2.42578125" style="9" bestFit="1" customWidth="1"/>
    <col min="12548" max="12548" width="20.7109375" style="9" customWidth="1"/>
    <col min="12549" max="12795" width="9.140625" style="9"/>
    <col min="12796" max="12796" width="12.7109375" style="9" customWidth="1"/>
    <col min="12797" max="12797" width="15.7109375" style="9" customWidth="1"/>
    <col min="12798" max="12798" width="2.140625" style="9" customWidth="1"/>
    <col min="12799" max="12799" width="15.7109375" style="9" customWidth="1"/>
    <col min="12800" max="12800" width="18.7109375" style="9" customWidth="1"/>
    <col min="12801" max="12801" width="2.140625" style="9" bestFit="1" customWidth="1"/>
    <col min="12802" max="12802" width="18.7109375" style="9" customWidth="1"/>
    <col min="12803" max="12803" width="2.42578125" style="9" bestFit="1" customWidth="1"/>
    <col min="12804" max="12804" width="20.7109375" style="9" customWidth="1"/>
    <col min="12805" max="13051" width="9.140625" style="9"/>
    <col min="13052" max="13052" width="12.7109375" style="9" customWidth="1"/>
    <col min="13053" max="13053" width="15.7109375" style="9" customWidth="1"/>
    <col min="13054" max="13054" width="2.140625" style="9" customWidth="1"/>
    <col min="13055" max="13055" width="15.7109375" style="9" customWidth="1"/>
    <col min="13056" max="13056" width="18.7109375" style="9" customWidth="1"/>
    <col min="13057" max="13057" width="2.140625" style="9" bestFit="1" customWidth="1"/>
    <col min="13058" max="13058" width="18.7109375" style="9" customWidth="1"/>
    <col min="13059" max="13059" width="2.42578125" style="9" bestFit="1" customWidth="1"/>
    <col min="13060" max="13060" width="20.7109375" style="9" customWidth="1"/>
    <col min="13061" max="13307" width="9.140625" style="9"/>
    <col min="13308" max="13308" width="12.7109375" style="9" customWidth="1"/>
    <col min="13309" max="13309" width="15.7109375" style="9" customWidth="1"/>
    <col min="13310" max="13310" width="2.140625" style="9" customWidth="1"/>
    <col min="13311" max="13311" width="15.7109375" style="9" customWidth="1"/>
    <col min="13312" max="13312" width="18.7109375" style="9" customWidth="1"/>
    <col min="13313" max="13313" width="2.140625" style="9" bestFit="1" customWidth="1"/>
    <col min="13314" max="13314" width="18.7109375" style="9" customWidth="1"/>
    <col min="13315" max="13315" width="2.42578125" style="9" bestFit="1" customWidth="1"/>
    <col min="13316" max="13316" width="20.7109375" style="9" customWidth="1"/>
    <col min="13317" max="13563" width="9.140625" style="9"/>
    <col min="13564" max="13564" width="12.7109375" style="9" customWidth="1"/>
    <col min="13565" max="13565" width="15.7109375" style="9" customWidth="1"/>
    <col min="13566" max="13566" width="2.140625" style="9" customWidth="1"/>
    <col min="13567" max="13567" width="15.7109375" style="9" customWidth="1"/>
    <col min="13568" max="13568" width="18.7109375" style="9" customWidth="1"/>
    <col min="13569" max="13569" width="2.140625" style="9" bestFit="1" customWidth="1"/>
    <col min="13570" max="13570" width="18.7109375" style="9" customWidth="1"/>
    <col min="13571" max="13571" width="2.42578125" style="9" bestFit="1" customWidth="1"/>
    <col min="13572" max="13572" width="20.7109375" style="9" customWidth="1"/>
    <col min="13573" max="13819" width="9.140625" style="9"/>
    <col min="13820" max="13820" width="12.7109375" style="9" customWidth="1"/>
    <col min="13821" max="13821" width="15.7109375" style="9" customWidth="1"/>
    <col min="13822" max="13822" width="2.140625" style="9" customWidth="1"/>
    <col min="13823" max="13823" width="15.7109375" style="9" customWidth="1"/>
    <col min="13824" max="13824" width="18.7109375" style="9" customWidth="1"/>
    <col min="13825" max="13825" width="2.140625" style="9" bestFit="1" customWidth="1"/>
    <col min="13826" max="13826" width="18.7109375" style="9" customWidth="1"/>
    <col min="13827" max="13827" width="2.42578125" style="9" bestFit="1" customWidth="1"/>
    <col min="13828" max="13828" width="20.7109375" style="9" customWidth="1"/>
    <col min="13829" max="14075" width="9.140625" style="9"/>
    <col min="14076" max="14076" width="12.7109375" style="9" customWidth="1"/>
    <col min="14077" max="14077" width="15.7109375" style="9" customWidth="1"/>
    <col min="14078" max="14078" width="2.140625" style="9" customWidth="1"/>
    <col min="14079" max="14079" width="15.7109375" style="9" customWidth="1"/>
    <col min="14080" max="14080" width="18.7109375" style="9" customWidth="1"/>
    <col min="14081" max="14081" width="2.140625" style="9" bestFit="1" customWidth="1"/>
    <col min="14082" max="14082" width="18.7109375" style="9" customWidth="1"/>
    <col min="14083" max="14083" width="2.42578125" style="9" bestFit="1" customWidth="1"/>
    <col min="14084" max="14084" width="20.7109375" style="9" customWidth="1"/>
    <col min="14085" max="14331" width="9.140625" style="9"/>
    <col min="14332" max="14332" width="12.7109375" style="9" customWidth="1"/>
    <col min="14333" max="14333" width="15.7109375" style="9" customWidth="1"/>
    <col min="14334" max="14334" width="2.140625" style="9" customWidth="1"/>
    <col min="14335" max="14335" width="15.7109375" style="9" customWidth="1"/>
    <col min="14336" max="14336" width="18.7109375" style="9" customWidth="1"/>
    <col min="14337" max="14337" width="2.140625" style="9" bestFit="1" customWidth="1"/>
    <col min="14338" max="14338" width="18.7109375" style="9" customWidth="1"/>
    <col min="14339" max="14339" width="2.42578125" style="9" bestFit="1" customWidth="1"/>
    <col min="14340" max="14340" width="20.7109375" style="9" customWidth="1"/>
    <col min="14341" max="14587" width="9.140625" style="9"/>
    <col min="14588" max="14588" width="12.7109375" style="9" customWidth="1"/>
    <col min="14589" max="14589" width="15.7109375" style="9" customWidth="1"/>
    <col min="14590" max="14590" width="2.140625" style="9" customWidth="1"/>
    <col min="14591" max="14591" width="15.7109375" style="9" customWidth="1"/>
    <col min="14592" max="14592" width="18.7109375" style="9" customWidth="1"/>
    <col min="14593" max="14593" width="2.140625" style="9" bestFit="1" customWidth="1"/>
    <col min="14594" max="14594" width="18.7109375" style="9" customWidth="1"/>
    <col min="14595" max="14595" width="2.42578125" style="9" bestFit="1" customWidth="1"/>
    <col min="14596" max="14596" width="20.7109375" style="9" customWidth="1"/>
    <col min="14597" max="14843" width="9.140625" style="9"/>
    <col min="14844" max="14844" width="12.7109375" style="9" customWidth="1"/>
    <col min="14845" max="14845" width="15.7109375" style="9" customWidth="1"/>
    <col min="14846" max="14846" width="2.140625" style="9" customWidth="1"/>
    <col min="14847" max="14847" width="15.7109375" style="9" customWidth="1"/>
    <col min="14848" max="14848" width="18.7109375" style="9" customWidth="1"/>
    <col min="14849" max="14849" width="2.140625" style="9" bestFit="1" customWidth="1"/>
    <col min="14850" max="14850" width="18.7109375" style="9" customWidth="1"/>
    <col min="14851" max="14851" width="2.42578125" style="9" bestFit="1" customWidth="1"/>
    <col min="14852" max="14852" width="20.7109375" style="9" customWidth="1"/>
    <col min="14853" max="15099" width="9.140625" style="9"/>
    <col min="15100" max="15100" width="12.7109375" style="9" customWidth="1"/>
    <col min="15101" max="15101" width="15.7109375" style="9" customWidth="1"/>
    <col min="15102" max="15102" width="2.140625" style="9" customWidth="1"/>
    <col min="15103" max="15103" width="15.7109375" style="9" customWidth="1"/>
    <col min="15104" max="15104" width="18.7109375" style="9" customWidth="1"/>
    <col min="15105" max="15105" width="2.140625" style="9" bestFit="1" customWidth="1"/>
    <col min="15106" max="15106" width="18.7109375" style="9" customWidth="1"/>
    <col min="15107" max="15107" width="2.42578125" style="9" bestFit="1" customWidth="1"/>
    <col min="15108" max="15108" width="20.7109375" style="9" customWidth="1"/>
    <col min="15109" max="15355" width="9.140625" style="9"/>
    <col min="15356" max="15356" width="12.7109375" style="9" customWidth="1"/>
    <col min="15357" max="15357" width="15.7109375" style="9" customWidth="1"/>
    <col min="15358" max="15358" width="2.140625" style="9" customWidth="1"/>
    <col min="15359" max="15359" width="15.7109375" style="9" customWidth="1"/>
    <col min="15360" max="15360" width="18.7109375" style="9" customWidth="1"/>
    <col min="15361" max="15361" width="2.140625" style="9" bestFit="1" customWidth="1"/>
    <col min="15362" max="15362" width="18.7109375" style="9" customWidth="1"/>
    <col min="15363" max="15363" width="2.42578125" style="9" bestFit="1" customWidth="1"/>
    <col min="15364" max="15364" width="20.7109375" style="9" customWidth="1"/>
    <col min="15365" max="15611" width="9.140625" style="9"/>
    <col min="15612" max="15612" width="12.7109375" style="9" customWidth="1"/>
    <col min="15613" max="15613" width="15.7109375" style="9" customWidth="1"/>
    <col min="15614" max="15614" width="2.140625" style="9" customWidth="1"/>
    <col min="15615" max="15615" width="15.7109375" style="9" customWidth="1"/>
    <col min="15616" max="15616" width="18.7109375" style="9" customWidth="1"/>
    <col min="15617" max="15617" width="2.140625" style="9" bestFit="1" customWidth="1"/>
    <col min="15618" max="15618" width="18.7109375" style="9" customWidth="1"/>
    <col min="15619" max="15619" width="2.42578125" style="9" bestFit="1" customWidth="1"/>
    <col min="15620" max="15620" width="20.7109375" style="9" customWidth="1"/>
    <col min="15621" max="15867" width="9.140625" style="9"/>
    <col min="15868" max="15868" width="12.7109375" style="9" customWidth="1"/>
    <col min="15869" max="15869" width="15.7109375" style="9" customWidth="1"/>
    <col min="15870" max="15870" width="2.140625" style="9" customWidth="1"/>
    <col min="15871" max="15871" width="15.7109375" style="9" customWidth="1"/>
    <col min="15872" max="15872" width="18.7109375" style="9" customWidth="1"/>
    <col min="15873" max="15873" width="2.140625" style="9" bestFit="1" customWidth="1"/>
    <col min="15874" max="15874" width="18.7109375" style="9" customWidth="1"/>
    <col min="15875" max="15875" width="2.42578125" style="9" bestFit="1" customWidth="1"/>
    <col min="15876" max="15876" width="20.7109375" style="9" customWidth="1"/>
    <col min="15877" max="16123" width="9.140625" style="9"/>
    <col min="16124" max="16124" width="12.7109375" style="9" customWidth="1"/>
    <col min="16125" max="16125" width="15.7109375" style="9" customWidth="1"/>
    <col min="16126" max="16126" width="2.140625" style="9" customWidth="1"/>
    <col min="16127" max="16127" width="15.7109375" style="9" customWidth="1"/>
    <col min="16128" max="16128" width="18.7109375" style="9" customWidth="1"/>
    <col min="16129" max="16129" width="2.140625" style="9" bestFit="1" customWidth="1"/>
    <col min="16130" max="16130" width="18.7109375" style="9" customWidth="1"/>
    <col min="16131" max="16131" width="2.42578125" style="9" bestFit="1" customWidth="1"/>
    <col min="16132" max="16132" width="20.7109375" style="9" customWidth="1"/>
    <col min="16133" max="16384" width="9.140625" style="9"/>
  </cols>
  <sheetData>
    <row r="1" spans="1:6" s="26" customFormat="1" ht="21" x14ac:dyDescent="0.35">
      <c r="A1" s="28"/>
      <c r="B1" s="83" t="s">
        <v>54</v>
      </c>
      <c r="C1" s="83"/>
      <c r="D1" s="83"/>
      <c r="E1" s="83"/>
    </row>
    <row r="2" spans="1:6" s="26" customFormat="1" ht="21" x14ac:dyDescent="0.35">
      <c r="A2" s="28"/>
      <c r="B2" s="83" t="s">
        <v>76</v>
      </c>
      <c r="C2" s="83"/>
      <c r="D2" s="83"/>
      <c r="E2" s="83"/>
    </row>
    <row r="3" spans="1:6" ht="8.4499999999999993" customHeight="1" x14ac:dyDescent="0.3">
      <c r="B3" s="11"/>
      <c r="C3" s="11"/>
      <c r="D3" s="11"/>
      <c r="E3" s="11"/>
    </row>
    <row r="4" spans="1:6" s="23" customFormat="1" ht="37.5" x14ac:dyDescent="0.3">
      <c r="A4" s="59"/>
      <c r="B4" s="60" t="s">
        <v>48</v>
      </c>
      <c r="C4" s="60" t="s">
        <v>90</v>
      </c>
      <c r="D4" s="60" t="s">
        <v>91</v>
      </c>
      <c r="E4" s="60" t="s">
        <v>92</v>
      </c>
    </row>
    <row r="5" spans="1:6" s="29" customFormat="1" ht="15.6" customHeight="1" x14ac:dyDescent="0.25">
      <c r="A5" s="28">
        <v>1</v>
      </c>
      <c r="B5" s="4" t="s">
        <v>47</v>
      </c>
      <c r="C5" s="6">
        <v>557686435</v>
      </c>
      <c r="D5" s="6">
        <f>3161425448+10000000</f>
        <v>3171425448</v>
      </c>
      <c r="E5" s="6">
        <f>SUM(C5:D5)</f>
        <v>3729111883</v>
      </c>
      <c r="F5" s="54"/>
    </row>
    <row r="6" spans="1:6" s="29" customFormat="1" ht="15.6" customHeight="1" x14ac:dyDescent="0.25">
      <c r="A6" s="28"/>
      <c r="B6" s="4" t="s">
        <v>83</v>
      </c>
      <c r="C6" s="6">
        <v>709106434</v>
      </c>
      <c r="D6" s="6">
        <v>3392786411</v>
      </c>
      <c r="E6" s="6">
        <f>SUM(C6:D6)</f>
        <v>4101892845</v>
      </c>
      <c r="F6" s="54"/>
    </row>
    <row r="7" spans="1:6" s="57" customFormat="1" ht="15.6" customHeight="1" x14ac:dyDescent="0.25">
      <c r="A7" s="28"/>
      <c r="B7" s="4" t="s">
        <v>113</v>
      </c>
      <c r="C7" s="6">
        <v>738826434</v>
      </c>
      <c r="D7" s="6">
        <v>3667238424</v>
      </c>
      <c r="E7" s="6">
        <f>SUM(C7:D7)</f>
        <v>4406064858</v>
      </c>
    </row>
    <row r="8" spans="1:6" s="57" customFormat="1" ht="15.6" customHeight="1" x14ac:dyDescent="0.25">
      <c r="A8" s="28"/>
      <c r="B8" s="79" t="s">
        <v>120</v>
      </c>
      <c r="C8" s="80">
        <v>770826434</v>
      </c>
      <c r="D8" s="80">
        <v>3760647982</v>
      </c>
      <c r="E8" s="80">
        <f>SUM(C8:D8)</f>
        <v>4531474416</v>
      </c>
    </row>
    <row r="9" spans="1:6" s="57" customFormat="1" ht="15.6" customHeight="1" x14ac:dyDescent="0.25">
      <c r="A9" s="28"/>
      <c r="B9" s="55"/>
      <c r="C9" s="56"/>
      <c r="D9" s="18" t="s">
        <v>89</v>
      </c>
      <c r="E9" s="19">
        <v>45979</v>
      </c>
    </row>
    <row r="10" spans="1:6" s="57" customFormat="1" ht="15.6" customHeight="1" x14ac:dyDescent="0.25">
      <c r="A10" s="28"/>
      <c r="B10" s="55"/>
      <c r="C10" s="56"/>
      <c r="D10" s="18"/>
      <c r="E10" s="19"/>
    </row>
    <row r="11" spans="1:6" s="57" customFormat="1" ht="15.6" customHeight="1" x14ac:dyDescent="0.25">
      <c r="A11" s="28"/>
      <c r="B11" s="1" t="s">
        <v>115</v>
      </c>
      <c r="C11" s="56"/>
      <c r="D11" s="56"/>
      <c r="E11" s="18"/>
    </row>
    <row r="12" spans="1:6" s="57" customFormat="1" ht="15.6" customHeight="1" x14ac:dyDescent="0.25">
      <c r="A12" s="28"/>
      <c r="B12" s="55"/>
      <c r="C12" s="56"/>
      <c r="D12" s="56"/>
      <c r="E12" s="18"/>
    </row>
    <row r="13" spans="1:6" s="57" customFormat="1" ht="15.6" customHeight="1" x14ac:dyDescent="0.25">
      <c r="A13" s="28"/>
      <c r="B13" s="21" t="s">
        <v>106</v>
      </c>
      <c r="C13" s="56"/>
      <c r="D13" s="56"/>
      <c r="E13" s="56"/>
    </row>
    <row r="14" spans="1:6" s="57" customFormat="1" ht="15.6" customHeight="1" x14ac:dyDescent="0.25">
      <c r="A14" s="28">
        <v>1</v>
      </c>
      <c r="B14" s="21" t="s">
        <v>105</v>
      </c>
      <c r="C14" s="56"/>
      <c r="D14" s="56"/>
      <c r="E14" s="56"/>
    </row>
    <row r="15" spans="1:6" s="57" customFormat="1" ht="15.6" customHeight="1" x14ac:dyDescent="0.25">
      <c r="A15" s="28"/>
      <c r="B15" s="1"/>
      <c r="C15" s="1"/>
      <c r="D15" s="1"/>
      <c r="E15" s="1"/>
    </row>
    <row r="16" spans="1:6" s="57" customFormat="1" ht="15.6" customHeight="1" x14ac:dyDescent="0.25">
      <c r="A16" s="28"/>
      <c r="C16" s="1"/>
      <c r="D16" s="1"/>
      <c r="E16" s="1"/>
    </row>
    <row r="17" spans="1:5" s="57" customFormat="1" ht="15.6" customHeight="1" x14ac:dyDescent="0.25">
      <c r="A17" s="28"/>
      <c r="B17" s="1"/>
      <c r="C17" s="1"/>
      <c r="D17" s="1"/>
      <c r="E17" s="1"/>
    </row>
    <row r="18" spans="1:5" s="57" customFormat="1" ht="15.6" customHeight="1" x14ac:dyDescent="0.25">
      <c r="A18" s="28"/>
      <c r="B18" s="1"/>
      <c r="C18" s="1"/>
      <c r="D18" s="1"/>
      <c r="E18" s="1"/>
    </row>
    <row r="19" spans="1:5" s="57" customFormat="1" ht="15.75" x14ac:dyDescent="0.25">
      <c r="A19" s="28"/>
      <c r="B19" s="1"/>
      <c r="C19" s="1"/>
      <c r="D19" s="1"/>
      <c r="E19" s="1"/>
    </row>
    <row r="20" spans="1:5" ht="15.75" x14ac:dyDescent="0.25">
      <c r="B20" s="1"/>
      <c r="C20" s="1"/>
      <c r="D20" s="1"/>
      <c r="E20" s="1"/>
    </row>
  </sheetData>
  <mergeCells count="2">
    <mergeCell ref="B1:E1"/>
    <mergeCell ref="B2:E2"/>
  </mergeCells>
  <printOptions horizontalCentered="1"/>
  <pageMargins left="0.75" right="0.75" top="1" bottom="0.75" header="0.5" footer="0.5"/>
  <pageSetup firstPageNumber="66" fitToWidth="0" fitToHeight="0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A7B8B-B213-4044-939D-BAA454D79F58}">
  <sheetPr>
    <tabColor rgb="FF92D050"/>
    <pageSetUpPr autoPageBreaks="0"/>
  </sheetPr>
  <dimension ref="A1:I22"/>
  <sheetViews>
    <sheetView showGridLines="0" showWhiteSpace="0" zoomScaleNormal="100" zoomScaleSheetLayoutView="100" workbookViewId="0">
      <selection activeCell="I10" sqref="I10"/>
    </sheetView>
  </sheetViews>
  <sheetFormatPr defaultRowHeight="15" x14ac:dyDescent="0.2"/>
  <cols>
    <col min="1" max="1" width="1.7109375" style="28" bestFit="1" customWidth="1"/>
    <col min="2" max="2" width="10.85546875" style="9" customWidth="1"/>
    <col min="3" max="5" width="17" style="9" customWidth="1"/>
    <col min="6" max="6" width="16.7109375" style="9" customWidth="1"/>
    <col min="7" max="7" width="21.42578125" style="9" bestFit="1" customWidth="1"/>
    <col min="8" max="8" width="17" style="9" customWidth="1"/>
    <col min="9" max="9" width="18.140625" style="9" bestFit="1" customWidth="1"/>
    <col min="10" max="255" width="9.140625" style="9"/>
    <col min="256" max="256" width="12.7109375" style="9" customWidth="1"/>
    <col min="257" max="257" width="15.7109375" style="9" customWidth="1"/>
    <col min="258" max="258" width="2.140625" style="9" customWidth="1"/>
    <col min="259" max="259" width="15.7109375" style="9" customWidth="1"/>
    <col min="260" max="260" width="18.7109375" style="9" customWidth="1"/>
    <col min="261" max="261" width="2.140625" style="9" bestFit="1" customWidth="1"/>
    <col min="262" max="262" width="18.7109375" style="9" customWidth="1"/>
    <col min="263" max="263" width="2.42578125" style="9" bestFit="1" customWidth="1"/>
    <col min="264" max="264" width="20.7109375" style="9" customWidth="1"/>
    <col min="265" max="511" width="9.140625" style="9"/>
    <col min="512" max="512" width="12.7109375" style="9" customWidth="1"/>
    <col min="513" max="513" width="15.7109375" style="9" customWidth="1"/>
    <col min="514" max="514" width="2.140625" style="9" customWidth="1"/>
    <col min="515" max="515" width="15.7109375" style="9" customWidth="1"/>
    <col min="516" max="516" width="18.7109375" style="9" customWidth="1"/>
    <col min="517" max="517" width="2.140625" style="9" bestFit="1" customWidth="1"/>
    <col min="518" max="518" width="18.7109375" style="9" customWidth="1"/>
    <col min="519" max="519" width="2.42578125" style="9" bestFit="1" customWidth="1"/>
    <col min="520" max="520" width="20.7109375" style="9" customWidth="1"/>
    <col min="521" max="767" width="9.140625" style="9"/>
    <col min="768" max="768" width="12.7109375" style="9" customWidth="1"/>
    <col min="769" max="769" width="15.7109375" style="9" customWidth="1"/>
    <col min="770" max="770" width="2.140625" style="9" customWidth="1"/>
    <col min="771" max="771" width="15.7109375" style="9" customWidth="1"/>
    <col min="772" max="772" width="18.7109375" style="9" customWidth="1"/>
    <col min="773" max="773" width="2.140625" style="9" bestFit="1" customWidth="1"/>
    <col min="774" max="774" width="18.7109375" style="9" customWidth="1"/>
    <col min="775" max="775" width="2.42578125" style="9" bestFit="1" customWidth="1"/>
    <col min="776" max="776" width="20.7109375" style="9" customWidth="1"/>
    <col min="777" max="1023" width="9.140625" style="9"/>
    <col min="1024" max="1024" width="12.7109375" style="9" customWidth="1"/>
    <col min="1025" max="1025" width="15.7109375" style="9" customWidth="1"/>
    <col min="1026" max="1026" width="2.140625" style="9" customWidth="1"/>
    <col min="1027" max="1027" width="15.7109375" style="9" customWidth="1"/>
    <col min="1028" max="1028" width="18.7109375" style="9" customWidth="1"/>
    <col min="1029" max="1029" width="2.140625" style="9" bestFit="1" customWidth="1"/>
    <col min="1030" max="1030" width="18.7109375" style="9" customWidth="1"/>
    <col min="1031" max="1031" width="2.42578125" style="9" bestFit="1" customWidth="1"/>
    <col min="1032" max="1032" width="20.7109375" style="9" customWidth="1"/>
    <col min="1033" max="1279" width="9.140625" style="9"/>
    <col min="1280" max="1280" width="12.7109375" style="9" customWidth="1"/>
    <col min="1281" max="1281" width="15.7109375" style="9" customWidth="1"/>
    <col min="1282" max="1282" width="2.140625" style="9" customWidth="1"/>
    <col min="1283" max="1283" width="15.7109375" style="9" customWidth="1"/>
    <col min="1284" max="1284" width="18.7109375" style="9" customWidth="1"/>
    <col min="1285" max="1285" width="2.140625" style="9" bestFit="1" customWidth="1"/>
    <col min="1286" max="1286" width="18.7109375" style="9" customWidth="1"/>
    <col min="1287" max="1287" width="2.42578125" style="9" bestFit="1" customWidth="1"/>
    <col min="1288" max="1288" width="20.7109375" style="9" customWidth="1"/>
    <col min="1289" max="1535" width="9.140625" style="9"/>
    <col min="1536" max="1536" width="12.7109375" style="9" customWidth="1"/>
    <col min="1537" max="1537" width="15.7109375" style="9" customWidth="1"/>
    <col min="1538" max="1538" width="2.140625" style="9" customWidth="1"/>
    <col min="1539" max="1539" width="15.7109375" style="9" customWidth="1"/>
    <col min="1540" max="1540" width="18.7109375" style="9" customWidth="1"/>
    <col min="1541" max="1541" width="2.140625" style="9" bestFit="1" customWidth="1"/>
    <col min="1542" max="1542" width="18.7109375" style="9" customWidth="1"/>
    <col min="1543" max="1543" width="2.42578125" style="9" bestFit="1" customWidth="1"/>
    <col min="1544" max="1544" width="20.7109375" style="9" customWidth="1"/>
    <col min="1545" max="1791" width="9.140625" style="9"/>
    <col min="1792" max="1792" width="12.7109375" style="9" customWidth="1"/>
    <col min="1793" max="1793" width="15.7109375" style="9" customWidth="1"/>
    <col min="1794" max="1794" width="2.140625" style="9" customWidth="1"/>
    <col min="1795" max="1795" width="15.7109375" style="9" customWidth="1"/>
    <col min="1796" max="1796" width="18.7109375" style="9" customWidth="1"/>
    <col min="1797" max="1797" width="2.140625" style="9" bestFit="1" customWidth="1"/>
    <col min="1798" max="1798" width="18.7109375" style="9" customWidth="1"/>
    <col min="1799" max="1799" width="2.42578125" style="9" bestFit="1" customWidth="1"/>
    <col min="1800" max="1800" width="20.7109375" style="9" customWidth="1"/>
    <col min="1801" max="2047" width="9.140625" style="9"/>
    <col min="2048" max="2048" width="12.7109375" style="9" customWidth="1"/>
    <col min="2049" max="2049" width="15.7109375" style="9" customWidth="1"/>
    <col min="2050" max="2050" width="2.140625" style="9" customWidth="1"/>
    <col min="2051" max="2051" width="15.7109375" style="9" customWidth="1"/>
    <col min="2052" max="2052" width="18.7109375" style="9" customWidth="1"/>
    <col min="2053" max="2053" width="2.140625" style="9" bestFit="1" customWidth="1"/>
    <col min="2054" max="2054" width="18.7109375" style="9" customWidth="1"/>
    <col min="2055" max="2055" width="2.42578125" style="9" bestFit="1" customWidth="1"/>
    <col min="2056" max="2056" width="20.7109375" style="9" customWidth="1"/>
    <col min="2057" max="2303" width="9.140625" style="9"/>
    <col min="2304" max="2304" width="12.7109375" style="9" customWidth="1"/>
    <col min="2305" max="2305" width="15.7109375" style="9" customWidth="1"/>
    <col min="2306" max="2306" width="2.140625" style="9" customWidth="1"/>
    <col min="2307" max="2307" width="15.7109375" style="9" customWidth="1"/>
    <col min="2308" max="2308" width="18.7109375" style="9" customWidth="1"/>
    <col min="2309" max="2309" width="2.140625" style="9" bestFit="1" customWidth="1"/>
    <col min="2310" max="2310" width="18.7109375" style="9" customWidth="1"/>
    <col min="2311" max="2311" width="2.42578125" style="9" bestFit="1" customWidth="1"/>
    <col min="2312" max="2312" width="20.7109375" style="9" customWidth="1"/>
    <col min="2313" max="2559" width="9.140625" style="9"/>
    <col min="2560" max="2560" width="12.7109375" style="9" customWidth="1"/>
    <col min="2561" max="2561" width="15.7109375" style="9" customWidth="1"/>
    <col min="2562" max="2562" width="2.140625" style="9" customWidth="1"/>
    <col min="2563" max="2563" width="15.7109375" style="9" customWidth="1"/>
    <col min="2564" max="2564" width="18.7109375" style="9" customWidth="1"/>
    <col min="2565" max="2565" width="2.140625" style="9" bestFit="1" customWidth="1"/>
    <col min="2566" max="2566" width="18.7109375" style="9" customWidth="1"/>
    <col min="2567" max="2567" width="2.42578125" style="9" bestFit="1" customWidth="1"/>
    <col min="2568" max="2568" width="20.7109375" style="9" customWidth="1"/>
    <col min="2569" max="2815" width="9.140625" style="9"/>
    <col min="2816" max="2816" width="12.7109375" style="9" customWidth="1"/>
    <col min="2817" max="2817" width="15.7109375" style="9" customWidth="1"/>
    <col min="2818" max="2818" width="2.140625" style="9" customWidth="1"/>
    <col min="2819" max="2819" width="15.7109375" style="9" customWidth="1"/>
    <col min="2820" max="2820" width="18.7109375" style="9" customWidth="1"/>
    <col min="2821" max="2821" width="2.140625" style="9" bestFit="1" customWidth="1"/>
    <col min="2822" max="2822" width="18.7109375" style="9" customWidth="1"/>
    <col min="2823" max="2823" width="2.42578125" style="9" bestFit="1" customWidth="1"/>
    <col min="2824" max="2824" width="20.7109375" style="9" customWidth="1"/>
    <col min="2825" max="3071" width="9.140625" style="9"/>
    <col min="3072" max="3072" width="12.7109375" style="9" customWidth="1"/>
    <col min="3073" max="3073" width="15.7109375" style="9" customWidth="1"/>
    <col min="3074" max="3074" width="2.140625" style="9" customWidth="1"/>
    <col min="3075" max="3075" width="15.7109375" style="9" customWidth="1"/>
    <col min="3076" max="3076" width="18.7109375" style="9" customWidth="1"/>
    <col min="3077" max="3077" width="2.140625" style="9" bestFit="1" customWidth="1"/>
    <col min="3078" max="3078" width="18.7109375" style="9" customWidth="1"/>
    <col min="3079" max="3079" width="2.42578125" style="9" bestFit="1" customWidth="1"/>
    <col min="3080" max="3080" width="20.7109375" style="9" customWidth="1"/>
    <col min="3081" max="3327" width="9.140625" style="9"/>
    <col min="3328" max="3328" width="12.7109375" style="9" customWidth="1"/>
    <col min="3329" max="3329" width="15.7109375" style="9" customWidth="1"/>
    <col min="3330" max="3330" width="2.140625" style="9" customWidth="1"/>
    <col min="3331" max="3331" width="15.7109375" style="9" customWidth="1"/>
    <col min="3332" max="3332" width="18.7109375" style="9" customWidth="1"/>
    <col min="3333" max="3333" width="2.140625" style="9" bestFit="1" customWidth="1"/>
    <col min="3334" max="3334" width="18.7109375" style="9" customWidth="1"/>
    <col min="3335" max="3335" width="2.42578125" style="9" bestFit="1" customWidth="1"/>
    <col min="3336" max="3336" width="20.7109375" style="9" customWidth="1"/>
    <col min="3337" max="3583" width="9.140625" style="9"/>
    <col min="3584" max="3584" width="12.7109375" style="9" customWidth="1"/>
    <col min="3585" max="3585" width="15.7109375" style="9" customWidth="1"/>
    <col min="3586" max="3586" width="2.140625" style="9" customWidth="1"/>
    <col min="3587" max="3587" width="15.7109375" style="9" customWidth="1"/>
    <col min="3588" max="3588" width="18.7109375" style="9" customWidth="1"/>
    <col min="3589" max="3589" width="2.140625" style="9" bestFit="1" customWidth="1"/>
    <col min="3590" max="3590" width="18.7109375" style="9" customWidth="1"/>
    <col min="3591" max="3591" width="2.42578125" style="9" bestFit="1" customWidth="1"/>
    <col min="3592" max="3592" width="20.7109375" style="9" customWidth="1"/>
    <col min="3593" max="3839" width="9.140625" style="9"/>
    <col min="3840" max="3840" width="12.7109375" style="9" customWidth="1"/>
    <col min="3841" max="3841" width="15.7109375" style="9" customWidth="1"/>
    <col min="3842" max="3842" width="2.140625" style="9" customWidth="1"/>
    <col min="3843" max="3843" width="15.7109375" style="9" customWidth="1"/>
    <col min="3844" max="3844" width="18.7109375" style="9" customWidth="1"/>
    <col min="3845" max="3845" width="2.140625" style="9" bestFit="1" customWidth="1"/>
    <col min="3846" max="3846" width="18.7109375" style="9" customWidth="1"/>
    <col min="3847" max="3847" width="2.42578125" style="9" bestFit="1" customWidth="1"/>
    <col min="3848" max="3848" width="20.7109375" style="9" customWidth="1"/>
    <col min="3849" max="4095" width="9.140625" style="9"/>
    <col min="4096" max="4096" width="12.7109375" style="9" customWidth="1"/>
    <col min="4097" max="4097" width="15.7109375" style="9" customWidth="1"/>
    <col min="4098" max="4098" width="2.140625" style="9" customWidth="1"/>
    <col min="4099" max="4099" width="15.7109375" style="9" customWidth="1"/>
    <col min="4100" max="4100" width="18.7109375" style="9" customWidth="1"/>
    <col min="4101" max="4101" width="2.140625" style="9" bestFit="1" customWidth="1"/>
    <col min="4102" max="4102" width="18.7109375" style="9" customWidth="1"/>
    <col min="4103" max="4103" width="2.42578125" style="9" bestFit="1" customWidth="1"/>
    <col min="4104" max="4104" width="20.7109375" style="9" customWidth="1"/>
    <col min="4105" max="4351" width="9.140625" style="9"/>
    <col min="4352" max="4352" width="12.7109375" style="9" customWidth="1"/>
    <col min="4353" max="4353" width="15.7109375" style="9" customWidth="1"/>
    <col min="4354" max="4354" width="2.140625" style="9" customWidth="1"/>
    <col min="4355" max="4355" width="15.7109375" style="9" customWidth="1"/>
    <col min="4356" max="4356" width="18.7109375" style="9" customWidth="1"/>
    <col min="4357" max="4357" width="2.140625" style="9" bestFit="1" customWidth="1"/>
    <col min="4358" max="4358" width="18.7109375" style="9" customWidth="1"/>
    <col min="4359" max="4359" width="2.42578125" style="9" bestFit="1" customWidth="1"/>
    <col min="4360" max="4360" width="20.7109375" style="9" customWidth="1"/>
    <col min="4361" max="4607" width="9.140625" style="9"/>
    <col min="4608" max="4608" width="12.7109375" style="9" customWidth="1"/>
    <col min="4609" max="4609" width="15.7109375" style="9" customWidth="1"/>
    <col min="4610" max="4610" width="2.140625" style="9" customWidth="1"/>
    <col min="4611" max="4611" width="15.7109375" style="9" customWidth="1"/>
    <col min="4612" max="4612" width="18.7109375" style="9" customWidth="1"/>
    <col min="4613" max="4613" width="2.140625" style="9" bestFit="1" customWidth="1"/>
    <col min="4614" max="4614" width="18.7109375" style="9" customWidth="1"/>
    <col min="4615" max="4615" width="2.42578125" style="9" bestFit="1" customWidth="1"/>
    <col min="4616" max="4616" width="20.7109375" style="9" customWidth="1"/>
    <col min="4617" max="4863" width="9.140625" style="9"/>
    <col min="4864" max="4864" width="12.7109375" style="9" customWidth="1"/>
    <col min="4865" max="4865" width="15.7109375" style="9" customWidth="1"/>
    <col min="4866" max="4866" width="2.140625" style="9" customWidth="1"/>
    <col min="4867" max="4867" width="15.7109375" style="9" customWidth="1"/>
    <col min="4868" max="4868" width="18.7109375" style="9" customWidth="1"/>
    <col min="4869" max="4869" width="2.140625" style="9" bestFit="1" customWidth="1"/>
    <col min="4870" max="4870" width="18.7109375" style="9" customWidth="1"/>
    <col min="4871" max="4871" width="2.42578125" style="9" bestFit="1" customWidth="1"/>
    <col min="4872" max="4872" width="20.7109375" style="9" customWidth="1"/>
    <col min="4873" max="5119" width="9.140625" style="9"/>
    <col min="5120" max="5120" width="12.7109375" style="9" customWidth="1"/>
    <col min="5121" max="5121" width="15.7109375" style="9" customWidth="1"/>
    <col min="5122" max="5122" width="2.140625" style="9" customWidth="1"/>
    <col min="5123" max="5123" width="15.7109375" style="9" customWidth="1"/>
    <col min="5124" max="5124" width="18.7109375" style="9" customWidth="1"/>
    <col min="5125" max="5125" width="2.140625" style="9" bestFit="1" customWidth="1"/>
    <col min="5126" max="5126" width="18.7109375" style="9" customWidth="1"/>
    <col min="5127" max="5127" width="2.42578125" style="9" bestFit="1" customWidth="1"/>
    <col min="5128" max="5128" width="20.7109375" style="9" customWidth="1"/>
    <col min="5129" max="5375" width="9.140625" style="9"/>
    <col min="5376" max="5376" width="12.7109375" style="9" customWidth="1"/>
    <col min="5377" max="5377" width="15.7109375" style="9" customWidth="1"/>
    <col min="5378" max="5378" width="2.140625" style="9" customWidth="1"/>
    <col min="5379" max="5379" width="15.7109375" style="9" customWidth="1"/>
    <col min="5380" max="5380" width="18.7109375" style="9" customWidth="1"/>
    <col min="5381" max="5381" width="2.140625" style="9" bestFit="1" customWidth="1"/>
    <col min="5382" max="5382" width="18.7109375" style="9" customWidth="1"/>
    <col min="5383" max="5383" width="2.42578125" style="9" bestFit="1" customWidth="1"/>
    <col min="5384" max="5384" width="20.7109375" style="9" customWidth="1"/>
    <col min="5385" max="5631" width="9.140625" style="9"/>
    <col min="5632" max="5632" width="12.7109375" style="9" customWidth="1"/>
    <col min="5633" max="5633" width="15.7109375" style="9" customWidth="1"/>
    <col min="5634" max="5634" width="2.140625" style="9" customWidth="1"/>
    <col min="5635" max="5635" width="15.7109375" style="9" customWidth="1"/>
    <col min="5636" max="5636" width="18.7109375" style="9" customWidth="1"/>
    <col min="5637" max="5637" width="2.140625" style="9" bestFit="1" customWidth="1"/>
    <col min="5638" max="5638" width="18.7109375" style="9" customWidth="1"/>
    <col min="5639" max="5639" width="2.42578125" style="9" bestFit="1" customWidth="1"/>
    <col min="5640" max="5640" width="20.7109375" style="9" customWidth="1"/>
    <col min="5641" max="5887" width="9.140625" style="9"/>
    <col min="5888" max="5888" width="12.7109375" style="9" customWidth="1"/>
    <col min="5889" max="5889" width="15.7109375" style="9" customWidth="1"/>
    <col min="5890" max="5890" width="2.140625" style="9" customWidth="1"/>
    <col min="5891" max="5891" width="15.7109375" style="9" customWidth="1"/>
    <col min="5892" max="5892" width="18.7109375" style="9" customWidth="1"/>
    <col min="5893" max="5893" width="2.140625" style="9" bestFit="1" customWidth="1"/>
    <col min="5894" max="5894" width="18.7109375" style="9" customWidth="1"/>
    <col min="5895" max="5895" width="2.42578125" style="9" bestFit="1" customWidth="1"/>
    <col min="5896" max="5896" width="20.7109375" style="9" customWidth="1"/>
    <col min="5897" max="6143" width="9.140625" style="9"/>
    <col min="6144" max="6144" width="12.7109375" style="9" customWidth="1"/>
    <col min="6145" max="6145" width="15.7109375" style="9" customWidth="1"/>
    <col min="6146" max="6146" width="2.140625" style="9" customWidth="1"/>
    <col min="6147" max="6147" width="15.7109375" style="9" customWidth="1"/>
    <col min="6148" max="6148" width="18.7109375" style="9" customWidth="1"/>
    <col min="6149" max="6149" width="2.140625" style="9" bestFit="1" customWidth="1"/>
    <col min="6150" max="6150" width="18.7109375" style="9" customWidth="1"/>
    <col min="6151" max="6151" width="2.42578125" style="9" bestFit="1" customWidth="1"/>
    <col min="6152" max="6152" width="20.7109375" style="9" customWidth="1"/>
    <col min="6153" max="6399" width="9.140625" style="9"/>
    <col min="6400" max="6400" width="12.7109375" style="9" customWidth="1"/>
    <col min="6401" max="6401" width="15.7109375" style="9" customWidth="1"/>
    <col min="6402" max="6402" width="2.140625" style="9" customWidth="1"/>
    <col min="6403" max="6403" width="15.7109375" style="9" customWidth="1"/>
    <col min="6404" max="6404" width="18.7109375" style="9" customWidth="1"/>
    <col min="6405" max="6405" width="2.140625" style="9" bestFit="1" customWidth="1"/>
    <col min="6406" max="6406" width="18.7109375" style="9" customWidth="1"/>
    <col min="6407" max="6407" width="2.42578125" style="9" bestFit="1" customWidth="1"/>
    <col min="6408" max="6408" width="20.7109375" style="9" customWidth="1"/>
    <col min="6409" max="6655" width="9.140625" style="9"/>
    <col min="6656" max="6656" width="12.7109375" style="9" customWidth="1"/>
    <col min="6657" max="6657" width="15.7109375" style="9" customWidth="1"/>
    <col min="6658" max="6658" width="2.140625" style="9" customWidth="1"/>
    <col min="6659" max="6659" width="15.7109375" style="9" customWidth="1"/>
    <col min="6660" max="6660" width="18.7109375" style="9" customWidth="1"/>
    <col min="6661" max="6661" width="2.140625" style="9" bestFit="1" customWidth="1"/>
    <col min="6662" max="6662" width="18.7109375" style="9" customWidth="1"/>
    <col min="6663" max="6663" width="2.42578125" style="9" bestFit="1" customWidth="1"/>
    <col min="6664" max="6664" width="20.7109375" style="9" customWidth="1"/>
    <col min="6665" max="6911" width="9.140625" style="9"/>
    <col min="6912" max="6912" width="12.7109375" style="9" customWidth="1"/>
    <col min="6913" max="6913" width="15.7109375" style="9" customWidth="1"/>
    <col min="6914" max="6914" width="2.140625" style="9" customWidth="1"/>
    <col min="6915" max="6915" width="15.7109375" style="9" customWidth="1"/>
    <col min="6916" max="6916" width="18.7109375" style="9" customWidth="1"/>
    <col min="6917" max="6917" width="2.140625" style="9" bestFit="1" customWidth="1"/>
    <col min="6918" max="6918" width="18.7109375" style="9" customWidth="1"/>
    <col min="6919" max="6919" width="2.42578125" style="9" bestFit="1" customWidth="1"/>
    <col min="6920" max="6920" width="20.7109375" style="9" customWidth="1"/>
    <col min="6921" max="7167" width="9.140625" style="9"/>
    <col min="7168" max="7168" width="12.7109375" style="9" customWidth="1"/>
    <col min="7169" max="7169" width="15.7109375" style="9" customWidth="1"/>
    <col min="7170" max="7170" width="2.140625" style="9" customWidth="1"/>
    <col min="7171" max="7171" width="15.7109375" style="9" customWidth="1"/>
    <col min="7172" max="7172" width="18.7109375" style="9" customWidth="1"/>
    <col min="7173" max="7173" width="2.140625" style="9" bestFit="1" customWidth="1"/>
    <col min="7174" max="7174" width="18.7109375" style="9" customWidth="1"/>
    <col min="7175" max="7175" width="2.42578125" style="9" bestFit="1" customWidth="1"/>
    <col min="7176" max="7176" width="20.7109375" style="9" customWidth="1"/>
    <col min="7177" max="7423" width="9.140625" style="9"/>
    <col min="7424" max="7424" width="12.7109375" style="9" customWidth="1"/>
    <col min="7425" max="7425" width="15.7109375" style="9" customWidth="1"/>
    <col min="7426" max="7426" width="2.140625" style="9" customWidth="1"/>
    <col min="7427" max="7427" width="15.7109375" style="9" customWidth="1"/>
    <col min="7428" max="7428" width="18.7109375" style="9" customWidth="1"/>
    <col min="7429" max="7429" width="2.140625" style="9" bestFit="1" customWidth="1"/>
    <col min="7430" max="7430" width="18.7109375" style="9" customWidth="1"/>
    <col min="7431" max="7431" width="2.42578125" style="9" bestFit="1" customWidth="1"/>
    <col min="7432" max="7432" width="20.7109375" style="9" customWidth="1"/>
    <col min="7433" max="7679" width="9.140625" style="9"/>
    <col min="7680" max="7680" width="12.7109375" style="9" customWidth="1"/>
    <col min="7681" max="7681" width="15.7109375" style="9" customWidth="1"/>
    <col min="7682" max="7682" width="2.140625" style="9" customWidth="1"/>
    <col min="7683" max="7683" width="15.7109375" style="9" customWidth="1"/>
    <col min="7684" max="7684" width="18.7109375" style="9" customWidth="1"/>
    <col min="7685" max="7685" width="2.140625" style="9" bestFit="1" customWidth="1"/>
    <col min="7686" max="7686" width="18.7109375" style="9" customWidth="1"/>
    <col min="7687" max="7687" width="2.42578125" style="9" bestFit="1" customWidth="1"/>
    <col min="7688" max="7688" width="20.7109375" style="9" customWidth="1"/>
    <col min="7689" max="7935" width="9.140625" style="9"/>
    <col min="7936" max="7936" width="12.7109375" style="9" customWidth="1"/>
    <col min="7937" max="7937" width="15.7109375" style="9" customWidth="1"/>
    <col min="7938" max="7938" width="2.140625" style="9" customWidth="1"/>
    <col min="7939" max="7939" width="15.7109375" style="9" customWidth="1"/>
    <col min="7940" max="7940" width="18.7109375" style="9" customWidth="1"/>
    <col min="7941" max="7941" width="2.140625" style="9" bestFit="1" customWidth="1"/>
    <col min="7942" max="7942" width="18.7109375" style="9" customWidth="1"/>
    <col min="7943" max="7943" width="2.42578125" style="9" bestFit="1" customWidth="1"/>
    <col min="7944" max="7944" width="20.7109375" style="9" customWidth="1"/>
    <col min="7945" max="8191" width="9.140625" style="9"/>
    <col min="8192" max="8192" width="12.7109375" style="9" customWidth="1"/>
    <col min="8193" max="8193" width="15.7109375" style="9" customWidth="1"/>
    <col min="8194" max="8194" width="2.140625" style="9" customWidth="1"/>
    <col min="8195" max="8195" width="15.7109375" style="9" customWidth="1"/>
    <col min="8196" max="8196" width="18.7109375" style="9" customWidth="1"/>
    <col min="8197" max="8197" width="2.140625" style="9" bestFit="1" customWidth="1"/>
    <col min="8198" max="8198" width="18.7109375" style="9" customWidth="1"/>
    <col min="8199" max="8199" width="2.42578125" style="9" bestFit="1" customWidth="1"/>
    <col min="8200" max="8200" width="20.7109375" style="9" customWidth="1"/>
    <col min="8201" max="8447" width="9.140625" style="9"/>
    <col min="8448" max="8448" width="12.7109375" style="9" customWidth="1"/>
    <col min="8449" max="8449" width="15.7109375" style="9" customWidth="1"/>
    <col min="8450" max="8450" width="2.140625" style="9" customWidth="1"/>
    <col min="8451" max="8451" width="15.7109375" style="9" customWidth="1"/>
    <col min="8452" max="8452" width="18.7109375" style="9" customWidth="1"/>
    <col min="8453" max="8453" width="2.140625" style="9" bestFit="1" customWidth="1"/>
    <col min="8454" max="8454" width="18.7109375" style="9" customWidth="1"/>
    <col min="8455" max="8455" width="2.42578125" style="9" bestFit="1" customWidth="1"/>
    <col min="8456" max="8456" width="20.7109375" style="9" customWidth="1"/>
    <col min="8457" max="8703" width="9.140625" style="9"/>
    <col min="8704" max="8704" width="12.7109375" style="9" customWidth="1"/>
    <col min="8705" max="8705" width="15.7109375" style="9" customWidth="1"/>
    <col min="8706" max="8706" width="2.140625" style="9" customWidth="1"/>
    <col min="8707" max="8707" width="15.7109375" style="9" customWidth="1"/>
    <col min="8708" max="8708" width="18.7109375" style="9" customWidth="1"/>
    <col min="8709" max="8709" width="2.140625" style="9" bestFit="1" customWidth="1"/>
    <col min="8710" max="8710" width="18.7109375" style="9" customWidth="1"/>
    <col min="8711" max="8711" width="2.42578125" style="9" bestFit="1" customWidth="1"/>
    <col min="8712" max="8712" width="20.7109375" style="9" customWidth="1"/>
    <col min="8713" max="8959" width="9.140625" style="9"/>
    <col min="8960" max="8960" width="12.7109375" style="9" customWidth="1"/>
    <col min="8961" max="8961" width="15.7109375" style="9" customWidth="1"/>
    <col min="8962" max="8962" width="2.140625" style="9" customWidth="1"/>
    <col min="8963" max="8963" width="15.7109375" style="9" customWidth="1"/>
    <col min="8964" max="8964" width="18.7109375" style="9" customWidth="1"/>
    <col min="8965" max="8965" width="2.140625" style="9" bestFit="1" customWidth="1"/>
    <col min="8966" max="8966" width="18.7109375" style="9" customWidth="1"/>
    <col min="8967" max="8967" width="2.42578125" style="9" bestFit="1" customWidth="1"/>
    <col min="8968" max="8968" width="20.7109375" style="9" customWidth="1"/>
    <col min="8969" max="9215" width="9.140625" style="9"/>
    <col min="9216" max="9216" width="12.7109375" style="9" customWidth="1"/>
    <col min="9217" max="9217" width="15.7109375" style="9" customWidth="1"/>
    <col min="9218" max="9218" width="2.140625" style="9" customWidth="1"/>
    <col min="9219" max="9219" width="15.7109375" style="9" customWidth="1"/>
    <col min="9220" max="9220" width="18.7109375" style="9" customWidth="1"/>
    <col min="9221" max="9221" width="2.140625" style="9" bestFit="1" customWidth="1"/>
    <col min="9222" max="9222" width="18.7109375" style="9" customWidth="1"/>
    <col min="9223" max="9223" width="2.42578125" style="9" bestFit="1" customWidth="1"/>
    <col min="9224" max="9224" width="20.7109375" style="9" customWidth="1"/>
    <col min="9225" max="9471" width="9.140625" style="9"/>
    <col min="9472" max="9472" width="12.7109375" style="9" customWidth="1"/>
    <col min="9473" max="9473" width="15.7109375" style="9" customWidth="1"/>
    <col min="9474" max="9474" width="2.140625" style="9" customWidth="1"/>
    <col min="9475" max="9475" width="15.7109375" style="9" customWidth="1"/>
    <col min="9476" max="9476" width="18.7109375" style="9" customWidth="1"/>
    <col min="9477" max="9477" width="2.140625" style="9" bestFit="1" customWidth="1"/>
    <col min="9478" max="9478" width="18.7109375" style="9" customWidth="1"/>
    <col min="9479" max="9479" width="2.42578125" style="9" bestFit="1" customWidth="1"/>
    <col min="9480" max="9480" width="20.7109375" style="9" customWidth="1"/>
    <col min="9481" max="9727" width="9.140625" style="9"/>
    <col min="9728" max="9728" width="12.7109375" style="9" customWidth="1"/>
    <col min="9729" max="9729" width="15.7109375" style="9" customWidth="1"/>
    <col min="9730" max="9730" width="2.140625" style="9" customWidth="1"/>
    <col min="9731" max="9731" width="15.7109375" style="9" customWidth="1"/>
    <col min="9732" max="9732" width="18.7109375" style="9" customWidth="1"/>
    <col min="9733" max="9733" width="2.140625" style="9" bestFit="1" customWidth="1"/>
    <col min="9734" max="9734" width="18.7109375" style="9" customWidth="1"/>
    <col min="9735" max="9735" width="2.42578125" style="9" bestFit="1" customWidth="1"/>
    <col min="9736" max="9736" width="20.7109375" style="9" customWidth="1"/>
    <col min="9737" max="9983" width="9.140625" style="9"/>
    <col min="9984" max="9984" width="12.7109375" style="9" customWidth="1"/>
    <col min="9985" max="9985" width="15.7109375" style="9" customWidth="1"/>
    <col min="9986" max="9986" width="2.140625" style="9" customWidth="1"/>
    <col min="9987" max="9987" width="15.7109375" style="9" customWidth="1"/>
    <col min="9988" max="9988" width="18.7109375" style="9" customWidth="1"/>
    <col min="9989" max="9989" width="2.140625" style="9" bestFit="1" customWidth="1"/>
    <col min="9990" max="9990" width="18.7109375" style="9" customWidth="1"/>
    <col min="9991" max="9991" width="2.42578125" style="9" bestFit="1" customWidth="1"/>
    <col min="9992" max="9992" width="20.7109375" style="9" customWidth="1"/>
    <col min="9993" max="10239" width="9.140625" style="9"/>
    <col min="10240" max="10240" width="12.7109375" style="9" customWidth="1"/>
    <col min="10241" max="10241" width="15.7109375" style="9" customWidth="1"/>
    <col min="10242" max="10242" width="2.140625" style="9" customWidth="1"/>
    <col min="10243" max="10243" width="15.7109375" style="9" customWidth="1"/>
    <col min="10244" max="10244" width="18.7109375" style="9" customWidth="1"/>
    <col min="10245" max="10245" width="2.140625" style="9" bestFit="1" customWidth="1"/>
    <col min="10246" max="10246" width="18.7109375" style="9" customWidth="1"/>
    <col min="10247" max="10247" width="2.42578125" style="9" bestFit="1" customWidth="1"/>
    <col min="10248" max="10248" width="20.7109375" style="9" customWidth="1"/>
    <col min="10249" max="10495" width="9.140625" style="9"/>
    <col min="10496" max="10496" width="12.7109375" style="9" customWidth="1"/>
    <col min="10497" max="10497" width="15.7109375" style="9" customWidth="1"/>
    <col min="10498" max="10498" width="2.140625" style="9" customWidth="1"/>
    <col min="10499" max="10499" width="15.7109375" style="9" customWidth="1"/>
    <col min="10500" max="10500" width="18.7109375" style="9" customWidth="1"/>
    <col min="10501" max="10501" width="2.140625" style="9" bestFit="1" customWidth="1"/>
    <col min="10502" max="10502" width="18.7109375" style="9" customWidth="1"/>
    <col min="10503" max="10503" width="2.42578125" style="9" bestFit="1" customWidth="1"/>
    <col min="10504" max="10504" width="20.7109375" style="9" customWidth="1"/>
    <col min="10505" max="10751" width="9.140625" style="9"/>
    <col min="10752" max="10752" width="12.7109375" style="9" customWidth="1"/>
    <col min="10753" max="10753" width="15.7109375" style="9" customWidth="1"/>
    <col min="10754" max="10754" width="2.140625" style="9" customWidth="1"/>
    <col min="10755" max="10755" width="15.7109375" style="9" customWidth="1"/>
    <col min="10756" max="10756" width="18.7109375" style="9" customWidth="1"/>
    <col min="10757" max="10757" width="2.140625" style="9" bestFit="1" customWidth="1"/>
    <col min="10758" max="10758" width="18.7109375" style="9" customWidth="1"/>
    <col min="10759" max="10759" width="2.42578125" style="9" bestFit="1" customWidth="1"/>
    <col min="10760" max="10760" width="20.7109375" style="9" customWidth="1"/>
    <col min="10761" max="11007" width="9.140625" style="9"/>
    <col min="11008" max="11008" width="12.7109375" style="9" customWidth="1"/>
    <col min="11009" max="11009" width="15.7109375" style="9" customWidth="1"/>
    <col min="11010" max="11010" width="2.140625" style="9" customWidth="1"/>
    <col min="11011" max="11011" width="15.7109375" style="9" customWidth="1"/>
    <col min="11012" max="11012" width="18.7109375" style="9" customWidth="1"/>
    <col min="11013" max="11013" width="2.140625" style="9" bestFit="1" customWidth="1"/>
    <col min="11014" max="11014" width="18.7109375" style="9" customWidth="1"/>
    <col min="11015" max="11015" width="2.42578125" style="9" bestFit="1" customWidth="1"/>
    <col min="11016" max="11016" width="20.7109375" style="9" customWidth="1"/>
    <col min="11017" max="11263" width="9.140625" style="9"/>
    <col min="11264" max="11264" width="12.7109375" style="9" customWidth="1"/>
    <col min="11265" max="11265" width="15.7109375" style="9" customWidth="1"/>
    <col min="11266" max="11266" width="2.140625" style="9" customWidth="1"/>
    <col min="11267" max="11267" width="15.7109375" style="9" customWidth="1"/>
    <col min="11268" max="11268" width="18.7109375" style="9" customWidth="1"/>
    <col min="11269" max="11269" width="2.140625" style="9" bestFit="1" customWidth="1"/>
    <col min="11270" max="11270" width="18.7109375" style="9" customWidth="1"/>
    <col min="11271" max="11271" width="2.42578125" style="9" bestFit="1" customWidth="1"/>
    <col min="11272" max="11272" width="20.7109375" style="9" customWidth="1"/>
    <col min="11273" max="11519" width="9.140625" style="9"/>
    <col min="11520" max="11520" width="12.7109375" style="9" customWidth="1"/>
    <col min="11521" max="11521" width="15.7109375" style="9" customWidth="1"/>
    <col min="11522" max="11522" width="2.140625" style="9" customWidth="1"/>
    <col min="11523" max="11523" width="15.7109375" style="9" customWidth="1"/>
    <col min="11524" max="11524" width="18.7109375" style="9" customWidth="1"/>
    <col min="11525" max="11525" width="2.140625" style="9" bestFit="1" customWidth="1"/>
    <col min="11526" max="11526" width="18.7109375" style="9" customWidth="1"/>
    <col min="11527" max="11527" width="2.42578125" style="9" bestFit="1" customWidth="1"/>
    <col min="11528" max="11528" width="20.7109375" style="9" customWidth="1"/>
    <col min="11529" max="11775" width="9.140625" style="9"/>
    <col min="11776" max="11776" width="12.7109375" style="9" customWidth="1"/>
    <col min="11777" max="11777" width="15.7109375" style="9" customWidth="1"/>
    <col min="11778" max="11778" width="2.140625" style="9" customWidth="1"/>
    <col min="11779" max="11779" width="15.7109375" style="9" customWidth="1"/>
    <col min="11780" max="11780" width="18.7109375" style="9" customWidth="1"/>
    <col min="11781" max="11781" width="2.140625" style="9" bestFit="1" customWidth="1"/>
    <col min="11782" max="11782" width="18.7109375" style="9" customWidth="1"/>
    <col min="11783" max="11783" width="2.42578125" style="9" bestFit="1" customWidth="1"/>
    <col min="11784" max="11784" width="20.7109375" style="9" customWidth="1"/>
    <col min="11785" max="12031" width="9.140625" style="9"/>
    <col min="12032" max="12032" width="12.7109375" style="9" customWidth="1"/>
    <col min="12033" max="12033" width="15.7109375" style="9" customWidth="1"/>
    <col min="12034" max="12034" width="2.140625" style="9" customWidth="1"/>
    <col min="12035" max="12035" width="15.7109375" style="9" customWidth="1"/>
    <col min="12036" max="12036" width="18.7109375" style="9" customWidth="1"/>
    <col min="12037" max="12037" width="2.140625" style="9" bestFit="1" customWidth="1"/>
    <col min="12038" max="12038" width="18.7109375" style="9" customWidth="1"/>
    <col min="12039" max="12039" width="2.42578125" style="9" bestFit="1" customWidth="1"/>
    <col min="12040" max="12040" width="20.7109375" style="9" customWidth="1"/>
    <col min="12041" max="12287" width="9.140625" style="9"/>
    <col min="12288" max="12288" width="12.7109375" style="9" customWidth="1"/>
    <col min="12289" max="12289" width="15.7109375" style="9" customWidth="1"/>
    <col min="12290" max="12290" width="2.140625" style="9" customWidth="1"/>
    <col min="12291" max="12291" width="15.7109375" style="9" customWidth="1"/>
    <col min="12292" max="12292" width="18.7109375" style="9" customWidth="1"/>
    <col min="12293" max="12293" width="2.140625" style="9" bestFit="1" customWidth="1"/>
    <col min="12294" max="12294" width="18.7109375" style="9" customWidth="1"/>
    <col min="12295" max="12295" width="2.42578125" style="9" bestFit="1" customWidth="1"/>
    <col min="12296" max="12296" width="20.7109375" style="9" customWidth="1"/>
    <col min="12297" max="12543" width="9.140625" style="9"/>
    <col min="12544" max="12544" width="12.7109375" style="9" customWidth="1"/>
    <col min="12545" max="12545" width="15.7109375" style="9" customWidth="1"/>
    <col min="12546" max="12546" width="2.140625" style="9" customWidth="1"/>
    <col min="12547" max="12547" width="15.7109375" style="9" customWidth="1"/>
    <col min="12548" max="12548" width="18.7109375" style="9" customWidth="1"/>
    <col min="12549" max="12549" width="2.140625" style="9" bestFit="1" customWidth="1"/>
    <col min="12550" max="12550" width="18.7109375" style="9" customWidth="1"/>
    <col min="12551" max="12551" width="2.42578125" style="9" bestFit="1" customWidth="1"/>
    <col min="12552" max="12552" width="20.7109375" style="9" customWidth="1"/>
    <col min="12553" max="12799" width="9.140625" style="9"/>
    <col min="12800" max="12800" width="12.7109375" style="9" customWidth="1"/>
    <col min="12801" max="12801" width="15.7109375" style="9" customWidth="1"/>
    <col min="12802" max="12802" width="2.140625" style="9" customWidth="1"/>
    <col min="12803" max="12803" width="15.7109375" style="9" customWidth="1"/>
    <col min="12804" max="12804" width="18.7109375" style="9" customWidth="1"/>
    <col min="12805" max="12805" width="2.140625" style="9" bestFit="1" customWidth="1"/>
    <col min="12806" max="12806" width="18.7109375" style="9" customWidth="1"/>
    <col min="12807" max="12807" width="2.42578125" style="9" bestFit="1" customWidth="1"/>
    <col min="12808" max="12808" width="20.7109375" style="9" customWidth="1"/>
    <col min="12809" max="13055" width="9.140625" style="9"/>
    <col min="13056" max="13056" width="12.7109375" style="9" customWidth="1"/>
    <col min="13057" max="13057" width="15.7109375" style="9" customWidth="1"/>
    <col min="13058" max="13058" width="2.140625" style="9" customWidth="1"/>
    <col min="13059" max="13059" width="15.7109375" style="9" customWidth="1"/>
    <col min="13060" max="13060" width="18.7109375" style="9" customWidth="1"/>
    <col min="13061" max="13061" width="2.140625" style="9" bestFit="1" customWidth="1"/>
    <col min="13062" max="13062" width="18.7109375" style="9" customWidth="1"/>
    <col min="13063" max="13063" width="2.42578125" style="9" bestFit="1" customWidth="1"/>
    <col min="13064" max="13064" width="20.7109375" style="9" customWidth="1"/>
    <col min="13065" max="13311" width="9.140625" style="9"/>
    <col min="13312" max="13312" width="12.7109375" style="9" customWidth="1"/>
    <col min="13313" max="13313" width="15.7109375" style="9" customWidth="1"/>
    <col min="13314" max="13314" width="2.140625" style="9" customWidth="1"/>
    <col min="13315" max="13315" width="15.7109375" style="9" customWidth="1"/>
    <col min="13316" max="13316" width="18.7109375" style="9" customWidth="1"/>
    <col min="13317" max="13317" width="2.140625" style="9" bestFit="1" customWidth="1"/>
    <col min="13318" max="13318" width="18.7109375" style="9" customWidth="1"/>
    <col min="13319" max="13319" width="2.42578125" style="9" bestFit="1" customWidth="1"/>
    <col min="13320" max="13320" width="20.7109375" style="9" customWidth="1"/>
    <col min="13321" max="13567" width="9.140625" style="9"/>
    <col min="13568" max="13568" width="12.7109375" style="9" customWidth="1"/>
    <col min="13569" max="13569" width="15.7109375" style="9" customWidth="1"/>
    <col min="13570" max="13570" width="2.140625" style="9" customWidth="1"/>
    <col min="13571" max="13571" width="15.7109375" style="9" customWidth="1"/>
    <col min="13572" max="13572" width="18.7109375" style="9" customWidth="1"/>
    <col min="13573" max="13573" width="2.140625" style="9" bestFit="1" customWidth="1"/>
    <col min="13574" max="13574" width="18.7109375" style="9" customWidth="1"/>
    <col min="13575" max="13575" width="2.42578125" style="9" bestFit="1" customWidth="1"/>
    <col min="13576" max="13576" width="20.7109375" style="9" customWidth="1"/>
    <col min="13577" max="13823" width="9.140625" style="9"/>
    <col min="13824" max="13824" width="12.7109375" style="9" customWidth="1"/>
    <col min="13825" max="13825" width="15.7109375" style="9" customWidth="1"/>
    <col min="13826" max="13826" width="2.140625" style="9" customWidth="1"/>
    <col min="13827" max="13827" width="15.7109375" style="9" customWidth="1"/>
    <col min="13828" max="13828" width="18.7109375" style="9" customWidth="1"/>
    <col min="13829" max="13829" width="2.140625" style="9" bestFit="1" customWidth="1"/>
    <col min="13830" max="13830" width="18.7109375" style="9" customWidth="1"/>
    <col min="13831" max="13831" width="2.42578125" style="9" bestFit="1" customWidth="1"/>
    <col min="13832" max="13832" width="20.7109375" style="9" customWidth="1"/>
    <col min="13833" max="14079" width="9.140625" style="9"/>
    <col min="14080" max="14080" width="12.7109375" style="9" customWidth="1"/>
    <col min="14081" max="14081" width="15.7109375" style="9" customWidth="1"/>
    <col min="14082" max="14082" width="2.140625" style="9" customWidth="1"/>
    <col min="14083" max="14083" width="15.7109375" style="9" customWidth="1"/>
    <col min="14084" max="14084" width="18.7109375" style="9" customWidth="1"/>
    <col min="14085" max="14085" width="2.140625" style="9" bestFit="1" customWidth="1"/>
    <col min="14086" max="14086" width="18.7109375" style="9" customWidth="1"/>
    <col min="14087" max="14087" width="2.42578125" style="9" bestFit="1" customWidth="1"/>
    <col min="14088" max="14088" width="20.7109375" style="9" customWidth="1"/>
    <col min="14089" max="14335" width="9.140625" style="9"/>
    <col min="14336" max="14336" width="12.7109375" style="9" customWidth="1"/>
    <col min="14337" max="14337" width="15.7109375" style="9" customWidth="1"/>
    <col min="14338" max="14338" width="2.140625" style="9" customWidth="1"/>
    <col min="14339" max="14339" width="15.7109375" style="9" customWidth="1"/>
    <col min="14340" max="14340" width="18.7109375" style="9" customWidth="1"/>
    <col min="14341" max="14341" width="2.140625" style="9" bestFit="1" customWidth="1"/>
    <col min="14342" max="14342" width="18.7109375" style="9" customWidth="1"/>
    <col min="14343" max="14343" width="2.42578125" style="9" bestFit="1" customWidth="1"/>
    <col min="14344" max="14344" width="20.7109375" style="9" customWidth="1"/>
    <col min="14345" max="14591" width="9.140625" style="9"/>
    <col min="14592" max="14592" width="12.7109375" style="9" customWidth="1"/>
    <col min="14593" max="14593" width="15.7109375" style="9" customWidth="1"/>
    <col min="14594" max="14594" width="2.140625" style="9" customWidth="1"/>
    <col min="14595" max="14595" width="15.7109375" style="9" customWidth="1"/>
    <col min="14596" max="14596" width="18.7109375" style="9" customWidth="1"/>
    <col min="14597" max="14597" width="2.140625" style="9" bestFit="1" customWidth="1"/>
    <col min="14598" max="14598" width="18.7109375" style="9" customWidth="1"/>
    <col min="14599" max="14599" width="2.42578125" style="9" bestFit="1" customWidth="1"/>
    <col min="14600" max="14600" width="20.7109375" style="9" customWidth="1"/>
    <col min="14601" max="14847" width="9.140625" style="9"/>
    <col min="14848" max="14848" width="12.7109375" style="9" customWidth="1"/>
    <col min="14849" max="14849" width="15.7109375" style="9" customWidth="1"/>
    <col min="14850" max="14850" width="2.140625" style="9" customWidth="1"/>
    <col min="14851" max="14851" width="15.7109375" style="9" customWidth="1"/>
    <col min="14852" max="14852" width="18.7109375" style="9" customWidth="1"/>
    <col min="14853" max="14853" width="2.140625" style="9" bestFit="1" customWidth="1"/>
    <col min="14854" max="14854" width="18.7109375" style="9" customWidth="1"/>
    <col min="14855" max="14855" width="2.42578125" style="9" bestFit="1" customWidth="1"/>
    <col min="14856" max="14856" width="20.7109375" style="9" customWidth="1"/>
    <col min="14857" max="15103" width="9.140625" style="9"/>
    <col min="15104" max="15104" width="12.7109375" style="9" customWidth="1"/>
    <col min="15105" max="15105" width="15.7109375" style="9" customWidth="1"/>
    <col min="15106" max="15106" width="2.140625" style="9" customWidth="1"/>
    <col min="15107" max="15107" width="15.7109375" style="9" customWidth="1"/>
    <col min="15108" max="15108" width="18.7109375" style="9" customWidth="1"/>
    <col min="15109" max="15109" width="2.140625" style="9" bestFit="1" customWidth="1"/>
    <col min="15110" max="15110" width="18.7109375" style="9" customWidth="1"/>
    <col min="15111" max="15111" width="2.42578125" style="9" bestFit="1" customWidth="1"/>
    <col min="15112" max="15112" width="20.7109375" style="9" customWidth="1"/>
    <col min="15113" max="15359" width="9.140625" style="9"/>
    <col min="15360" max="15360" width="12.7109375" style="9" customWidth="1"/>
    <col min="15361" max="15361" width="15.7109375" style="9" customWidth="1"/>
    <col min="15362" max="15362" width="2.140625" style="9" customWidth="1"/>
    <col min="15363" max="15363" width="15.7109375" style="9" customWidth="1"/>
    <col min="15364" max="15364" width="18.7109375" style="9" customWidth="1"/>
    <col min="15365" max="15365" width="2.140625" style="9" bestFit="1" customWidth="1"/>
    <col min="15366" max="15366" width="18.7109375" style="9" customWidth="1"/>
    <col min="15367" max="15367" width="2.42578125" style="9" bestFit="1" customWidth="1"/>
    <col min="15368" max="15368" width="20.7109375" style="9" customWidth="1"/>
    <col min="15369" max="15615" width="9.140625" style="9"/>
    <col min="15616" max="15616" width="12.7109375" style="9" customWidth="1"/>
    <col min="15617" max="15617" width="15.7109375" style="9" customWidth="1"/>
    <col min="15618" max="15618" width="2.140625" style="9" customWidth="1"/>
    <col min="15619" max="15619" width="15.7109375" style="9" customWidth="1"/>
    <col min="15620" max="15620" width="18.7109375" style="9" customWidth="1"/>
    <col min="15621" max="15621" width="2.140625" style="9" bestFit="1" customWidth="1"/>
    <col min="15622" max="15622" width="18.7109375" style="9" customWidth="1"/>
    <col min="15623" max="15623" width="2.42578125" style="9" bestFit="1" customWidth="1"/>
    <col min="15624" max="15624" width="20.7109375" style="9" customWidth="1"/>
    <col min="15625" max="15871" width="9.140625" style="9"/>
    <col min="15872" max="15872" width="12.7109375" style="9" customWidth="1"/>
    <col min="15873" max="15873" width="15.7109375" style="9" customWidth="1"/>
    <col min="15874" max="15874" width="2.140625" style="9" customWidth="1"/>
    <col min="15875" max="15875" width="15.7109375" style="9" customWidth="1"/>
    <col min="15876" max="15876" width="18.7109375" style="9" customWidth="1"/>
    <col min="15877" max="15877" width="2.140625" style="9" bestFit="1" customWidth="1"/>
    <col min="15878" max="15878" width="18.7109375" style="9" customWidth="1"/>
    <col min="15879" max="15879" width="2.42578125" style="9" bestFit="1" customWidth="1"/>
    <col min="15880" max="15880" width="20.7109375" style="9" customWidth="1"/>
    <col min="15881" max="16127" width="9.140625" style="9"/>
    <col min="16128" max="16128" width="12.7109375" style="9" customWidth="1"/>
    <col min="16129" max="16129" width="15.7109375" style="9" customWidth="1"/>
    <col min="16130" max="16130" width="2.140625" style="9" customWidth="1"/>
    <col min="16131" max="16131" width="15.7109375" style="9" customWidth="1"/>
    <col min="16132" max="16132" width="18.7109375" style="9" customWidth="1"/>
    <col min="16133" max="16133" width="2.140625" style="9" bestFit="1" customWidth="1"/>
    <col min="16134" max="16134" width="18.7109375" style="9" customWidth="1"/>
    <col min="16135" max="16135" width="2.42578125" style="9" bestFit="1" customWidth="1"/>
    <col min="16136" max="16136" width="20.7109375" style="9" customWidth="1"/>
    <col min="16137" max="16384" width="9.140625" style="9"/>
  </cols>
  <sheetData>
    <row r="1" spans="1:9" s="26" customFormat="1" ht="21" x14ac:dyDescent="0.35">
      <c r="A1" s="28"/>
      <c r="B1" s="41" t="s">
        <v>54</v>
      </c>
      <c r="C1" s="41"/>
      <c r="D1" s="41"/>
      <c r="E1" s="41"/>
      <c r="F1" s="41"/>
      <c r="G1" s="41"/>
      <c r="H1" s="41"/>
      <c r="I1" s="41"/>
    </row>
    <row r="2" spans="1:9" s="26" customFormat="1" ht="21" x14ac:dyDescent="0.35">
      <c r="A2" s="28"/>
      <c r="B2" s="41" t="s">
        <v>79</v>
      </c>
      <c r="C2" s="41"/>
      <c r="D2" s="41"/>
      <c r="E2" s="41"/>
      <c r="F2" s="41"/>
      <c r="G2" s="41"/>
      <c r="H2" s="41"/>
      <c r="I2" s="41"/>
    </row>
    <row r="3" spans="1:9" ht="18.75" x14ac:dyDescent="0.3">
      <c r="B3" s="11"/>
      <c r="C3" s="11"/>
      <c r="D3" s="11"/>
      <c r="E3" s="11"/>
      <c r="F3" s="11"/>
      <c r="G3" s="11"/>
      <c r="H3" s="11"/>
      <c r="I3" s="11"/>
    </row>
    <row r="4" spans="1:9" s="53" customFormat="1" ht="57.75" customHeight="1" x14ac:dyDescent="0.25">
      <c r="A4" s="50"/>
      <c r="B4" s="51" t="s">
        <v>49</v>
      </c>
      <c r="C4" s="51" t="s">
        <v>110</v>
      </c>
      <c r="D4" s="51" t="s">
        <v>93</v>
      </c>
      <c r="E4" s="51" t="s">
        <v>94</v>
      </c>
      <c r="F4" s="51" t="s">
        <v>95</v>
      </c>
      <c r="G4" s="51" t="s">
        <v>96</v>
      </c>
      <c r="H4" s="51" t="s">
        <v>97</v>
      </c>
      <c r="I4" s="51" t="s">
        <v>98</v>
      </c>
    </row>
    <row r="5" spans="1:9" s="29" customFormat="1" ht="15.6" customHeight="1" x14ac:dyDescent="0.25">
      <c r="A5" s="28">
        <v>1</v>
      </c>
      <c r="B5" s="4" t="s">
        <v>47</v>
      </c>
      <c r="C5" s="74">
        <v>52604</v>
      </c>
      <c r="D5" s="74">
        <f>E5-C5</f>
        <v>16549</v>
      </c>
      <c r="E5" s="75">
        <v>69153</v>
      </c>
      <c r="F5" s="61">
        <v>11.2</v>
      </c>
      <c r="G5" s="6">
        <v>761855</v>
      </c>
      <c r="H5" s="6">
        <v>758815</v>
      </c>
      <c r="I5" s="6">
        <v>1289910</v>
      </c>
    </row>
    <row r="6" spans="1:9" s="29" customFormat="1" ht="15.6" customHeight="1" x14ac:dyDescent="0.25">
      <c r="A6" s="28"/>
      <c r="B6" s="4" t="s">
        <v>83</v>
      </c>
      <c r="C6" s="74">
        <v>55104</v>
      </c>
      <c r="D6" s="74">
        <f>E6-C6</f>
        <v>17887</v>
      </c>
      <c r="E6" s="75">
        <v>72991</v>
      </c>
      <c r="F6" s="61">
        <v>11.2</v>
      </c>
      <c r="G6" s="6">
        <v>762837</v>
      </c>
      <c r="H6" s="6">
        <v>762970.51</v>
      </c>
      <c r="I6" s="6">
        <f>1617.02+1303308.53</f>
        <v>1304925.55</v>
      </c>
    </row>
    <row r="7" spans="1:9" s="29" customFormat="1" ht="15.6" customHeight="1" x14ac:dyDescent="0.25">
      <c r="A7" s="28"/>
      <c r="B7" s="4" t="s">
        <v>113</v>
      </c>
      <c r="C7" s="74">
        <v>57250</v>
      </c>
      <c r="D7" s="74">
        <f>E7-C7</f>
        <v>18641</v>
      </c>
      <c r="E7" s="75">
        <v>75891</v>
      </c>
      <c r="F7" s="61">
        <v>11.2</v>
      </c>
      <c r="G7" s="6">
        <v>769703</v>
      </c>
      <c r="H7" s="6">
        <v>765241.7100000002</v>
      </c>
      <c r="I7" s="6">
        <v>1320377.909</v>
      </c>
    </row>
    <row r="8" spans="1:9" s="29" customFormat="1" ht="15.6" customHeight="1" x14ac:dyDescent="0.25">
      <c r="A8" s="28"/>
      <c r="B8" s="4" t="s">
        <v>120</v>
      </c>
      <c r="C8" s="74">
        <v>58750</v>
      </c>
      <c r="D8" s="74">
        <f>E8-C8</f>
        <v>19129</v>
      </c>
      <c r="E8" s="75">
        <v>77879</v>
      </c>
      <c r="F8" s="61">
        <v>11.2</v>
      </c>
      <c r="G8" s="6">
        <v>770504</v>
      </c>
      <c r="H8" s="6"/>
      <c r="I8" s="6"/>
    </row>
    <row r="9" spans="1:9" s="29" customFormat="1" ht="15.6" customHeight="1" x14ac:dyDescent="0.25">
      <c r="A9" s="28"/>
      <c r="B9" s="55"/>
      <c r="C9" s="55"/>
      <c r="D9" s="55"/>
      <c r="E9" s="56"/>
      <c r="F9" s="62"/>
      <c r="G9" s="62"/>
      <c r="H9" s="78" t="s">
        <v>89</v>
      </c>
      <c r="I9" s="19">
        <v>45979</v>
      </c>
    </row>
    <row r="10" spans="1:9" s="29" customFormat="1" ht="15.6" customHeight="1" x14ac:dyDescent="0.25">
      <c r="A10" s="28"/>
      <c r="B10" s="55"/>
      <c r="C10" s="55"/>
      <c r="D10" s="55"/>
      <c r="E10" s="56"/>
      <c r="F10" s="62"/>
      <c r="G10" s="62"/>
      <c r="H10" s="78"/>
      <c r="I10" s="19"/>
    </row>
    <row r="11" spans="1:9" s="29" customFormat="1" ht="15.6" customHeight="1" x14ac:dyDescent="0.25">
      <c r="A11" s="28"/>
      <c r="B11" s="1" t="s">
        <v>109</v>
      </c>
      <c r="C11" s="55"/>
      <c r="D11" s="55"/>
      <c r="E11" s="56"/>
      <c r="F11" s="62"/>
      <c r="G11" s="62"/>
      <c r="H11" s="78"/>
      <c r="I11" s="19"/>
    </row>
    <row r="12" spans="1:9" s="29" customFormat="1" ht="15.6" customHeight="1" x14ac:dyDescent="0.25">
      <c r="A12" s="28"/>
      <c r="B12" s="1"/>
      <c r="C12" s="55"/>
      <c r="D12" s="55"/>
      <c r="E12" s="56"/>
      <c r="F12" s="62"/>
      <c r="G12" s="62"/>
      <c r="H12" s="78"/>
      <c r="I12" s="19"/>
    </row>
    <row r="13" spans="1:9" s="29" customFormat="1" ht="15.6" customHeight="1" x14ac:dyDescent="0.25">
      <c r="A13" s="9" t="s">
        <v>44</v>
      </c>
      <c r="B13" s="21" t="s">
        <v>51</v>
      </c>
      <c r="C13" s="21"/>
      <c r="D13" s="21"/>
      <c r="E13" s="56"/>
      <c r="F13" s="62"/>
      <c r="G13" s="62"/>
      <c r="H13" s="58"/>
      <c r="I13" s="56"/>
    </row>
    <row r="14" spans="1:9" s="29" customFormat="1" ht="15.6" customHeight="1" x14ac:dyDescent="0.25">
      <c r="A14" s="28">
        <v>1</v>
      </c>
      <c r="B14" s="1" t="s">
        <v>108</v>
      </c>
      <c r="C14" s="1"/>
      <c r="D14" s="1"/>
      <c r="E14" s="1"/>
      <c r="F14" s="1"/>
      <c r="G14" s="1"/>
      <c r="H14" s="1"/>
      <c r="I14" s="1"/>
    </row>
    <row r="15" spans="1:9" s="29" customFormat="1" ht="15.6" customHeight="1" x14ac:dyDescent="0.25">
      <c r="A15" s="28"/>
      <c r="B15" s="1" t="s">
        <v>80</v>
      </c>
      <c r="C15" s="1"/>
      <c r="D15" s="1"/>
      <c r="E15" s="1"/>
      <c r="F15" s="1"/>
      <c r="G15" s="1"/>
      <c r="H15" s="1"/>
      <c r="I15" s="1"/>
    </row>
    <row r="16" spans="1:9" s="29" customFormat="1" ht="15.6" customHeight="1" x14ac:dyDescent="0.25">
      <c r="A16" s="28"/>
      <c r="B16" s="63" t="s">
        <v>81</v>
      </c>
      <c r="C16" s="63"/>
      <c r="D16" s="63"/>
      <c r="E16" s="1"/>
      <c r="F16" s="1"/>
      <c r="G16" s="1"/>
      <c r="H16" s="1"/>
      <c r="I16" s="1"/>
    </row>
    <row r="17" spans="1:9" s="29" customFormat="1" ht="15.6" customHeight="1" x14ac:dyDescent="0.25">
      <c r="A17" s="28"/>
      <c r="B17" s="63" t="s">
        <v>82</v>
      </c>
      <c r="C17" s="63"/>
      <c r="D17" s="63"/>
      <c r="E17" s="1"/>
      <c r="F17" s="1"/>
      <c r="G17" s="1"/>
      <c r="H17" s="1"/>
      <c r="I17" s="1"/>
    </row>
    <row r="18" spans="1:9" s="29" customFormat="1" ht="15.6" customHeight="1" x14ac:dyDescent="0.25">
      <c r="A18" s="28"/>
      <c r="B18" s="1"/>
      <c r="C18" s="1"/>
      <c r="D18" s="1"/>
      <c r="E18" s="1"/>
      <c r="F18" s="1"/>
      <c r="G18" s="1"/>
      <c r="H18" s="1"/>
      <c r="I18" s="1"/>
    </row>
    <row r="19" spans="1:9" s="29" customFormat="1" ht="15.6" customHeight="1" x14ac:dyDescent="0.25">
      <c r="A19" s="28"/>
      <c r="C19" s="1"/>
      <c r="D19" s="1"/>
      <c r="E19" s="1"/>
      <c r="F19" s="1"/>
      <c r="G19" s="1"/>
      <c r="H19" s="1"/>
      <c r="I19" s="1"/>
    </row>
    <row r="20" spans="1:9" s="29" customFormat="1" ht="15.6" customHeight="1" x14ac:dyDescent="0.25">
      <c r="A20" s="28"/>
      <c r="B20" s="1"/>
      <c r="C20" s="1"/>
      <c r="D20" s="1"/>
      <c r="E20" s="1"/>
      <c r="F20" s="1"/>
      <c r="G20" s="1"/>
      <c r="H20" s="1"/>
      <c r="I20" s="1"/>
    </row>
    <row r="21" spans="1:9" s="29" customFormat="1" ht="15.6" customHeight="1" x14ac:dyDescent="0.25">
      <c r="A21" s="28"/>
      <c r="B21" s="1"/>
      <c r="C21" s="1"/>
      <c r="D21" s="1"/>
      <c r="E21" s="1"/>
      <c r="F21" s="1"/>
      <c r="G21" s="1"/>
      <c r="H21" s="1"/>
      <c r="I21" s="1"/>
    </row>
    <row r="22" spans="1:9" s="29" customFormat="1" x14ac:dyDescent="0.2">
      <c r="A22" s="28"/>
      <c r="B22" s="9"/>
      <c r="C22" s="9"/>
      <c r="D22" s="9"/>
      <c r="E22" s="9"/>
      <c r="F22" s="9"/>
      <c r="G22" s="9"/>
      <c r="H22" s="9"/>
      <c r="I22" s="9"/>
    </row>
  </sheetData>
  <printOptions horizontalCentered="1"/>
  <pageMargins left="0.75" right="0.75" top="1" bottom="0.75" header="0.5" footer="0.5"/>
  <pageSetup firstPageNumber="66" fitToWidth="0" fitToHeight="0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B3461-2842-474D-B61D-7F8D44077514}">
  <sheetPr codeName="Sheet6">
    <tabColor rgb="FF92D050"/>
  </sheetPr>
  <dimension ref="A1:H70"/>
  <sheetViews>
    <sheetView showGridLines="0" showWhiteSpace="0" zoomScaleNormal="100" zoomScaleSheetLayoutView="100" workbookViewId="0">
      <pane ySplit="3" topLeftCell="A24" activePane="bottomLeft" state="frozen"/>
      <selection pane="bottomLeft" activeCell="D51" sqref="D51"/>
    </sheetView>
  </sheetViews>
  <sheetFormatPr defaultRowHeight="15.75" x14ac:dyDescent="0.25"/>
  <cols>
    <col min="1" max="1" width="1.7109375" style="65" bestFit="1" customWidth="1"/>
    <col min="2" max="2" width="11.7109375" style="9" customWidth="1"/>
    <col min="3" max="5" width="28" style="9" customWidth="1"/>
    <col min="7" max="7" width="9.140625" style="9"/>
    <col min="8" max="8" width="8.5703125" style="9" bestFit="1" customWidth="1"/>
    <col min="9" max="248" width="9.140625" style="9"/>
    <col min="249" max="249" width="12.7109375" style="9" customWidth="1"/>
    <col min="250" max="250" width="15.7109375" style="9" customWidth="1"/>
    <col min="251" max="251" width="2.140625" style="9" customWidth="1"/>
    <col min="252" max="252" width="15.7109375" style="9" customWidth="1"/>
    <col min="253" max="253" width="18.7109375" style="9" customWidth="1"/>
    <col min="254" max="254" width="2.140625" style="9" bestFit="1" customWidth="1"/>
    <col min="255" max="255" width="18.7109375" style="9" customWidth="1"/>
    <col min="256" max="256" width="2.42578125" style="9" bestFit="1" customWidth="1"/>
    <col min="257" max="257" width="20.7109375" style="9" customWidth="1"/>
    <col min="258" max="504" width="9.140625" style="9"/>
    <col min="505" max="505" width="12.7109375" style="9" customWidth="1"/>
    <col min="506" max="506" width="15.7109375" style="9" customWidth="1"/>
    <col min="507" max="507" width="2.140625" style="9" customWidth="1"/>
    <col min="508" max="508" width="15.7109375" style="9" customWidth="1"/>
    <col min="509" max="509" width="18.7109375" style="9" customWidth="1"/>
    <col min="510" max="510" width="2.140625" style="9" bestFit="1" customWidth="1"/>
    <col min="511" max="511" width="18.7109375" style="9" customWidth="1"/>
    <col min="512" max="512" width="2.42578125" style="9" bestFit="1" customWidth="1"/>
    <col min="513" max="513" width="20.7109375" style="9" customWidth="1"/>
    <col min="514" max="760" width="9.140625" style="9"/>
    <col min="761" max="761" width="12.7109375" style="9" customWidth="1"/>
    <col min="762" max="762" width="15.7109375" style="9" customWidth="1"/>
    <col min="763" max="763" width="2.140625" style="9" customWidth="1"/>
    <col min="764" max="764" width="15.7109375" style="9" customWidth="1"/>
    <col min="765" max="765" width="18.7109375" style="9" customWidth="1"/>
    <col min="766" max="766" width="2.140625" style="9" bestFit="1" customWidth="1"/>
    <col min="767" max="767" width="18.7109375" style="9" customWidth="1"/>
    <col min="768" max="768" width="2.42578125" style="9" bestFit="1" customWidth="1"/>
    <col min="769" max="769" width="20.7109375" style="9" customWidth="1"/>
    <col min="770" max="1016" width="9.140625" style="9"/>
    <col min="1017" max="1017" width="12.7109375" style="9" customWidth="1"/>
    <col min="1018" max="1018" width="15.7109375" style="9" customWidth="1"/>
    <col min="1019" max="1019" width="2.140625" style="9" customWidth="1"/>
    <col min="1020" max="1020" width="15.7109375" style="9" customWidth="1"/>
    <col min="1021" max="1021" width="18.7109375" style="9" customWidth="1"/>
    <col min="1022" max="1022" width="2.140625" style="9" bestFit="1" customWidth="1"/>
    <col min="1023" max="1023" width="18.7109375" style="9" customWidth="1"/>
    <col min="1024" max="1024" width="2.42578125" style="9" bestFit="1" customWidth="1"/>
    <col min="1025" max="1025" width="20.7109375" style="9" customWidth="1"/>
    <col min="1026" max="1272" width="9.140625" style="9"/>
    <col min="1273" max="1273" width="12.7109375" style="9" customWidth="1"/>
    <col min="1274" max="1274" width="15.7109375" style="9" customWidth="1"/>
    <col min="1275" max="1275" width="2.140625" style="9" customWidth="1"/>
    <col min="1276" max="1276" width="15.7109375" style="9" customWidth="1"/>
    <col min="1277" max="1277" width="18.7109375" style="9" customWidth="1"/>
    <col min="1278" max="1278" width="2.140625" style="9" bestFit="1" customWidth="1"/>
    <col min="1279" max="1279" width="18.7109375" style="9" customWidth="1"/>
    <col min="1280" max="1280" width="2.42578125" style="9" bestFit="1" customWidth="1"/>
    <col min="1281" max="1281" width="20.7109375" style="9" customWidth="1"/>
    <col min="1282" max="1528" width="9.140625" style="9"/>
    <col min="1529" max="1529" width="12.7109375" style="9" customWidth="1"/>
    <col min="1530" max="1530" width="15.7109375" style="9" customWidth="1"/>
    <col min="1531" max="1531" width="2.140625" style="9" customWidth="1"/>
    <col min="1532" max="1532" width="15.7109375" style="9" customWidth="1"/>
    <col min="1533" max="1533" width="18.7109375" style="9" customWidth="1"/>
    <col min="1534" max="1534" width="2.140625" style="9" bestFit="1" customWidth="1"/>
    <col min="1535" max="1535" width="18.7109375" style="9" customWidth="1"/>
    <col min="1536" max="1536" width="2.42578125" style="9" bestFit="1" customWidth="1"/>
    <col min="1537" max="1537" width="20.7109375" style="9" customWidth="1"/>
    <col min="1538" max="1784" width="9.140625" style="9"/>
    <col min="1785" max="1785" width="12.7109375" style="9" customWidth="1"/>
    <col min="1786" max="1786" width="15.7109375" style="9" customWidth="1"/>
    <col min="1787" max="1787" width="2.140625" style="9" customWidth="1"/>
    <col min="1788" max="1788" width="15.7109375" style="9" customWidth="1"/>
    <col min="1789" max="1789" width="18.7109375" style="9" customWidth="1"/>
    <col min="1790" max="1790" width="2.140625" style="9" bestFit="1" customWidth="1"/>
    <col min="1791" max="1791" width="18.7109375" style="9" customWidth="1"/>
    <col min="1792" max="1792" width="2.42578125" style="9" bestFit="1" customWidth="1"/>
    <col min="1793" max="1793" width="20.7109375" style="9" customWidth="1"/>
    <col min="1794" max="2040" width="9.140625" style="9"/>
    <col min="2041" max="2041" width="12.7109375" style="9" customWidth="1"/>
    <col min="2042" max="2042" width="15.7109375" style="9" customWidth="1"/>
    <col min="2043" max="2043" width="2.140625" style="9" customWidth="1"/>
    <col min="2044" max="2044" width="15.7109375" style="9" customWidth="1"/>
    <col min="2045" max="2045" width="18.7109375" style="9" customWidth="1"/>
    <col min="2046" max="2046" width="2.140625" style="9" bestFit="1" customWidth="1"/>
    <col min="2047" max="2047" width="18.7109375" style="9" customWidth="1"/>
    <col min="2048" max="2048" width="2.42578125" style="9" bestFit="1" customWidth="1"/>
    <col min="2049" max="2049" width="20.7109375" style="9" customWidth="1"/>
    <col min="2050" max="2296" width="9.140625" style="9"/>
    <col min="2297" max="2297" width="12.7109375" style="9" customWidth="1"/>
    <col min="2298" max="2298" width="15.7109375" style="9" customWidth="1"/>
    <col min="2299" max="2299" width="2.140625" style="9" customWidth="1"/>
    <col min="2300" max="2300" width="15.7109375" style="9" customWidth="1"/>
    <col min="2301" max="2301" width="18.7109375" style="9" customWidth="1"/>
    <col min="2302" max="2302" width="2.140625" style="9" bestFit="1" customWidth="1"/>
    <col min="2303" max="2303" width="18.7109375" style="9" customWidth="1"/>
    <col min="2304" max="2304" width="2.42578125" style="9" bestFit="1" customWidth="1"/>
    <col min="2305" max="2305" width="20.7109375" style="9" customWidth="1"/>
    <col min="2306" max="2552" width="9.140625" style="9"/>
    <col min="2553" max="2553" width="12.7109375" style="9" customWidth="1"/>
    <col min="2554" max="2554" width="15.7109375" style="9" customWidth="1"/>
    <col min="2555" max="2555" width="2.140625" style="9" customWidth="1"/>
    <col min="2556" max="2556" width="15.7109375" style="9" customWidth="1"/>
    <col min="2557" max="2557" width="18.7109375" style="9" customWidth="1"/>
    <col min="2558" max="2558" width="2.140625" style="9" bestFit="1" customWidth="1"/>
    <col min="2559" max="2559" width="18.7109375" style="9" customWidth="1"/>
    <col min="2560" max="2560" width="2.42578125" style="9" bestFit="1" customWidth="1"/>
    <col min="2561" max="2561" width="20.7109375" style="9" customWidth="1"/>
    <col min="2562" max="2808" width="9.140625" style="9"/>
    <col min="2809" max="2809" width="12.7109375" style="9" customWidth="1"/>
    <col min="2810" max="2810" width="15.7109375" style="9" customWidth="1"/>
    <col min="2811" max="2811" width="2.140625" style="9" customWidth="1"/>
    <col min="2812" max="2812" width="15.7109375" style="9" customWidth="1"/>
    <col min="2813" max="2813" width="18.7109375" style="9" customWidth="1"/>
    <col min="2814" max="2814" width="2.140625" style="9" bestFit="1" customWidth="1"/>
    <col min="2815" max="2815" width="18.7109375" style="9" customWidth="1"/>
    <col min="2816" max="2816" width="2.42578125" style="9" bestFit="1" customWidth="1"/>
    <col min="2817" max="2817" width="20.7109375" style="9" customWidth="1"/>
    <col min="2818" max="3064" width="9.140625" style="9"/>
    <col min="3065" max="3065" width="12.7109375" style="9" customWidth="1"/>
    <col min="3066" max="3066" width="15.7109375" style="9" customWidth="1"/>
    <col min="3067" max="3067" width="2.140625" style="9" customWidth="1"/>
    <col min="3068" max="3068" width="15.7109375" style="9" customWidth="1"/>
    <col min="3069" max="3069" width="18.7109375" style="9" customWidth="1"/>
    <col min="3070" max="3070" width="2.140625" style="9" bestFit="1" customWidth="1"/>
    <col min="3071" max="3071" width="18.7109375" style="9" customWidth="1"/>
    <col min="3072" max="3072" width="2.42578125" style="9" bestFit="1" customWidth="1"/>
    <col min="3073" max="3073" width="20.7109375" style="9" customWidth="1"/>
    <col min="3074" max="3320" width="9.140625" style="9"/>
    <col min="3321" max="3321" width="12.7109375" style="9" customWidth="1"/>
    <col min="3322" max="3322" width="15.7109375" style="9" customWidth="1"/>
    <col min="3323" max="3323" width="2.140625" style="9" customWidth="1"/>
    <col min="3324" max="3324" width="15.7109375" style="9" customWidth="1"/>
    <col min="3325" max="3325" width="18.7109375" style="9" customWidth="1"/>
    <col min="3326" max="3326" width="2.140625" style="9" bestFit="1" customWidth="1"/>
    <col min="3327" max="3327" width="18.7109375" style="9" customWidth="1"/>
    <col min="3328" max="3328" width="2.42578125" style="9" bestFit="1" customWidth="1"/>
    <col min="3329" max="3329" width="20.7109375" style="9" customWidth="1"/>
    <col min="3330" max="3576" width="9.140625" style="9"/>
    <col min="3577" max="3577" width="12.7109375" style="9" customWidth="1"/>
    <col min="3578" max="3578" width="15.7109375" style="9" customWidth="1"/>
    <col min="3579" max="3579" width="2.140625" style="9" customWidth="1"/>
    <col min="3580" max="3580" width="15.7109375" style="9" customWidth="1"/>
    <col min="3581" max="3581" width="18.7109375" style="9" customWidth="1"/>
    <col min="3582" max="3582" width="2.140625" style="9" bestFit="1" customWidth="1"/>
    <col min="3583" max="3583" width="18.7109375" style="9" customWidth="1"/>
    <col min="3584" max="3584" width="2.42578125" style="9" bestFit="1" customWidth="1"/>
    <col min="3585" max="3585" width="20.7109375" style="9" customWidth="1"/>
    <col min="3586" max="3832" width="9.140625" style="9"/>
    <col min="3833" max="3833" width="12.7109375" style="9" customWidth="1"/>
    <col min="3834" max="3834" width="15.7109375" style="9" customWidth="1"/>
    <col min="3835" max="3835" width="2.140625" style="9" customWidth="1"/>
    <col min="3836" max="3836" width="15.7109375" style="9" customWidth="1"/>
    <col min="3837" max="3837" width="18.7109375" style="9" customWidth="1"/>
    <col min="3838" max="3838" width="2.140625" style="9" bestFit="1" customWidth="1"/>
    <col min="3839" max="3839" width="18.7109375" style="9" customWidth="1"/>
    <col min="3840" max="3840" width="2.42578125" style="9" bestFit="1" customWidth="1"/>
    <col min="3841" max="3841" width="20.7109375" style="9" customWidth="1"/>
    <col min="3842" max="4088" width="9.140625" style="9"/>
    <col min="4089" max="4089" width="12.7109375" style="9" customWidth="1"/>
    <col min="4090" max="4090" width="15.7109375" style="9" customWidth="1"/>
    <col min="4091" max="4091" width="2.140625" style="9" customWidth="1"/>
    <col min="4092" max="4092" width="15.7109375" style="9" customWidth="1"/>
    <col min="4093" max="4093" width="18.7109375" style="9" customWidth="1"/>
    <col min="4094" max="4094" width="2.140625" style="9" bestFit="1" customWidth="1"/>
    <col min="4095" max="4095" width="18.7109375" style="9" customWidth="1"/>
    <col min="4096" max="4096" width="2.42578125" style="9" bestFit="1" customWidth="1"/>
    <col min="4097" max="4097" width="20.7109375" style="9" customWidth="1"/>
    <col min="4098" max="4344" width="9.140625" style="9"/>
    <col min="4345" max="4345" width="12.7109375" style="9" customWidth="1"/>
    <col min="4346" max="4346" width="15.7109375" style="9" customWidth="1"/>
    <col min="4347" max="4347" width="2.140625" style="9" customWidth="1"/>
    <col min="4348" max="4348" width="15.7109375" style="9" customWidth="1"/>
    <col min="4349" max="4349" width="18.7109375" style="9" customWidth="1"/>
    <col min="4350" max="4350" width="2.140625" style="9" bestFit="1" customWidth="1"/>
    <col min="4351" max="4351" width="18.7109375" style="9" customWidth="1"/>
    <col min="4352" max="4352" width="2.42578125" style="9" bestFit="1" customWidth="1"/>
    <col min="4353" max="4353" width="20.7109375" style="9" customWidth="1"/>
    <col min="4354" max="4600" width="9.140625" style="9"/>
    <col min="4601" max="4601" width="12.7109375" style="9" customWidth="1"/>
    <col min="4602" max="4602" width="15.7109375" style="9" customWidth="1"/>
    <col min="4603" max="4603" width="2.140625" style="9" customWidth="1"/>
    <col min="4604" max="4604" width="15.7109375" style="9" customWidth="1"/>
    <col min="4605" max="4605" width="18.7109375" style="9" customWidth="1"/>
    <col min="4606" max="4606" width="2.140625" style="9" bestFit="1" customWidth="1"/>
    <col min="4607" max="4607" width="18.7109375" style="9" customWidth="1"/>
    <col min="4608" max="4608" width="2.42578125" style="9" bestFit="1" customWidth="1"/>
    <col min="4609" max="4609" width="20.7109375" style="9" customWidth="1"/>
    <col min="4610" max="4856" width="9.140625" style="9"/>
    <col min="4857" max="4857" width="12.7109375" style="9" customWidth="1"/>
    <col min="4858" max="4858" width="15.7109375" style="9" customWidth="1"/>
    <col min="4859" max="4859" width="2.140625" style="9" customWidth="1"/>
    <col min="4860" max="4860" width="15.7109375" style="9" customWidth="1"/>
    <col min="4861" max="4861" width="18.7109375" style="9" customWidth="1"/>
    <col min="4862" max="4862" width="2.140625" style="9" bestFit="1" customWidth="1"/>
    <col min="4863" max="4863" width="18.7109375" style="9" customWidth="1"/>
    <col min="4864" max="4864" width="2.42578125" style="9" bestFit="1" customWidth="1"/>
    <col min="4865" max="4865" width="20.7109375" style="9" customWidth="1"/>
    <col min="4866" max="5112" width="9.140625" style="9"/>
    <col min="5113" max="5113" width="12.7109375" style="9" customWidth="1"/>
    <col min="5114" max="5114" width="15.7109375" style="9" customWidth="1"/>
    <col min="5115" max="5115" width="2.140625" style="9" customWidth="1"/>
    <col min="5116" max="5116" width="15.7109375" style="9" customWidth="1"/>
    <col min="5117" max="5117" width="18.7109375" style="9" customWidth="1"/>
    <col min="5118" max="5118" width="2.140625" style="9" bestFit="1" customWidth="1"/>
    <col min="5119" max="5119" width="18.7109375" style="9" customWidth="1"/>
    <col min="5120" max="5120" width="2.42578125" style="9" bestFit="1" customWidth="1"/>
    <col min="5121" max="5121" width="20.7109375" style="9" customWidth="1"/>
    <col min="5122" max="5368" width="9.140625" style="9"/>
    <col min="5369" max="5369" width="12.7109375" style="9" customWidth="1"/>
    <col min="5370" max="5370" width="15.7109375" style="9" customWidth="1"/>
    <col min="5371" max="5371" width="2.140625" style="9" customWidth="1"/>
    <col min="5372" max="5372" width="15.7109375" style="9" customWidth="1"/>
    <col min="5373" max="5373" width="18.7109375" style="9" customWidth="1"/>
    <col min="5374" max="5374" width="2.140625" style="9" bestFit="1" customWidth="1"/>
    <col min="5375" max="5375" width="18.7109375" style="9" customWidth="1"/>
    <col min="5376" max="5376" width="2.42578125" style="9" bestFit="1" customWidth="1"/>
    <col min="5377" max="5377" width="20.7109375" style="9" customWidth="1"/>
    <col min="5378" max="5624" width="9.140625" style="9"/>
    <col min="5625" max="5625" width="12.7109375" style="9" customWidth="1"/>
    <col min="5626" max="5626" width="15.7109375" style="9" customWidth="1"/>
    <col min="5627" max="5627" width="2.140625" style="9" customWidth="1"/>
    <col min="5628" max="5628" width="15.7109375" style="9" customWidth="1"/>
    <col min="5629" max="5629" width="18.7109375" style="9" customWidth="1"/>
    <col min="5630" max="5630" width="2.140625" style="9" bestFit="1" customWidth="1"/>
    <col min="5631" max="5631" width="18.7109375" style="9" customWidth="1"/>
    <col min="5632" max="5632" width="2.42578125" style="9" bestFit="1" customWidth="1"/>
    <col min="5633" max="5633" width="20.7109375" style="9" customWidth="1"/>
    <col min="5634" max="5880" width="9.140625" style="9"/>
    <col min="5881" max="5881" width="12.7109375" style="9" customWidth="1"/>
    <col min="5882" max="5882" width="15.7109375" style="9" customWidth="1"/>
    <col min="5883" max="5883" width="2.140625" style="9" customWidth="1"/>
    <col min="5884" max="5884" width="15.7109375" style="9" customWidth="1"/>
    <col min="5885" max="5885" width="18.7109375" style="9" customWidth="1"/>
    <col min="5886" max="5886" width="2.140625" style="9" bestFit="1" customWidth="1"/>
    <col min="5887" max="5887" width="18.7109375" style="9" customWidth="1"/>
    <col min="5888" max="5888" width="2.42578125" style="9" bestFit="1" customWidth="1"/>
    <col min="5889" max="5889" width="20.7109375" style="9" customWidth="1"/>
    <col min="5890" max="6136" width="9.140625" style="9"/>
    <col min="6137" max="6137" width="12.7109375" style="9" customWidth="1"/>
    <col min="6138" max="6138" width="15.7109375" style="9" customWidth="1"/>
    <col min="6139" max="6139" width="2.140625" style="9" customWidth="1"/>
    <col min="6140" max="6140" width="15.7109375" style="9" customWidth="1"/>
    <col min="6141" max="6141" width="18.7109375" style="9" customWidth="1"/>
    <col min="6142" max="6142" width="2.140625" style="9" bestFit="1" customWidth="1"/>
    <col min="6143" max="6143" width="18.7109375" style="9" customWidth="1"/>
    <col min="6144" max="6144" width="2.42578125" style="9" bestFit="1" customWidth="1"/>
    <col min="6145" max="6145" width="20.7109375" style="9" customWidth="1"/>
    <col min="6146" max="6392" width="9.140625" style="9"/>
    <col min="6393" max="6393" width="12.7109375" style="9" customWidth="1"/>
    <col min="6394" max="6394" width="15.7109375" style="9" customWidth="1"/>
    <col min="6395" max="6395" width="2.140625" style="9" customWidth="1"/>
    <col min="6396" max="6396" width="15.7109375" style="9" customWidth="1"/>
    <col min="6397" max="6397" width="18.7109375" style="9" customWidth="1"/>
    <col min="6398" max="6398" width="2.140625" style="9" bestFit="1" customWidth="1"/>
    <col min="6399" max="6399" width="18.7109375" style="9" customWidth="1"/>
    <col min="6400" max="6400" width="2.42578125" style="9" bestFit="1" customWidth="1"/>
    <col min="6401" max="6401" width="20.7109375" style="9" customWidth="1"/>
    <col min="6402" max="6648" width="9.140625" style="9"/>
    <col min="6649" max="6649" width="12.7109375" style="9" customWidth="1"/>
    <col min="6650" max="6650" width="15.7109375" style="9" customWidth="1"/>
    <col min="6651" max="6651" width="2.140625" style="9" customWidth="1"/>
    <col min="6652" max="6652" width="15.7109375" style="9" customWidth="1"/>
    <col min="6653" max="6653" width="18.7109375" style="9" customWidth="1"/>
    <col min="6654" max="6654" width="2.140625" style="9" bestFit="1" customWidth="1"/>
    <col min="6655" max="6655" width="18.7109375" style="9" customWidth="1"/>
    <col min="6656" max="6656" width="2.42578125" style="9" bestFit="1" customWidth="1"/>
    <col min="6657" max="6657" width="20.7109375" style="9" customWidth="1"/>
    <col min="6658" max="6904" width="9.140625" style="9"/>
    <col min="6905" max="6905" width="12.7109375" style="9" customWidth="1"/>
    <col min="6906" max="6906" width="15.7109375" style="9" customWidth="1"/>
    <col min="6907" max="6907" width="2.140625" style="9" customWidth="1"/>
    <col min="6908" max="6908" width="15.7109375" style="9" customWidth="1"/>
    <col min="6909" max="6909" width="18.7109375" style="9" customWidth="1"/>
    <col min="6910" max="6910" width="2.140625" style="9" bestFit="1" customWidth="1"/>
    <col min="6911" max="6911" width="18.7109375" style="9" customWidth="1"/>
    <col min="6912" max="6912" width="2.42578125" style="9" bestFit="1" customWidth="1"/>
    <col min="6913" max="6913" width="20.7109375" style="9" customWidth="1"/>
    <col min="6914" max="7160" width="9.140625" style="9"/>
    <col min="7161" max="7161" width="12.7109375" style="9" customWidth="1"/>
    <col min="7162" max="7162" width="15.7109375" style="9" customWidth="1"/>
    <col min="7163" max="7163" width="2.140625" style="9" customWidth="1"/>
    <col min="7164" max="7164" width="15.7109375" style="9" customWidth="1"/>
    <col min="7165" max="7165" width="18.7109375" style="9" customWidth="1"/>
    <col min="7166" max="7166" width="2.140625" style="9" bestFit="1" customWidth="1"/>
    <col min="7167" max="7167" width="18.7109375" style="9" customWidth="1"/>
    <col min="7168" max="7168" width="2.42578125" style="9" bestFit="1" customWidth="1"/>
    <col min="7169" max="7169" width="20.7109375" style="9" customWidth="1"/>
    <col min="7170" max="7416" width="9.140625" style="9"/>
    <col min="7417" max="7417" width="12.7109375" style="9" customWidth="1"/>
    <col min="7418" max="7418" width="15.7109375" style="9" customWidth="1"/>
    <col min="7419" max="7419" width="2.140625" style="9" customWidth="1"/>
    <col min="7420" max="7420" width="15.7109375" style="9" customWidth="1"/>
    <col min="7421" max="7421" width="18.7109375" style="9" customWidth="1"/>
    <col min="7422" max="7422" width="2.140625" style="9" bestFit="1" customWidth="1"/>
    <col min="7423" max="7423" width="18.7109375" style="9" customWidth="1"/>
    <col min="7424" max="7424" width="2.42578125" style="9" bestFit="1" customWidth="1"/>
    <col min="7425" max="7425" width="20.7109375" style="9" customWidth="1"/>
    <col min="7426" max="7672" width="9.140625" style="9"/>
    <col min="7673" max="7673" width="12.7109375" style="9" customWidth="1"/>
    <col min="7674" max="7674" width="15.7109375" style="9" customWidth="1"/>
    <col min="7675" max="7675" width="2.140625" style="9" customWidth="1"/>
    <col min="7676" max="7676" width="15.7109375" style="9" customWidth="1"/>
    <col min="7677" max="7677" width="18.7109375" style="9" customWidth="1"/>
    <col min="7678" max="7678" width="2.140625" style="9" bestFit="1" customWidth="1"/>
    <col min="7679" max="7679" width="18.7109375" style="9" customWidth="1"/>
    <col min="7680" max="7680" width="2.42578125" style="9" bestFit="1" customWidth="1"/>
    <col min="7681" max="7681" width="20.7109375" style="9" customWidth="1"/>
    <col min="7682" max="7928" width="9.140625" style="9"/>
    <col min="7929" max="7929" width="12.7109375" style="9" customWidth="1"/>
    <col min="7930" max="7930" width="15.7109375" style="9" customWidth="1"/>
    <col min="7931" max="7931" width="2.140625" style="9" customWidth="1"/>
    <col min="7932" max="7932" width="15.7109375" style="9" customWidth="1"/>
    <col min="7933" max="7933" width="18.7109375" style="9" customWidth="1"/>
    <col min="7934" max="7934" width="2.140625" style="9" bestFit="1" customWidth="1"/>
    <col min="7935" max="7935" width="18.7109375" style="9" customWidth="1"/>
    <col min="7936" max="7936" width="2.42578125" style="9" bestFit="1" customWidth="1"/>
    <col min="7937" max="7937" width="20.7109375" style="9" customWidth="1"/>
    <col min="7938" max="8184" width="9.140625" style="9"/>
    <col min="8185" max="8185" width="12.7109375" style="9" customWidth="1"/>
    <col min="8186" max="8186" width="15.7109375" style="9" customWidth="1"/>
    <col min="8187" max="8187" width="2.140625" style="9" customWidth="1"/>
    <col min="8188" max="8188" width="15.7109375" style="9" customWidth="1"/>
    <col min="8189" max="8189" width="18.7109375" style="9" customWidth="1"/>
    <col min="8190" max="8190" width="2.140625" style="9" bestFit="1" customWidth="1"/>
    <col min="8191" max="8191" width="18.7109375" style="9" customWidth="1"/>
    <col min="8192" max="8192" width="2.42578125" style="9" bestFit="1" customWidth="1"/>
    <col min="8193" max="8193" width="20.7109375" style="9" customWidth="1"/>
    <col min="8194" max="8440" width="9.140625" style="9"/>
    <col min="8441" max="8441" width="12.7109375" style="9" customWidth="1"/>
    <col min="8442" max="8442" width="15.7109375" style="9" customWidth="1"/>
    <col min="8443" max="8443" width="2.140625" style="9" customWidth="1"/>
    <col min="8444" max="8444" width="15.7109375" style="9" customWidth="1"/>
    <col min="8445" max="8445" width="18.7109375" style="9" customWidth="1"/>
    <col min="8446" max="8446" width="2.140625" style="9" bestFit="1" customWidth="1"/>
    <col min="8447" max="8447" width="18.7109375" style="9" customWidth="1"/>
    <col min="8448" max="8448" width="2.42578125" style="9" bestFit="1" customWidth="1"/>
    <col min="8449" max="8449" width="20.7109375" style="9" customWidth="1"/>
    <col min="8450" max="8696" width="9.140625" style="9"/>
    <col min="8697" max="8697" width="12.7109375" style="9" customWidth="1"/>
    <col min="8698" max="8698" width="15.7109375" style="9" customWidth="1"/>
    <col min="8699" max="8699" width="2.140625" style="9" customWidth="1"/>
    <col min="8700" max="8700" width="15.7109375" style="9" customWidth="1"/>
    <col min="8701" max="8701" width="18.7109375" style="9" customWidth="1"/>
    <col min="8702" max="8702" width="2.140625" style="9" bestFit="1" customWidth="1"/>
    <col min="8703" max="8703" width="18.7109375" style="9" customWidth="1"/>
    <col min="8704" max="8704" width="2.42578125" style="9" bestFit="1" customWidth="1"/>
    <col min="8705" max="8705" width="20.7109375" style="9" customWidth="1"/>
    <col min="8706" max="8952" width="9.140625" style="9"/>
    <col min="8953" max="8953" width="12.7109375" style="9" customWidth="1"/>
    <col min="8954" max="8954" width="15.7109375" style="9" customWidth="1"/>
    <col min="8955" max="8955" width="2.140625" style="9" customWidth="1"/>
    <col min="8956" max="8956" width="15.7109375" style="9" customWidth="1"/>
    <col min="8957" max="8957" width="18.7109375" style="9" customWidth="1"/>
    <col min="8958" max="8958" width="2.140625" style="9" bestFit="1" customWidth="1"/>
    <col min="8959" max="8959" width="18.7109375" style="9" customWidth="1"/>
    <col min="8960" max="8960" width="2.42578125" style="9" bestFit="1" customWidth="1"/>
    <col min="8961" max="8961" width="20.7109375" style="9" customWidth="1"/>
    <col min="8962" max="9208" width="9.140625" style="9"/>
    <col min="9209" max="9209" width="12.7109375" style="9" customWidth="1"/>
    <col min="9210" max="9210" width="15.7109375" style="9" customWidth="1"/>
    <col min="9211" max="9211" width="2.140625" style="9" customWidth="1"/>
    <col min="9212" max="9212" width="15.7109375" style="9" customWidth="1"/>
    <col min="9213" max="9213" width="18.7109375" style="9" customWidth="1"/>
    <col min="9214" max="9214" width="2.140625" style="9" bestFit="1" customWidth="1"/>
    <col min="9215" max="9215" width="18.7109375" style="9" customWidth="1"/>
    <col min="9216" max="9216" width="2.42578125" style="9" bestFit="1" customWidth="1"/>
    <col min="9217" max="9217" width="20.7109375" style="9" customWidth="1"/>
    <col min="9218" max="9464" width="9.140625" style="9"/>
    <col min="9465" max="9465" width="12.7109375" style="9" customWidth="1"/>
    <col min="9466" max="9466" width="15.7109375" style="9" customWidth="1"/>
    <col min="9467" max="9467" width="2.140625" style="9" customWidth="1"/>
    <col min="9468" max="9468" width="15.7109375" style="9" customWidth="1"/>
    <col min="9469" max="9469" width="18.7109375" style="9" customWidth="1"/>
    <col min="9470" max="9470" width="2.140625" style="9" bestFit="1" customWidth="1"/>
    <col min="9471" max="9471" width="18.7109375" style="9" customWidth="1"/>
    <col min="9472" max="9472" width="2.42578125" style="9" bestFit="1" customWidth="1"/>
    <col min="9473" max="9473" width="20.7109375" style="9" customWidth="1"/>
    <col min="9474" max="9720" width="9.140625" style="9"/>
    <col min="9721" max="9721" width="12.7109375" style="9" customWidth="1"/>
    <col min="9722" max="9722" width="15.7109375" style="9" customWidth="1"/>
    <col min="9723" max="9723" width="2.140625" style="9" customWidth="1"/>
    <col min="9724" max="9724" width="15.7109375" style="9" customWidth="1"/>
    <col min="9725" max="9725" width="18.7109375" style="9" customWidth="1"/>
    <col min="9726" max="9726" width="2.140625" style="9" bestFit="1" customWidth="1"/>
    <col min="9727" max="9727" width="18.7109375" style="9" customWidth="1"/>
    <col min="9728" max="9728" width="2.42578125" style="9" bestFit="1" customWidth="1"/>
    <col min="9729" max="9729" width="20.7109375" style="9" customWidth="1"/>
    <col min="9730" max="9976" width="9.140625" style="9"/>
    <col min="9977" max="9977" width="12.7109375" style="9" customWidth="1"/>
    <col min="9978" max="9978" width="15.7109375" style="9" customWidth="1"/>
    <col min="9979" max="9979" width="2.140625" style="9" customWidth="1"/>
    <col min="9980" max="9980" width="15.7109375" style="9" customWidth="1"/>
    <col min="9981" max="9981" width="18.7109375" style="9" customWidth="1"/>
    <col min="9982" max="9982" width="2.140625" style="9" bestFit="1" customWidth="1"/>
    <col min="9983" max="9983" width="18.7109375" style="9" customWidth="1"/>
    <col min="9984" max="9984" width="2.42578125" style="9" bestFit="1" customWidth="1"/>
    <col min="9985" max="9985" width="20.7109375" style="9" customWidth="1"/>
    <col min="9986" max="10232" width="9.140625" style="9"/>
    <col min="10233" max="10233" width="12.7109375" style="9" customWidth="1"/>
    <col min="10234" max="10234" width="15.7109375" style="9" customWidth="1"/>
    <col min="10235" max="10235" width="2.140625" style="9" customWidth="1"/>
    <col min="10236" max="10236" width="15.7109375" style="9" customWidth="1"/>
    <col min="10237" max="10237" width="18.7109375" style="9" customWidth="1"/>
    <col min="10238" max="10238" width="2.140625" style="9" bestFit="1" customWidth="1"/>
    <col min="10239" max="10239" width="18.7109375" style="9" customWidth="1"/>
    <col min="10240" max="10240" width="2.42578125" style="9" bestFit="1" customWidth="1"/>
    <col min="10241" max="10241" width="20.7109375" style="9" customWidth="1"/>
    <col min="10242" max="10488" width="9.140625" style="9"/>
    <col min="10489" max="10489" width="12.7109375" style="9" customWidth="1"/>
    <col min="10490" max="10490" width="15.7109375" style="9" customWidth="1"/>
    <col min="10491" max="10491" width="2.140625" style="9" customWidth="1"/>
    <col min="10492" max="10492" width="15.7109375" style="9" customWidth="1"/>
    <col min="10493" max="10493" width="18.7109375" style="9" customWidth="1"/>
    <col min="10494" max="10494" width="2.140625" style="9" bestFit="1" customWidth="1"/>
    <col min="10495" max="10495" width="18.7109375" style="9" customWidth="1"/>
    <col min="10496" max="10496" width="2.42578125" style="9" bestFit="1" customWidth="1"/>
    <col min="10497" max="10497" width="20.7109375" style="9" customWidth="1"/>
    <col min="10498" max="10744" width="9.140625" style="9"/>
    <col min="10745" max="10745" width="12.7109375" style="9" customWidth="1"/>
    <col min="10746" max="10746" width="15.7109375" style="9" customWidth="1"/>
    <col min="10747" max="10747" width="2.140625" style="9" customWidth="1"/>
    <col min="10748" max="10748" width="15.7109375" style="9" customWidth="1"/>
    <col min="10749" max="10749" width="18.7109375" style="9" customWidth="1"/>
    <col min="10750" max="10750" width="2.140625" style="9" bestFit="1" customWidth="1"/>
    <col min="10751" max="10751" width="18.7109375" style="9" customWidth="1"/>
    <col min="10752" max="10752" width="2.42578125" style="9" bestFit="1" customWidth="1"/>
    <col min="10753" max="10753" width="20.7109375" style="9" customWidth="1"/>
    <col min="10754" max="11000" width="9.140625" style="9"/>
    <col min="11001" max="11001" width="12.7109375" style="9" customWidth="1"/>
    <col min="11002" max="11002" width="15.7109375" style="9" customWidth="1"/>
    <col min="11003" max="11003" width="2.140625" style="9" customWidth="1"/>
    <col min="11004" max="11004" width="15.7109375" style="9" customWidth="1"/>
    <col min="11005" max="11005" width="18.7109375" style="9" customWidth="1"/>
    <col min="11006" max="11006" width="2.140625" style="9" bestFit="1" customWidth="1"/>
    <col min="11007" max="11007" width="18.7109375" style="9" customWidth="1"/>
    <col min="11008" max="11008" width="2.42578125" style="9" bestFit="1" customWidth="1"/>
    <col min="11009" max="11009" width="20.7109375" style="9" customWidth="1"/>
    <col min="11010" max="11256" width="9.140625" style="9"/>
    <col min="11257" max="11257" width="12.7109375" style="9" customWidth="1"/>
    <col min="11258" max="11258" width="15.7109375" style="9" customWidth="1"/>
    <col min="11259" max="11259" width="2.140625" style="9" customWidth="1"/>
    <col min="11260" max="11260" width="15.7109375" style="9" customWidth="1"/>
    <col min="11261" max="11261" width="18.7109375" style="9" customWidth="1"/>
    <col min="11262" max="11262" width="2.140625" style="9" bestFit="1" customWidth="1"/>
    <col min="11263" max="11263" width="18.7109375" style="9" customWidth="1"/>
    <col min="11264" max="11264" width="2.42578125" style="9" bestFit="1" customWidth="1"/>
    <col min="11265" max="11265" width="20.7109375" style="9" customWidth="1"/>
    <col min="11266" max="11512" width="9.140625" style="9"/>
    <col min="11513" max="11513" width="12.7109375" style="9" customWidth="1"/>
    <col min="11514" max="11514" width="15.7109375" style="9" customWidth="1"/>
    <col min="11515" max="11515" width="2.140625" style="9" customWidth="1"/>
    <col min="11516" max="11516" width="15.7109375" style="9" customWidth="1"/>
    <col min="11517" max="11517" width="18.7109375" style="9" customWidth="1"/>
    <col min="11518" max="11518" width="2.140625" style="9" bestFit="1" customWidth="1"/>
    <col min="11519" max="11519" width="18.7109375" style="9" customWidth="1"/>
    <col min="11520" max="11520" width="2.42578125" style="9" bestFit="1" customWidth="1"/>
    <col min="11521" max="11521" width="20.7109375" style="9" customWidth="1"/>
    <col min="11522" max="11768" width="9.140625" style="9"/>
    <col min="11769" max="11769" width="12.7109375" style="9" customWidth="1"/>
    <col min="11770" max="11770" width="15.7109375" style="9" customWidth="1"/>
    <col min="11771" max="11771" width="2.140625" style="9" customWidth="1"/>
    <col min="11772" max="11772" width="15.7109375" style="9" customWidth="1"/>
    <col min="11773" max="11773" width="18.7109375" style="9" customWidth="1"/>
    <col min="11774" max="11774" width="2.140625" style="9" bestFit="1" customWidth="1"/>
    <col min="11775" max="11775" width="18.7109375" style="9" customWidth="1"/>
    <col min="11776" max="11776" width="2.42578125" style="9" bestFit="1" customWidth="1"/>
    <col min="11777" max="11777" width="20.7109375" style="9" customWidth="1"/>
    <col min="11778" max="12024" width="9.140625" style="9"/>
    <col min="12025" max="12025" width="12.7109375" style="9" customWidth="1"/>
    <col min="12026" max="12026" width="15.7109375" style="9" customWidth="1"/>
    <col min="12027" max="12027" width="2.140625" style="9" customWidth="1"/>
    <col min="12028" max="12028" width="15.7109375" style="9" customWidth="1"/>
    <col min="12029" max="12029" width="18.7109375" style="9" customWidth="1"/>
    <col min="12030" max="12030" width="2.140625" style="9" bestFit="1" customWidth="1"/>
    <col min="12031" max="12031" width="18.7109375" style="9" customWidth="1"/>
    <col min="12032" max="12032" width="2.42578125" style="9" bestFit="1" customWidth="1"/>
    <col min="12033" max="12033" width="20.7109375" style="9" customWidth="1"/>
    <col min="12034" max="12280" width="9.140625" style="9"/>
    <col min="12281" max="12281" width="12.7109375" style="9" customWidth="1"/>
    <col min="12282" max="12282" width="15.7109375" style="9" customWidth="1"/>
    <col min="12283" max="12283" width="2.140625" style="9" customWidth="1"/>
    <col min="12284" max="12284" width="15.7109375" style="9" customWidth="1"/>
    <col min="12285" max="12285" width="18.7109375" style="9" customWidth="1"/>
    <col min="12286" max="12286" width="2.140625" style="9" bestFit="1" customWidth="1"/>
    <col min="12287" max="12287" width="18.7109375" style="9" customWidth="1"/>
    <col min="12288" max="12288" width="2.42578125" style="9" bestFit="1" customWidth="1"/>
    <col min="12289" max="12289" width="20.7109375" style="9" customWidth="1"/>
    <col min="12290" max="12536" width="9.140625" style="9"/>
    <col min="12537" max="12537" width="12.7109375" style="9" customWidth="1"/>
    <col min="12538" max="12538" width="15.7109375" style="9" customWidth="1"/>
    <col min="12539" max="12539" width="2.140625" style="9" customWidth="1"/>
    <col min="12540" max="12540" width="15.7109375" style="9" customWidth="1"/>
    <col min="12541" max="12541" width="18.7109375" style="9" customWidth="1"/>
    <col min="12542" max="12542" width="2.140625" style="9" bestFit="1" customWidth="1"/>
    <col min="12543" max="12543" width="18.7109375" style="9" customWidth="1"/>
    <col min="12544" max="12544" width="2.42578125" style="9" bestFit="1" customWidth="1"/>
    <col min="12545" max="12545" width="20.7109375" style="9" customWidth="1"/>
    <col min="12546" max="12792" width="9.140625" style="9"/>
    <col min="12793" max="12793" width="12.7109375" style="9" customWidth="1"/>
    <col min="12794" max="12794" width="15.7109375" style="9" customWidth="1"/>
    <col min="12795" max="12795" width="2.140625" style="9" customWidth="1"/>
    <col min="12796" max="12796" width="15.7109375" style="9" customWidth="1"/>
    <col min="12797" max="12797" width="18.7109375" style="9" customWidth="1"/>
    <col min="12798" max="12798" width="2.140625" style="9" bestFit="1" customWidth="1"/>
    <col min="12799" max="12799" width="18.7109375" style="9" customWidth="1"/>
    <col min="12800" max="12800" width="2.42578125" style="9" bestFit="1" customWidth="1"/>
    <col min="12801" max="12801" width="20.7109375" style="9" customWidth="1"/>
    <col min="12802" max="13048" width="9.140625" style="9"/>
    <col min="13049" max="13049" width="12.7109375" style="9" customWidth="1"/>
    <col min="13050" max="13050" width="15.7109375" style="9" customWidth="1"/>
    <col min="13051" max="13051" width="2.140625" style="9" customWidth="1"/>
    <col min="13052" max="13052" width="15.7109375" style="9" customWidth="1"/>
    <col min="13053" max="13053" width="18.7109375" style="9" customWidth="1"/>
    <col min="13054" max="13054" width="2.140625" style="9" bestFit="1" customWidth="1"/>
    <col min="13055" max="13055" width="18.7109375" style="9" customWidth="1"/>
    <col min="13056" max="13056" width="2.42578125" style="9" bestFit="1" customWidth="1"/>
    <col min="13057" max="13057" width="20.7109375" style="9" customWidth="1"/>
    <col min="13058" max="13304" width="9.140625" style="9"/>
    <col min="13305" max="13305" width="12.7109375" style="9" customWidth="1"/>
    <col min="13306" max="13306" width="15.7109375" style="9" customWidth="1"/>
    <col min="13307" max="13307" width="2.140625" style="9" customWidth="1"/>
    <col min="13308" max="13308" width="15.7109375" style="9" customWidth="1"/>
    <col min="13309" max="13309" width="18.7109375" style="9" customWidth="1"/>
    <col min="13310" max="13310" width="2.140625" style="9" bestFit="1" customWidth="1"/>
    <col min="13311" max="13311" width="18.7109375" style="9" customWidth="1"/>
    <col min="13312" max="13312" width="2.42578125" style="9" bestFit="1" customWidth="1"/>
    <col min="13313" max="13313" width="20.7109375" style="9" customWidth="1"/>
    <col min="13314" max="13560" width="9.140625" style="9"/>
    <col min="13561" max="13561" width="12.7109375" style="9" customWidth="1"/>
    <col min="13562" max="13562" width="15.7109375" style="9" customWidth="1"/>
    <col min="13563" max="13563" width="2.140625" style="9" customWidth="1"/>
    <col min="13564" max="13564" width="15.7109375" style="9" customWidth="1"/>
    <col min="13565" max="13565" width="18.7109375" style="9" customWidth="1"/>
    <col min="13566" max="13566" width="2.140625" style="9" bestFit="1" customWidth="1"/>
    <col min="13567" max="13567" width="18.7109375" style="9" customWidth="1"/>
    <col min="13568" max="13568" width="2.42578125" style="9" bestFit="1" customWidth="1"/>
    <col min="13569" max="13569" width="20.7109375" style="9" customWidth="1"/>
    <col min="13570" max="13816" width="9.140625" style="9"/>
    <col min="13817" max="13817" width="12.7109375" style="9" customWidth="1"/>
    <col min="13818" max="13818" width="15.7109375" style="9" customWidth="1"/>
    <col min="13819" max="13819" width="2.140625" style="9" customWidth="1"/>
    <col min="13820" max="13820" width="15.7109375" style="9" customWidth="1"/>
    <col min="13821" max="13821" width="18.7109375" style="9" customWidth="1"/>
    <col min="13822" max="13822" width="2.140625" style="9" bestFit="1" customWidth="1"/>
    <col min="13823" max="13823" width="18.7109375" style="9" customWidth="1"/>
    <col min="13824" max="13824" width="2.42578125" style="9" bestFit="1" customWidth="1"/>
    <col min="13825" max="13825" width="20.7109375" style="9" customWidth="1"/>
    <col min="13826" max="14072" width="9.140625" style="9"/>
    <col min="14073" max="14073" width="12.7109375" style="9" customWidth="1"/>
    <col min="14074" max="14074" width="15.7109375" style="9" customWidth="1"/>
    <col min="14075" max="14075" width="2.140625" style="9" customWidth="1"/>
    <col min="14076" max="14076" width="15.7109375" style="9" customWidth="1"/>
    <col min="14077" max="14077" width="18.7109375" style="9" customWidth="1"/>
    <col min="14078" max="14078" width="2.140625" style="9" bestFit="1" customWidth="1"/>
    <col min="14079" max="14079" width="18.7109375" style="9" customWidth="1"/>
    <col min="14080" max="14080" width="2.42578125" style="9" bestFit="1" customWidth="1"/>
    <col min="14081" max="14081" width="20.7109375" style="9" customWidth="1"/>
    <col min="14082" max="14328" width="9.140625" style="9"/>
    <col min="14329" max="14329" width="12.7109375" style="9" customWidth="1"/>
    <col min="14330" max="14330" width="15.7109375" style="9" customWidth="1"/>
    <col min="14331" max="14331" width="2.140625" style="9" customWidth="1"/>
    <col min="14332" max="14332" width="15.7109375" style="9" customWidth="1"/>
    <col min="14333" max="14333" width="18.7109375" style="9" customWidth="1"/>
    <col min="14334" max="14334" width="2.140625" style="9" bestFit="1" customWidth="1"/>
    <col min="14335" max="14335" width="18.7109375" style="9" customWidth="1"/>
    <col min="14336" max="14336" width="2.42578125" style="9" bestFit="1" customWidth="1"/>
    <col min="14337" max="14337" width="20.7109375" style="9" customWidth="1"/>
    <col min="14338" max="14584" width="9.140625" style="9"/>
    <col min="14585" max="14585" width="12.7109375" style="9" customWidth="1"/>
    <col min="14586" max="14586" width="15.7109375" style="9" customWidth="1"/>
    <col min="14587" max="14587" width="2.140625" style="9" customWidth="1"/>
    <col min="14588" max="14588" width="15.7109375" style="9" customWidth="1"/>
    <col min="14589" max="14589" width="18.7109375" style="9" customWidth="1"/>
    <col min="14590" max="14590" width="2.140625" style="9" bestFit="1" customWidth="1"/>
    <col min="14591" max="14591" width="18.7109375" style="9" customWidth="1"/>
    <col min="14592" max="14592" width="2.42578125" style="9" bestFit="1" customWidth="1"/>
    <col min="14593" max="14593" width="20.7109375" style="9" customWidth="1"/>
    <col min="14594" max="14840" width="9.140625" style="9"/>
    <col min="14841" max="14841" width="12.7109375" style="9" customWidth="1"/>
    <col min="14842" max="14842" width="15.7109375" style="9" customWidth="1"/>
    <col min="14843" max="14843" width="2.140625" style="9" customWidth="1"/>
    <col min="14844" max="14844" width="15.7109375" style="9" customWidth="1"/>
    <col min="14845" max="14845" width="18.7109375" style="9" customWidth="1"/>
    <col min="14846" max="14846" width="2.140625" style="9" bestFit="1" customWidth="1"/>
    <col min="14847" max="14847" width="18.7109375" style="9" customWidth="1"/>
    <col min="14848" max="14848" width="2.42578125" style="9" bestFit="1" customWidth="1"/>
    <col min="14849" max="14849" width="20.7109375" style="9" customWidth="1"/>
    <col min="14850" max="15096" width="9.140625" style="9"/>
    <col min="15097" max="15097" width="12.7109375" style="9" customWidth="1"/>
    <col min="15098" max="15098" width="15.7109375" style="9" customWidth="1"/>
    <col min="15099" max="15099" width="2.140625" style="9" customWidth="1"/>
    <col min="15100" max="15100" width="15.7109375" style="9" customWidth="1"/>
    <col min="15101" max="15101" width="18.7109375" style="9" customWidth="1"/>
    <col min="15102" max="15102" width="2.140625" style="9" bestFit="1" customWidth="1"/>
    <col min="15103" max="15103" width="18.7109375" style="9" customWidth="1"/>
    <col min="15104" max="15104" width="2.42578125" style="9" bestFit="1" customWidth="1"/>
    <col min="15105" max="15105" width="20.7109375" style="9" customWidth="1"/>
    <col min="15106" max="15352" width="9.140625" style="9"/>
    <col min="15353" max="15353" width="12.7109375" style="9" customWidth="1"/>
    <col min="15354" max="15354" width="15.7109375" style="9" customWidth="1"/>
    <col min="15355" max="15355" width="2.140625" style="9" customWidth="1"/>
    <col min="15356" max="15356" width="15.7109375" style="9" customWidth="1"/>
    <col min="15357" max="15357" width="18.7109375" style="9" customWidth="1"/>
    <col min="15358" max="15358" width="2.140625" style="9" bestFit="1" customWidth="1"/>
    <col min="15359" max="15359" width="18.7109375" style="9" customWidth="1"/>
    <col min="15360" max="15360" width="2.42578125" style="9" bestFit="1" customWidth="1"/>
    <col min="15361" max="15361" width="20.7109375" style="9" customWidth="1"/>
    <col min="15362" max="15608" width="9.140625" style="9"/>
    <col min="15609" max="15609" width="12.7109375" style="9" customWidth="1"/>
    <col min="15610" max="15610" width="15.7109375" style="9" customWidth="1"/>
    <col min="15611" max="15611" width="2.140625" style="9" customWidth="1"/>
    <col min="15612" max="15612" width="15.7109375" style="9" customWidth="1"/>
    <col min="15613" max="15613" width="18.7109375" style="9" customWidth="1"/>
    <col min="15614" max="15614" width="2.140625" style="9" bestFit="1" customWidth="1"/>
    <col min="15615" max="15615" width="18.7109375" style="9" customWidth="1"/>
    <col min="15616" max="15616" width="2.42578125" style="9" bestFit="1" customWidth="1"/>
    <col min="15617" max="15617" width="20.7109375" style="9" customWidth="1"/>
    <col min="15618" max="15864" width="9.140625" style="9"/>
    <col min="15865" max="15865" width="12.7109375" style="9" customWidth="1"/>
    <col min="15866" max="15866" width="15.7109375" style="9" customWidth="1"/>
    <col min="15867" max="15867" width="2.140625" style="9" customWidth="1"/>
    <col min="15868" max="15868" width="15.7109375" style="9" customWidth="1"/>
    <col min="15869" max="15869" width="18.7109375" style="9" customWidth="1"/>
    <col min="15870" max="15870" width="2.140625" style="9" bestFit="1" customWidth="1"/>
    <col min="15871" max="15871" width="18.7109375" style="9" customWidth="1"/>
    <col min="15872" max="15872" width="2.42578125" style="9" bestFit="1" customWidth="1"/>
    <col min="15873" max="15873" width="20.7109375" style="9" customWidth="1"/>
    <col min="15874" max="16120" width="9.140625" style="9"/>
    <col min="16121" max="16121" width="12.7109375" style="9" customWidth="1"/>
    <col min="16122" max="16122" width="15.7109375" style="9" customWidth="1"/>
    <col min="16123" max="16123" width="2.140625" style="9" customWidth="1"/>
    <col min="16124" max="16124" width="15.7109375" style="9" customWidth="1"/>
    <col min="16125" max="16125" width="18.7109375" style="9" customWidth="1"/>
    <col min="16126" max="16126" width="2.140625" style="9" bestFit="1" customWidth="1"/>
    <col min="16127" max="16127" width="18.7109375" style="9" customWidth="1"/>
    <col min="16128" max="16128" width="2.42578125" style="9" bestFit="1" customWidth="1"/>
    <col min="16129" max="16129" width="20.7109375" style="9" customWidth="1"/>
    <col min="16130" max="16373" width="9.140625" style="9"/>
    <col min="16374" max="16380" width="8.85546875" style="9" customWidth="1"/>
    <col min="16381" max="16384" width="8.85546875" style="9"/>
  </cols>
  <sheetData>
    <row r="1" spans="1:8" s="26" customFormat="1" ht="21" x14ac:dyDescent="0.35">
      <c r="A1" s="65"/>
      <c r="B1" s="69" t="s">
        <v>65</v>
      </c>
      <c r="C1" s="69"/>
      <c r="D1" s="69"/>
      <c r="E1" s="69"/>
    </row>
    <row r="2" spans="1:8" ht="9" customHeight="1" x14ac:dyDescent="0.3">
      <c r="B2" s="66"/>
      <c r="C2" s="66"/>
      <c r="D2" s="66"/>
      <c r="E2" s="66"/>
      <c r="F2" s="9"/>
    </row>
    <row r="3" spans="1:8" s="64" customFormat="1" ht="37.5" x14ac:dyDescent="0.3">
      <c r="A3" s="73"/>
      <c r="B3" s="72" t="s">
        <v>48</v>
      </c>
      <c r="C3" s="72" t="s">
        <v>84</v>
      </c>
      <c r="D3" s="72" t="s">
        <v>85</v>
      </c>
      <c r="E3" s="72" t="s">
        <v>86</v>
      </c>
    </row>
    <row r="4" spans="1:8" ht="15.6" customHeight="1" x14ac:dyDescent="0.25">
      <c r="B4" s="4" t="s">
        <v>39</v>
      </c>
      <c r="C4" s="12"/>
      <c r="D4" s="67">
        <v>13603</v>
      </c>
      <c r="E4" s="12" t="s">
        <v>50</v>
      </c>
      <c r="F4" s="9"/>
    </row>
    <row r="5" spans="1:8" ht="15.6" customHeight="1" x14ac:dyDescent="0.25">
      <c r="B5" s="4" t="s">
        <v>40</v>
      </c>
      <c r="C5" s="12"/>
      <c r="D5" s="67">
        <v>14353</v>
      </c>
      <c r="E5" s="12" t="s">
        <v>50</v>
      </c>
      <c r="F5" s="9"/>
    </row>
    <row r="6" spans="1:8" ht="15.6" customHeight="1" x14ac:dyDescent="0.25">
      <c r="B6" s="4" t="s">
        <v>41</v>
      </c>
      <c r="C6" s="12"/>
      <c r="D6" s="67">
        <v>15170</v>
      </c>
      <c r="E6" s="12" t="s">
        <v>50</v>
      </c>
      <c r="F6" s="9"/>
    </row>
    <row r="7" spans="1:8" ht="15.6" customHeight="1" x14ac:dyDescent="0.25">
      <c r="B7" s="4" t="s">
        <v>42</v>
      </c>
      <c r="C7" s="12"/>
      <c r="D7" s="67">
        <v>16523</v>
      </c>
      <c r="E7" s="12" t="s">
        <v>50</v>
      </c>
      <c r="F7" s="9"/>
    </row>
    <row r="8" spans="1:8" ht="15.6" customHeight="1" x14ac:dyDescent="0.25">
      <c r="B8" s="4" t="s">
        <v>43</v>
      </c>
      <c r="C8" s="12"/>
      <c r="D8" s="67">
        <v>17384</v>
      </c>
      <c r="E8" s="12" t="s">
        <v>50</v>
      </c>
      <c r="F8" s="9"/>
    </row>
    <row r="9" spans="1:8" ht="15.6" customHeight="1" x14ac:dyDescent="0.25">
      <c r="B9" s="4" t="s">
        <v>0</v>
      </c>
      <c r="C9" s="12"/>
      <c r="D9" s="67">
        <v>20143</v>
      </c>
      <c r="E9" s="12">
        <v>19828</v>
      </c>
      <c r="F9" s="9"/>
      <c r="H9" s="68"/>
    </row>
    <row r="10" spans="1:8" ht="15.6" customHeight="1" x14ac:dyDescent="0.25">
      <c r="B10" s="4" t="s">
        <v>1</v>
      </c>
      <c r="C10" s="12"/>
      <c r="D10" s="67">
        <v>21595</v>
      </c>
      <c r="E10" s="12">
        <v>21053</v>
      </c>
      <c r="F10" s="9"/>
      <c r="H10" s="68"/>
    </row>
    <row r="11" spans="1:8" ht="15.6" customHeight="1" x14ac:dyDescent="0.25">
      <c r="B11" s="4" t="s">
        <v>2</v>
      </c>
      <c r="C11" s="12"/>
      <c r="D11" s="67">
        <v>23201</v>
      </c>
      <c r="E11" s="27">
        <v>22916</v>
      </c>
      <c r="F11" s="9"/>
      <c r="H11" s="68"/>
    </row>
    <row r="12" spans="1:8" ht="15.6" customHeight="1" x14ac:dyDescent="0.25">
      <c r="B12" s="4" t="s">
        <v>3</v>
      </c>
      <c r="C12" s="12"/>
      <c r="D12" s="67">
        <v>24727</v>
      </c>
      <c r="E12" s="27">
        <v>24404</v>
      </c>
      <c r="F12" s="9"/>
      <c r="H12" s="68"/>
    </row>
    <row r="13" spans="1:8" ht="15.6" customHeight="1" x14ac:dyDescent="0.25">
      <c r="B13" s="4" t="s">
        <v>4</v>
      </c>
      <c r="C13" s="12"/>
      <c r="D13" s="67">
        <v>25623</v>
      </c>
      <c r="E13" s="27">
        <v>25239</v>
      </c>
      <c r="F13" s="9"/>
      <c r="H13" s="68"/>
    </row>
    <row r="14" spans="1:8" ht="15.6" customHeight="1" x14ac:dyDescent="0.25">
      <c r="B14" s="4" t="s">
        <v>5</v>
      </c>
      <c r="C14" s="12"/>
      <c r="D14" s="67">
        <v>27217</v>
      </c>
      <c r="E14" s="27">
        <v>27051</v>
      </c>
      <c r="F14" s="9"/>
      <c r="H14" s="68"/>
    </row>
    <row r="15" spans="1:8" ht="15.6" customHeight="1" x14ac:dyDescent="0.25">
      <c r="B15" s="4" t="s">
        <v>6</v>
      </c>
      <c r="C15" s="12"/>
      <c r="D15" s="67">
        <v>28301</v>
      </c>
      <c r="E15" s="27">
        <v>28197</v>
      </c>
      <c r="F15" s="9"/>
      <c r="H15" s="68"/>
    </row>
    <row r="16" spans="1:8" ht="15.6" customHeight="1" x14ac:dyDescent="0.25">
      <c r="B16" s="4" t="s">
        <v>7</v>
      </c>
      <c r="C16" s="12"/>
      <c r="D16" s="67">
        <v>28068</v>
      </c>
      <c r="E16" s="27">
        <v>28943</v>
      </c>
      <c r="F16" s="9"/>
      <c r="H16" s="68"/>
    </row>
    <row r="17" spans="1:8" ht="15.6" customHeight="1" x14ac:dyDescent="0.25">
      <c r="B17" s="4" t="s">
        <v>8</v>
      </c>
      <c r="C17" s="12"/>
      <c r="D17" s="67">
        <v>29224</v>
      </c>
      <c r="E17" s="27">
        <v>29403</v>
      </c>
      <c r="F17" s="9"/>
      <c r="H17" s="68"/>
    </row>
    <row r="18" spans="1:8" ht="15.6" customHeight="1" x14ac:dyDescent="0.25">
      <c r="B18" s="4" t="s">
        <v>9</v>
      </c>
      <c r="C18" s="12"/>
      <c r="D18" s="67">
        <v>29566</v>
      </c>
      <c r="E18" s="27">
        <v>30190</v>
      </c>
      <c r="F18" s="9"/>
      <c r="H18" s="68"/>
    </row>
    <row r="19" spans="1:8" ht="15.6" customHeight="1" x14ac:dyDescent="0.25">
      <c r="B19" s="4" t="s">
        <v>10</v>
      </c>
      <c r="C19" s="12"/>
      <c r="D19" s="67">
        <v>30279</v>
      </c>
      <c r="E19" s="27">
        <v>30457</v>
      </c>
      <c r="F19" s="9"/>
      <c r="H19" s="68"/>
    </row>
    <row r="20" spans="1:8" ht="15.6" customHeight="1" x14ac:dyDescent="0.25">
      <c r="B20" s="4" t="s">
        <v>11</v>
      </c>
      <c r="C20" s="12"/>
      <c r="D20" s="67">
        <v>31622</v>
      </c>
      <c r="E20" s="27">
        <v>31749</v>
      </c>
      <c r="F20" s="9"/>
      <c r="H20" s="68"/>
    </row>
    <row r="21" spans="1:8" ht="15.6" customHeight="1" x14ac:dyDescent="0.25">
      <c r="B21" s="4" t="s">
        <v>12</v>
      </c>
      <c r="C21" s="12"/>
      <c r="D21" s="67">
        <v>32830</v>
      </c>
      <c r="E21" s="27">
        <v>32668</v>
      </c>
      <c r="F21" s="9"/>
      <c r="H21" s="68"/>
    </row>
    <row r="22" spans="1:8" ht="15.6" customHeight="1" x14ac:dyDescent="0.25">
      <c r="B22" s="4" t="s">
        <v>13</v>
      </c>
      <c r="C22" s="12"/>
      <c r="D22" s="67">
        <v>33697</v>
      </c>
      <c r="E22" s="27">
        <v>33547</v>
      </c>
      <c r="F22" s="9"/>
      <c r="H22" s="68"/>
    </row>
    <row r="23" spans="1:8" ht="15.6" customHeight="1" x14ac:dyDescent="0.25">
      <c r="B23" s="4" t="s">
        <v>14</v>
      </c>
      <c r="C23" s="12"/>
      <c r="D23" s="67">
        <v>34946</v>
      </c>
      <c r="E23" s="27">
        <v>34587</v>
      </c>
      <c r="F23" s="9"/>
      <c r="H23" s="68"/>
    </row>
    <row r="24" spans="1:8" ht="15.6" customHeight="1" x14ac:dyDescent="0.25">
      <c r="B24" s="4" t="s">
        <v>15</v>
      </c>
      <c r="C24" s="12"/>
      <c r="D24" s="67">
        <v>36081</v>
      </c>
      <c r="E24" s="27">
        <v>35869</v>
      </c>
      <c r="F24" s="9"/>
      <c r="H24" s="68"/>
    </row>
    <row r="25" spans="1:8" ht="15.6" customHeight="1" x14ac:dyDescent="0.25">
      <c r="B25" s="4" t="s">
        <v>16</v>
      </c>
      <c r="C25" s="12"/>
      <c r="D25" s="67">
        <v>37938</v>
      </c>
      <c r="E25" s="27">
        <v>37447</v>
      </c>
      <c r="F25" s="9"/>
      <c r="H25" s="68"/>
    </row>
    <row r="26" spans="1:8" ht="15.6" customHeight="1" x14ac:dyDescent="0.25">
      <c r="B26" s="4" t="s">
        <v>17</v>
      </c>
      <c r="C26" s="12"/>
      <c r="D26" s="67">
        <v>39923</v>
      </c>
      <c r="E26" s="27">
        <v>38573</v>
      </c>
      <c r="F26" s="9"/>
      <c r="H26" s="68"/>
    </row>
    <row r="27" spans="1:8" ht="15.6" customHeight="1" x14ac:dyDescent="0.25">
      <c r="B27" s="4" t="s">
        <v>18</v>
      </c>
      <c r="C27" s="12"/>
      <c r="D27" s="67">
        <v>40124</v>
      </c>
      <c r="E27" s="27">
        <v>39551</v>
      </c>
      <c r="F27" s="9"/>
      <c r="H27" s="68"/>
    </row>
    <row r="28" spans="1:8" ht="15.6" customHeight="1" x14ac:dyDescent="0.25">
      <c r="B28" s="4" t="s">
        <v>19</v>
      </c>
      <c r="C28" s="12"/>
      <c r="D28" s="67">
        <v>41162</v>
      </c>
      <c r="E28" s="27">
        <v>40659</v>
      </c>
      <c r="F28" s="9"/>
      <c r="H28" s="68"/>
    </row>
    <row r="29" spans="1:8" ht="15.6" customHeight="1" x14ac:dyDescent="0.25">
      <c r="B29" s="4" t="s">
        <v>20</v>
      </c>
      <c r="C29" s="12"/>
      <c r="D29" s="67">
        <v>42189</v>
      </c>
      <c r="E29" s="27">
        <v>41391</v>
      </c>
      <c r="F29" s="9"/>
      <c r="H29" s="68"/>
    </row>
    <row r="30" spans="1:8" ht="15.6" customHeight="1" x14ac:dyDescent="0.25">
      <c r="B30" s="4" t="s">
        <v>21</v>
      </c>
      <c r="C30" s="12"/>
      <c r="D30" s="67">
        <v>43011</v>
      </c>
      <c r="E30" s="27">
        <v>42437</v>
      </c>
      <c r="F30" s="9"/>
      <c r="H30" s="68"/>
    </row>
    <row r="31" spans="1:8" ht="15.6" customHeight="1" x14ac:dyDescent="0.25">
      <c r="A31" s="65">
        <v>1</v>
      </c>
      <c r="B31" s="4" t="s">
        <v>22</v>
      </c>
      <c r="C31" s="6">
        <v>26975</v>
      </c>
      <c r="D31" s="67">
        <v>44336</v>
      </c>
      <c r="E31" s="27">
        <v>43691</v>
      </c>
      <c r="F31" s="9"/>
      <c r="H31" s="68"/>
    </row>
    <row r="32" spans="1:8" ht="15.6" customHeight="1" x14ac:dyDescent="0.25">
      <c r="B32" s="4" t="s">
        <v>23</v>
      </c>
      <c r="C32" s="6">
        <v>27869</v>
      </c>
      <c r="D32" s="67">
        <v>45758</v>
      </c>
      <c r="E32" s="27">
        <v>45179</v>
      </c>
      <c r="F32" s="9"/>
      <c r="H32" s="68"/>
    </row>
    <row r="33" spans="1:8" ht="15.6" customHeight="1" x14ac:dyDescent="0.25">
      <c r="B33" s="4" t="s">
        <v>24</v>
      </c>
      <c r="C33" s="6">
        <v>28943</v>
      </c>
      <c r="D33" s="67">
        <v>47421</v>
      </c>
      <c r="E33" s="27">
        <v>47004</v>
      </c>
      <c r="F33" s="9"/>
      <c r="H33" s="68"/>
    </row>
    <row r="34" spans="1:8" ht="15.6" customHeight="1" x14ac:dyDescent="0.25">
      <c r="B34" s="4" t="s">
        <v>25</v>
      </c>
      <c r="C34" s="6">
        <v>28943</v>
      </c>
      <c r="D34" s="67">
        <v>47508</v>
      </c>
      <c r="E34" s="27">
        <v>48172</v>
      </c>
      <c r="F34" s="9"/>
      <c r="H34" s="68"/>
    </row>
    <row r="35" spans="1:8" ht="15.6" customHeight="1" x14ac:dyDescent="0.25">
      <c r="B35" s="4" t="s">
        <v>26</v>
      </c>
      <c r="C35" s="6">
        <v>28943</v>
      </c>
      <c r="D35" s="67">
        <v>47050</v>
      </c>
      <c r="E35" s="27">
        <v>48725</v>
      </c>
      <c r="F35" s="9"/>
      <c r="H35" s="68"/>
    </row>
    <row r="36" spans="1:8" ht="15.6" customHeight="1" x14ac:dyDescent="0.25">
      <c r="B36" s="4" t="s">
        <v>27</v>
      </c>
      <c r="C36" s="6">
        <v>28943</v>
      </c>
      <c r="D36" s="67">
        <v>47428</v>
      </c>
      <c r="E36" s="27">
        <v>49007</v>
      </c>
      <c r="F36" s="9"/>
      <c r="H36" s="68"/>
    </row>
    <row r="37" spans="1:8" ht="15.6" customHeight="1" x14ac:dyDescent="0.25">
      <c r="B37" s="4" t="s">
        <v>28</v>
      </c>
      <c r="C37" s="6">
        <v>29523</v>
      </c>
      <c r="D37" s="67">
        <v>48375</v>
      </c>
      <c r="E37" s="27">
        <v>49319</v>
      </c>
      <c r="F37" s="9"/>
      <c r="H37" s="68"/>
    </row>
    <row r="38" spans="1:8" ht="15.6" customHeight="1" x14ac:dyDescent="0.25">
      <c r="B38" s="4" t="s">
        <v>29</v>
      </c>
      <c r="C38" s="6">
        <v>29523</v>
      </c>
      <c r="D38" s="67">
        <v>48430</v>
      </c>
      <c r="E38" s="27">
        <v>48858</v>
      </c>
      <c r="F38" s="9"/>
      <c r="H38" s="68"/>
    </row>
    <row r="39" spans="1:8" ht="15.6" customHeight="1" x14ac:dyDescent="0.25">
      <c r="B39" s="4" t="s">
        <v>30</v>
      </c>
      <c r="C39" s="6">
        <v>29523</v>
      </c>
      <c r="D39" s="67">
        <v>48561</v>
      </c>
      <c r="E39" s="27">
        <v>48892</v>
      </c>
      <c r="F39" s="9"/>
      <c r="H39" s="68"/>
    </row>
    <row r="40" spans="1:8" ht="15.6" customHeight="1" x14ac:dyDescent="0.25">
      <c r="B40" s="4" t="s">
        <v>31</v>
      </c>
      <c r="C40" s="6">
        <v>29523</v>
      </c>
      <c r="D40" s="67">
        <v>48769</v>
      </c>
      <c r="E40" s="27">
        <v>49796</v>
      </c>
      <c r="F40" s="9"/>
      <c r="H40" s="68"/>
    </row>
    <row r="41" spans="1:8" ht="15.6" customHeight="1" x14ac:dyDescent="0.25">
      <c r="B41" s="4" t="s">
        <v>32</v>
      </c>
      <c r="C41" s="6">
        <v>30113</v>
      </c>
      <c r="D41" s="67">
        <v>50050</v>
      </c>
      <c r="E41" s="27">
        <v>51495</v>
      </c>
      <c r="F41" s="9"/>
      <c r="H41" s="68"/>
    </row>
    <row r="42" spans="1:8" ht="15.6" customHeight="1" x14ac:dyDescent="0.25">
      <c r="B42" s="4" t="s">
        <v>33</v>
      </c>
      <c r="C42" s="6">
        <v>30113</v>
      </c>
      <c r="D42" s="67">
        <v>50182</v>
      </c>
      <c r="E42" s="27">
        <v>51966</v>
      </c>
      <c r="F42" s="9"/>
      <c r="H42" s="68"/>
    </row>
    <row r="43" spans="1:8" ht="15.6" customHeight="1" x14ac:dyDescent="0.25">
      <c r="B43" s="4" t="s">
        <v>34</v>
      </c>
      <c r="C43" s="6">
        <v>32000</v>
      </c>
      <c r="D43" s="67">
        <v>50882</v>
      </c>
      <c r="E43" s="27">
        <v>52152</v>
      </c>
      <c r="F43" s="9"/>
      <c r="H43" s="68"/>
    </row>
    <row r="44" spans="1:8" ht="15.6" customHeight="1" x14ac:dyDescent="0.25">
      <c r="B44" s="4" t="s">
        <v>35</v>
      </c>
      <c r="C44" s="6">
        <v>35000</v>
      </c>
      <c r="D44" s="67">
        <v>53329</v>
      </c>
      <c r="E44" s="27">
        <v>52830</v>
      </c>
      <c r="F44" s="9"/>
      <c r="H44" s="68"/>
    </row>
    <row r="45" spans="1:8" ht="15.6" customHeight="1" x14ac:dyDescent="0.25">
      <c r="A45" s="65">
        <v>2</v>
      </c>
      <c r="B45" s="4" t="s">
        <v>36</v>
      </c>
      <c r="C45" s="6">
        <v>35000</v>
      </c>
      <c r="D45" s="67">
        <v>53185</v>
      </c>
      <c r="E45" s="27">
        <v>52830</v>
      </c>
      <c r="F45" s="9"/>
      <c r="H45" s="68"/>
    </row>
    <row r="46" spans="1:8" ht="15.6" customHeight="1" x14ac:dyDescent="0.25">
      <c r="B46" s="4" t="s">
        <v>37</v>
      </c>
      <c r="C46" s="6">
        <v>36000</v>
      </c>
      <c r="D46" s="67">
        <v>54814</v>
      </c>
      <c r="E46" s="27">
        <v>53426</v>
      </c>
      <c r="F46" s="9"/>
      <c r="H46" s="68"/>
    </row>
    <row r="47" spans="1:8" ht="15.6" customHeight="1" x14ac:dyDescent="0.25">
      <c r="B47" s="4" t="s">
        <v>47</v>
      </c>
      <c r="C47" s="6">
        <v>40000</v>
      </c>
      <c r="D47" s="6">
        <v>57520</v>
      </c>
      <c r="E47" s="27">
        <v>55897.801112363646</v>
      </c>
      <c r="F47" s="9"/>
      <c r="H47" s="68"/>
    </row>
    <row r="48" spans="1:8" ht="15.6" customHeight="1" x14ac:dyDescent="0.25">
      <c r="B48" s="4" t="s">
        <v>83</v>
      </c>
      <c r="C48" s="6">
        <v>42500</v>
      </c>
      <c r="D48" s="6">
        <v>60763</v>
      </c>
      <c r="E48" s="27">
        <v>58048</v>
      </c>
      <c r="F48" s="9"/>
      <c r="H48" s="68"/>
    </row>
    <row r="49" spans="1:8" ht="15.6" customHeight="1" x14ac:dyDescent="0.25">
      <c r="B49" s="4" t="s">
        <v>113</v>
      </c>
      <c r="C49" s="6">
        <v>47000</v>
      </c>
      <c r="D49" s="67">
        <v>64050</v>
      </c>
      <c r="E49" s="27">
        <v>59866</v>
      </c>
      <c r="F49" s="1"/>
      <c r="G49" s="1"/>
      <c r="H49" s="1"/>
    </row>
    <row r="50" spans="1:8" ht="15.6" customHeight="1" x14ac:dyDescent="0.25">
      <c r="B50" s="4" t="s">
        <v>120</v>
      </c>
      <c r="C50" s="6">
        <v>48500</v>
      </c>
      <c r="D50" s="67"/>
      <c r="E50" s="27">
        <v>61964</v>
      </c>
      <c r="F50" s="1"/>
      <c r="G50" s="1"/>
      <c r="H50" s="1"/>
    </row>
    <row r="51" spans="1:8" ht="15.6" customHeight="1" x14ac:dyDescent="0.25">
      <c r="B51" s="1"/>
      <c r="C51" s="1"/>
      <c r="D51" s="18" t="s">
        <v>89</v>
      </c>
      <c r="E51" s="19">
        <v>45979</v>
      </c>
      <c r="F51" s="1"/>
      <c r="G51" s="1"/>
      <c r="H51" s="1"/>
    </row>
    <row r="52" spans="1:8" ht="15.6" customHeight="1" x14ac:dyDescent="0.25">
      <c r="B52" s="1"/>
      <c r="C52" s="1"/>
      <c r="D52" s="18"/>
      <c r="E52" s="19"/>
      <c r="F52" s="1"/>
      <c r="G52" s="1"/>
      <c r="H52" s="1"/>
    </row>
    <row r="53" spans="1:8" ht="15.6" customHeight="1" x14ac:dyDescent="0.25">
      <c r="B53" s="1" t="s">
        <v>107</v>
      </c>
      <c r="C53" s="1"/>
      <c r="D53" s="18"/>
      <c r="E53" s="19"/>
      <c r="F53" s="1"/>
      <c r="G53" s="1"/>
      <c r="H53" s="1"/>
    </row>
    <row r="54" spans="1:8" ht="15.6" customHeight="1" x14ac:dyDescent="0.25">
      <c r="B54" s="1"/>
      <c r="C54" s="1"/>
      <c r="D54" s="18"/>
      <c r="E54" s="19"/>
      <c r="F54" s="1"/>
      <c r="G54" s="1"/>
      <c r="H54" s="1"/>
    </row>
    <row r="55" spans="1:8" ht="15.6" customHeight="1" x14ac:dyDescent="0.25">
      <c r="A55" s="10" t="s">
        <v>44</v>
      </c>
      <c r="B55" s="1" t="s">
        <v>51</v>
      </c>
      <c r="C55" s="1"/>
      <c r="D55" s="1"/>
      <c r="E55" s="1"/>
      <c r="F55" s="1"/>
      <c r="G55" s="1"/>
      <c r="H55" s="1"/>
    </row>
    <row r="56" spans="1:8" ht="15.6" customHeight="1" x14ac:dyDescent="0.25">
      <c r="A56" s="65">
        <v>1</v>
      </c>
      <c r="B56" s="1" t="s">
        <v>75</v>
      </c>
      <c r="C56" s="1"/>
      <c r="D56" s="1"/>
      <c r="E56" s="1"/>
      <c r="F56" s="1"/>
      <c r="G56" s="1"/>
      <c r="H56" s="1"/>
    </row>
    <row r="57" spans="1:8" ht="15.6" customHeight="1" x14ac:dyDescent="0.25">
      <c r="B57" s="1" t="s">
        <v>68</v>
      </c>
      <c r="C57" s="1"/>
      <c r="D57" s="1"/>
      <c r="E57" s="1"/>
      <c r="F57" s="1"/>
      <c r="G57" s="1"/>
      <c r="H57" s="1"/>
    </row>
    <row r="58" spans="1:8" ht="15.6" customHeight="1" x14ac:dyDescent="0.25">
      <c r="A58" s="65">
        <v>2</v>
      </c>
      <c r="B58" s="1" t="s">
        <v>111</v>
      </c>
      <c r="C58" s="1"/>
      <c r="D58" s="70"/>
      <c r="E58" s="70"/>
      <c r="F58" s="1"/>
      <c r="G58" s="1"/>
      <c r="H58" s="1"/>
    </row>
    <row r="59" spans="1:8" ht="15.6" customHeight="1" x14ac:dyDescent="0.25">
      <c r="B59" s="1" t="s">
        <v>69</v>
      </c>
      <c r="C59" s="1"/>
      <c r="D59" s="70"/>
      <c r="E59" s="70"/>
      <c r="F59" s="1"/>
      <c r="G59" s="1"/>
      <c r="H59" s="1"/>
    </row>
    <row r="60" spans="1:8" ht="15.6" customHeight="1" x14ac:dyDescent="0.25">
      <c r="B60" s="1" t="s">
        <v>112</v>
      </c>
      <c r="C60" s="1"/>
      <c r="D60" s="70"/>
      <c r="E60" s="70"/>
      <c r="F60" s="1"/>
      <c r="G60" s="1"/>
      <c r="H60" s="1"/>
    </row>
    <row r="61" spans="1:8" ht="15.6" customHeight="1" x14ac:dyDescent="0.25">
      <c r="B61" s="1"/>
      <c r="C61" s="1"/>
      <c r="D61" s="70"/>
      <c r="E61" s="70"/>
      <c r="F61" s="1"/>
      <c r="G61" s="1"/>
      <c r="H61" s="1"/>
    </row>
    <row r="62" spans="1:8" ht="15.6" customHeight="1" x14ac:dyDescent="0.25">
      <c r="C62" s="1"/>
      <c r="D62" s="70"/>
      <c r="E62" s="70"/>
      <c r="F62" s="1"/>
      <c r="G62" s="1"/>
      <c r="H62" s="1"/>
    </row>
    <row r="63" spans="1:8" ht="15.6" customHeight="1" x14ac:dyDescent="0.25">
      <c r="B63" s="1"/>
      <c r="C63" s="1"/>
      <c r="D63" s="70"/>
      <c r="E63" s="70"/>
      <c r="F63" s="1"/>
      <c r="G63" s="1"/>
      <c r="H63" s="1"/>
    </row>
    <row r="64" spans="1:8" s="29" customFormat="1" ht="15.6" customHeight="1" x14ac:dyDescent="0.25">
      <c r="A64" s="65"/>
      <c r="B64" s="1"/>
      <c r="C64" s="1"/>
      <c r="D64" s="70"/>
      <c r="E64" s="70"/>
      <c r="F64" s="57"/>
      <c r="G64" s="57"/>
      <c r="H64" s="57"/>
    </row>
    <row r="65" spans="1:8" s="29" customFormat="1" ht="15.6" customHeight="1" x14ac:dyDescent="0.25">
      <c r="A65" s="65"/>
      <c r="B65" s="1"/>
      <c r="C65" s="1"/>
      <c r="D65" s="1"/>
      <c r="E65" s="1"/>
      <c r="F65" s="57"/>
      <c r="G65" s="57"/>
      <c r="H65" s="57"/>
    </row>
    <row r="66" spans="1:8" s="29" customFormat="1" x14ac:dyDescent="0.25">
      <c r="A66" s="65"/>
      <c r="B66" s="71"/>
      <c r="C66" s="71"/>
      <c r="D66" s="1"/>
      <c r="E66" s="1"/>
      <c r="F66" s="57"/>
      <c r="G66" s="57"/>
      <c r="H66" s="57"/>
    </row>
    <row r="67" spans="1:8" x14ac:dyDescent="0.25">
      <c r="B67" s="1"/>
      <c r="C67" s="1"/>
      <c r="D67" s="1"/>
      <c r="E67" s="1"/>
      <c r="G67" s="1"/>
      <c r="H67" s="1"/>
    </row>
    <row r="68" spans="1:8" x14ac:dyDescent="0.25">
      <c r="B68" s="1"/>
      <c r="C68" s="1"/>
      <c r="D68" s="1"/>
      <c r="E68" s="1"/>
      <c r="G68" s="1"/>
      <c r="H68" s="1"/>
    </row>
    <row r="69" spans="1:8" x14ac:dyDescent="0.25">
      <c r="B69" s="1"/>
      <c r="C69" s="1"/>
      <c r="D69" s="1"/>
      <c r="E69" s="1"/>
      <c r="G69" s="1"/>
      <c r="H69" s="1"/>
    </row>
    <row r="70" spans="1:8" x14ac:dyDescent="0.25">
      <c r="B70" s="1"/>
      <c r="C70" s="1"/>
      <c r="D70" s="1"/>
      <c r="E70" s="1"/>
    </row>
  </sheetData>
  <printOptions horizontalCentered="1"/>
  <pageMargins left="0.75" right="0.75" top="1" bottom="0.75" header="0.5" footer="0.5"/>
  <pageSetup firstPageNumber="66" fitToWidth="0" fitToHeight="0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EIA Funding</vt:lpstr>
      <vt:lpstr>EFA</vt:lpstr>
      <vt:lpstr>Aid to Classrooms Funding</vt:lpstr>
      <vt:lpstr>Student and Teacher Data</vt:lpstr>
      <vt:lpstr>Teacher Salary</vt:lpstr>
      <vt:lpstr>'Aid to Classrooms Funding'!Print_Area</vt:lpstr>
      <vt:lpstr>EFA!Print_Area</vt:lpstr>
      <vt:lpstr>'EIA Funding'!Print_Area</vt:lpstr>
      <vt:lpstr>'Student and Teacher Data'!Print_Area</vt:lpstr>
      <vt:lpstr>'Teacher Salary'!Print_Area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Martin</dc:creator>
  <cp:lastModifiedBy>Mary Katherine Gable Miller</cp:lastModifiedBy>
  <cp:lastPrinted>2022-10-20T14:53:09Z</cp:lastPrinted>
  <dcterms:created xsi:type="dcterms:W3CDTF">2022-09-26T15:47:09Z</dcterms:created>
  <dcterms:modified xsi:type="dcterms:W3CDTF">2025-12-12T14:31:37Z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2022-10-19T20:34:16Z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bed0e17f-f881-471f-b337-0c5887b6a41a</vt:lpwstr>
  </property>
  <property fmtid="{D5CDD505-2E9C-101B-9397-08002B2CF9AE}" pid="8" name="MSIP_Label_1c8b0b85-d75e-4e7c-989b-349f33915dc1_ContentBits">
    <vt:lpwstr>0</vt:lpwstr>
  </property>
</Properties>
</file>