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8\"/>
    </mc:Choice>
  </mc:AlternateContent>
  <bookViews>
    <workbookView xWindow="5430" yWindow="690" windowWidth="11325" windowHeight="4665"/>
  </bookViews>
  <sheets>
    <sheet name="Distribution" sheetId="1" r:id="rId1"/>
    <sheet name="Addresses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H49" i="1" l="1"/>
  <c r="I49" i="1" s="1"/>
  <c r="J49" i="1" s="1"/>
  <c r="H3" i="1"/>
  <c r="I3" i="1" s="1"/>
  <c r="H4" i="1"/>
  <c r="I4" i="1" s="1"/>
  <c r="J4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10" i="1"/>
  <c r="I10" i="1" s="1"/>
  <c r="J10" i="1" s="1"/>
  <c r="H11" i="1"/>
  <c r="I11" i="1" s="1"/>
  <c r="J11" i="1" s="1"/>
  <c r="H12" i="1"/>
  <c r="I12" i="1" s="1"/>
  <c r="J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50" i="1"/>
  <c r="I50" i="1" s="1"/>
  <c r="J50" i="1" s="1"/>
  <c r="H51" i="1"/>
  <c r="I51" i="1" s="1"/>
  <c r="J51" i="1" s="1"/>
  <c r="H9" i="1"/>
  <c r="I9" i="1" s="1"/>
  <c r="J9" i="1" s="1"/>
  <c r="H52" i="1"/>
  <c r="I52" i="1" s="1"/>
  <c r="J52" i="1" s="1"/>
  <c r="I54" i="1" l="1"/>
  <c r="J3" i="1"/>
</calcChain>
</file>

<file path=xl/sharedStrings.xml><?xml version="1.0" encoding="utf-8"?>
<sst xmlns="http://schemas.openxmlformats.org/spreadsheetml/2006/main" count="122" uniqueCount="117">
  <si>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</si>
  <si>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</si>
  <si>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</si>
  <si>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</si>
  <si>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</si>
  <si>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</si>
  <si>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</si>
  <si>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</si>
  <si>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</si>
  <si>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</si>
  <si>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</si>
  <si>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</si>
  <si>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</si>
  <si>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</si>
  <si>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</si>
  <si>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</si>
  <si>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</si>
  <si>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</si>
  <si>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</si>
  <si>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</si>
  <si>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</si>
  <si>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</si>
  <si>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</si>
  <si>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</si>
  <si>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</si>
  <si>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</si>
  <si>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</si>
  <si>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</si>
  <si>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</si>
  <si>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</si>
  <si>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</si>
  <si>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</si>
  <si>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</si>
  <si>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</si>
  <si>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Kirk Stropes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</si>
  <si>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</si>
  <si>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</si>
  <si>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</si>
  <si>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</si>
  <si>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</si>
  <si>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</si>
  <si>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</si>
  <si>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</si>
  <si>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</si>
  <si>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</si>
  <si>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</si>
  <si>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</si>
  <si>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</si>
  <si>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Michael Byrd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</si>
  <si>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</si>
  <si>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</si>
  <si>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</si>
  <si>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</si>
  <si>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</si>
  <si>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</si>
  <si>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</si>
  <si>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</si>
  <si>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</si>
  <si>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</si>
  <si>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</si>
  <si>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</si>
  <si>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</si>
  <si>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</si>
  <si>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</si>
  <si>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Chris Doolittle</t>
  </si>
  <si>
    <t>Nikki Rodgers</t>
  </si>
  <si>
    <t>Rick Blackwell</t>
  </si>
  <si>
    <t>Earline Robinson</t>
  </si>
  <si>
    <t>Jimmy Dixon</t>
  </si>
  <si>
    <t>PSAP 911 WIRELESS CALL VOL. OPERATIONS DISTRIB.</t>
  </si>
  <si>
    <t>Tasha Todd</t>
  </si>
  <si>
    <t>Linda Mitchell / Ethel Rice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</si>
  <si>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</si>
  <si>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</si>
  <si>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</si>
  <si>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</si>
  <si>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</si>
  <si>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</si>
  <si>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</si>
  <si>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</si>
  <si>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</si>
  <si>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Rob Christie</t>
  </si>
  <si>
    <t>Doug McMurray</t>
  </si>
  <si>
    <t>Mitch Fulmore</t>
  </si>
  <si>
    <t>Michael Fowler</t>
  </si>
  <si>
    <t>Amy Fletcher</t>
  </si>
  <si>
    <t>Wendi Lively</t>
  </si>
  <si>
    <t>Tavi Hughes</t>
  </si>
  <si>
    <t>Louise Pinckney</t>
  </si>
  <si>
    <t>Tammy Starnes</t>
  </si>
  <si>
    <t>Roxanne Willey/Teresa Barnett</t>
  </si>
  <si>
    <t>***  Mail to address P.O. Box 1758</t>
  </si>
  <si>
    <t>Chris Nunnery/Sandy Cauthen</t>
  </si>
  <si>
    <t>Kathy Hatfield</t>
  </si>
  <si>
    <t>Johnny Walton</t>
  </si>
  <si>
    <t>North Charleston, SC 29456</t>
  </si>
  <si>
    <t xml:space="preserve">*** Mail to Amy Fletcher Charleston County Consolidted 911 Center 8500 Palmetto Commerce Parkway </t>
  </si>
  <si>
    <t>*** Mail to Theresa McKnight 212 Deming Way #3 Summerville, SC 29483</t>
  </si>
  <si>
    <t>Percentage</t>
  </si>
  <si>
    <t>*** Mail to Sharmel Miller 901 W. Greenwood St. Suite 1700, Abbeville SC 296202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</si>
  <si>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</si>
  <si>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</si>
  <si>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</si>
  <si>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</si>
  <si>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</si>
  <si>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</si>
  <si>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Marion *</t>
  </si>
  <si>
    <t>Dillon *</t>
  </si>
  <si>
    <t>Lynnette Beasley/Michelle Moore</t>
  </si>
  <si>
    <t>Josh Morton</t>
  </si>
  <si>
    <t>Curtis Young</t>
  </si>
  <si>
    <t>Jan</t>
  </si>
  <si>
    <t>Feb</t>
  </si>
  <si>
    <t>Mar</t>
  </si>
  <si>
    <t>1ST QTR 2018</t>
  </si>
  <si>
    <t>Thom Barrineau</t>
  </si>
  <si>
    <t>Brandon Peeler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</si>
</sst>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0.0%"/>
  </numFmts>
  <fonts count="20" x14ac:knownFonts="1">
    <font>
      <sz val="10"/>
      <name val="Arial"/>
    </font>
    <font>
      <sz val="10"/>
      <name val="Arial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u/>
      <sz val="8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38" fontId="3" fillId="0" borderId="0" xfId="0" applyNumberFormat="1" applyFont="1"/>
    <xf numFmtId="0" fontId="12" fillId="0" borderId="0" xfId="0" applyFont="1" applyAlignment="1">
      <alignment horizontal="center" wrapText="1"/>
    </xf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3" fillId="0" borderId="0" xfId="0" applyNumberFormat="1" applyFont="1" applyAlignment="1">
      <alignment horizontal="center"/>
    </xf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0" fontId="3" fillId="2" borderId="0" xfId="0" applyFont="1" applyFill="1"/>
    <xf numFmtId="38" fontId="3" fillId="2" borderId="0" xfId="0" applyNumberFormat="1" applyFont="1" applyFill="1"/>
    <xf numFmtId="166" fontId="3" fillId="0" borderId="0" xfId="1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3" fontId="3" fillId="0" borderId="0" xfId="0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19" fillId="0" borderId="0" xfId="0" applyFont="1" applyFill="1"/>
    <xf numFmtId="3" fontId="3" fillId="0" borderId="0" xfId="0" applyNumberFormat="1" applyFont="1" applyFill="1" applyAlignment="1">
      <alignment horizontal="center" vertical="center"/>
    </xf>
  </cellXfs>
  <cellStyles count="12">
    <cellStyle name="Comma 2" xfId="1"/>
    <cellStyle name="Comma 3" xfId="2"/>
    <cellStyle name="Comma 4" xfId="3"/>
    <cellStyle name="Currency" xfId="4" builtinId="4"/>
    <cellStyle name="Currency 2" xfId="5"/>
    <cellStyle name="Currency 3" xfId="6"/>
    <cellStyle name="Currency 4" xfId="7"/>
    <cellStyle name="Normal" xfId="0" builtinId="0"/>
    <cellStyle name="Normal 2" xfId="8"/>
    <cellStyle name="Normal 3" xfId="9"/>
    <cellStyle name="Percent" xfId="10" builtinId="5"/>
    <cellStyle name="Percent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topLeftCell="A10" zoomScaleNormal="100" workbookViewId="0">
      <selection activeCell="D10" sqref="D10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9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5.7109375" style="1" customWidth="1"/>
    <col min="10" max="10" width="8.85546875" style="1" customWidth="1"/>
    <col min="11" max="16384" width="9.28515625" style="1"/>
  </cols>
  <sheetData>
    <row r="1" spans="1:10" s="12" customFormat="1" ht="27" customHeight="1" x14ac:dyDescent="0.2">
      <c r="A1" s="30" t="s">
        <v>114</v>
      </c>
      <c r="B1" s="36" t="s">
        <v>69</v>
      </c>
      <c r="D1" s="13"/>
      <c r="E1" s="13"/>
      <c r="F1" s="13"/>
      <c r="G1" s="13"/>
      <c r="H1" s="14"/>
      <c r="I1" s="14"/>
    </row>
    <row r="2" spans="1:10" s="8" customFormat="1" ht="21.6" customHeight="1" x14ac:dyDescent="0.2">
      <c r="A2" s="22" t="s">
        <v>0</v>
      </c>
      <c r="B2" s="37" t="s">
        <v>1</v>
      </c>
      <c r="C2" s="23" t="s">
        <v>2</v>
      </c>
      <c r="D2" s="24" t="s">
        <v>111</v>
      </c>
      <c r="E2" s="24" t="s">
        <v>112</v>
      </c>
      <c r="F2" s="24" t="s">
        <v>113</v>
      </c>
      <c r="G2" s="24" t="s">
        <v>3</v>
      </c>
      <c r="H2" s="25" t="s">
        <v>61</v>
      </c>
      <c r="I2" s="21" t="s">
        <v>4</v>
      </c>
      <c r="J2" s="18" t="s">
        <v>98</v>
      </c>
    </row>
    <row r="3" spans="1:10" s="4" customFormat="1" ht="12" customHeight="1" x14ac:dyDescent="0.15">
      <c r="A3" s="4">
        <v>1001</v>
      </c>
      <c r="B3" s="38" t="s">
        <v>5</v>
      </c>
      <c r="C3" s="4" t="s">
        <v>59</v>
      </c>
      <c r="D3" s="41">
        <v>1110</v>
      </c>
      <c r="E3" s="41">
        <v>1088</v>
      </c>
      <c r="F3" s="41">
        <v>1160</v>
      </c>
      <c r="G3" s="11">
        <f>E3+F3+D3</f>
        <v>3358</v>
      </c>
      <c r="H3" s="6">
        <f t="shared" ref="H3:H52" si="0">G3/G$53</f>
        <v>3.8470306949057202E-3</v>
      </c>
      <c r="I3" s="7">
        <f>ROUND(H3*$I$53,2)</f>
        <v>11765.46</v>
      </c>
      <c r="J3" s="33">
        <f>I3/I$53</f>
        <v>3.8470294641900094E-3</v>
      </c>
    </row>
    <row r="4" spans="1:10" s="4" customFormat="1" ht="12" customHeight="1" x14ac:dyDescent="0.15">
      <c r="A4" s="4">
        <v>1002</v>
      </c>
      <c r="B4" s="43" t="s">
        <v>6</v>
      </c>
      <c r="C4" s="10" t="s">
        <v>94</v>
      </c>
      <c r="D4" s="41">
        <v>8029</v>
      </c>
      <c r="E4" s="41">
        <v>7928</v>
      </c>
      <c r="F4" s="41">
        <v>8377</v>
      </c>
      <c r="G4" s="11">
        <f>E4+F4+D4</f>
        <v>24334</v>
      </c>
      <c r="H4" s="6">
        <f t="shared" si="0"/>
        <v>2.7877797775412685E-2</v>
      </c>
      <c r="I4" s="7">
        <f>ROUNDDOWN(H4*$I$53,2)</f>
        <v>85259.31</v>
      </c>
      <c r="J4" s="33">
        <f t="shared" ref="J4:J52" si="1">I4/I$53</f>
        <v>2.7877794635017238E-2</v>
      </c>
    </row>
    <row r="5" spans="1:10" s="4" customFormat="1" ht="12" customHeight="1" x14ac:dyDescent="0.15">
      <c r="A5" s="4">
        <v>1003</v>
      </c>
      <c r="B5" s="38" t="s">
        <v>7</v>
      </c>
      <c r="C5" s="10" t="s">
        <v>88</v>
      </c>
      <c r="D5" s="41">
        <v>577</v>
      </c>
      <c r="E5" s="41">
        <v>528</v>
      </c>
      <c r="F5" s="41">
        <v>535</v>
      </c>
      <c r="G5" s="11">
        <f>E5+F5+D5</f>
        <v>1640</v>
      </c>
      <c r="H5" s="6">
        <f t="shared" si="0"/>
        <v>1.8788357175834965E-3</v>
      </c>
      <c r="I5" s="7">
        <f>ROUND(H5*$I$53,2)</f>
        <v>5746.09</v>
      </c>
      <c r="J5" s="33">
        <f t="shared" si="1"/>
        <v>1.8788366569507332E-3</v>
      </c>
    </row>
    <row r="6" spans="1:10" s="10" customFormat="1" ht="12" customHeight="1" x14ac:dyDescent="0.15">
      <c r="A6" s="10">
        <v>1004</v>
      </c>
      <c r="B6" s="38" t="s">
        <v>8</v>
      </c>
      <c r="C6" s="10" t="s">
        <v>105</v>
      </c>
      <c r="D6" s="41">
        <v>8897</v>
      </c>
      <c r="E6" s="41">
        <v>9195</v>
      </c>
      <c r="F6" s="41">
        <v>10493</v>
      </c>
      <c r="G6" s="11">
        <f t="shared" ref="G6:G25" si="2">E6+F6+D6</f>
        <v>28585</v>
      </c>
      <c r="H6" s="19">
        <f t="shared" si="0"/>
        <v>3.2747877431173321E-2</v>
      </c>
      <c r="I6" s="20">
        <f>ROUND(H6*$I$53,2)</f>
        <v>100153.60000000001</v>
      </c>
      <c r="J6" s="33">
        <f t="shared" si="1"/>
        <v>3.2747878123311841E-2</v>
      </c>
    </row>
    <row r="7" spans="1:10" s="4" customFormat="1" ht="12" customHeight="1" x14ac:dyDescent="0.15">
      <c r="A7" s="4">
        <v>1005</v>
      </c>
      <c r="B7" s="38" t="s">
        <v>9</v>
      </c>
      <c r="C7" s="4" t="s">
        <v>102</v>
      </c>
      <c r="D7" s="41">
        <v>776</v>
      </c>
      <c r="E7" s="41">
        <v>661</v>
      </c>
      <c r="F7" s="41">
        <v>666</v>
      </c>
      <c r="G7" s="11">
        <f t="shared" si="2"/>
        <v>2103</v>
      </c>
      <c r="H7" s="6">
        <f t="shared" si="0"/>
        <v>2.4092631183403007E-3</v>
      </c>
      <c r="I7" s="7">
        <f>ROUND(H7*$I$53,2)</f>
        <v>7368.31</v>
      </c>
      <c r="J7" s="33">
        <f t="shared" si="1"/>
        <v>2.4092645482017608E-3</v>
      </c>
    </row>
    <row r="8" spans="1:10" s="4" customFormat="1" ht="12" customHeight="1" x14ac:dyDescent="0.15">
      <c r="A8" s="4">
        <v>1006</v>
      </c>
      <c r="B8" s="38" t="s">
        <v>10</v>
      </c>
      <c r="C8" s="4" t="s">
        <v>75</v>
      </c>
      <c r="D8" s="41">
        <v>1638</v>
      </c>
      <c r="E8" s="41">
        <v>1508</v>
      </c>
      <c r="F8" s="41">
        <v>1615</v>
      </c>
      <c r="G8" s="11">
        <f t="shared" si="2"/>
        <v>4761</v>
      </c>
      <c r="H8" s="6">
        <f t="shared" si="0"/>
        <v>5.4543517386676996E-3</v>
      </c>
      <c r="I8" s="7">
        <f>ROUNDUP(H8*$I$53,2)</f>
        <v>16681.179999999997</v>
      </c>
      <c r="J8" s="33">
        <f t="shared" si="1"/>
        <v>5.4543546072535276E-3</v>
      </c>
    </row>
    <row r="9" spans="1:10" s="4" customFormat="1" ht="12" customHeight="1" x14ac:dyDescent="0.15">
      <c r="A9" s="10">
        <v>1007</v>
      </c>
      <c r="B9" s="43" t="s">
        <v>11</v>
      </c>
      <c r="C9" s="10" t="s">
        <v>110</v>
      </c>
      <c r="D9" s="41">
        <v>19440</v>
      </c>
      <c r="E9" s="41">
        <v>20485</v>
      </c>
      <c r="F9" s="41">
        <v>24387</v>
      </c>
      <c r="G9" s="11">
        <f t="shared" si="2"/>
        <v>64312</v>
      </c>
      <c r="H9" s="19">
        <f t="shared" si="0"/>
        <v>7.3677855286115743E-2</v>
      </c>
      <c r="I9" s="20">
        <f>ROUNDUP(H9*$I$53,2)</f>
        <v>225330.71000000002</v>
      </c>
      <c r="J9" s="33">
        <f t="shared" si="1"/>
        <v>7.3677857096692737E-2</v>
      </c>
    </row>
    <row r="10" spans="1:10" s="4" customFormat="1" ht="12" customHeight="1" x14ac:dyDescent="0.15">
      <c r="A10" s="4">
        <v>1008</v>
      </c>
      <c r="B10" s="43" t="s">
        <v>12</v>
      </c>
      <c r="C10" s="10" t="s">
        <v>90</v>
      </c>
      <c r="D10" s="41">
        <v>8059</v>
      </c>
      <c r="E10" s="41">
        <v>7242</v>
      </c>
      <c r="F10" s="41">
        <v>8131</v>
      </c>
      <c r="G10" s="11">
        <f t="shared" si="2"/>
        <v>23432</v>
      </c>
      <c r="H10" s="6">
        <f t="shared" si="0"/>
        <v>2.6844438130741763E-2</v>
      </c>
      <c r="I10" s="7">
        <f>ROUND(H10*$I$53,2)</f>
        <v>82098.97</v>
      </c>
      <c r="J10" s="33">
        <f t="shared" si="1"/>
        <v>2.6844437579971517E-2</v>
      </c>
    </row>
    <row r="11" spans="1:10" s="4" customFormat="1" ht="12" customHeight="1" x14ac:dyDescent="0.15">
      <c r="A11" s="4">
        <v>1009</v>
      </c>
      <c r="B11" s="38" t="s">
        <v>13</v>
      </c>
      <c r="C11" s="4" t="s">
        <v>14</v>
      </c>
      <c r="D11" s="41">
        <v>973</v>
      </c>
      <c r="E11" s="41">
        <v>904</v>
      </c>
      <c r="F11" s="41">
        <v>1353</v>
      </c>
      <c r="G11" s="11">
        <f t="shared" si="2"/>
        <v>3230</v>
      </c>
      <c r="H11" s="6">
        <f>G11/G$53</f>
        <v>3.7003898584113985E-3</v>
      </c>
      <c r="I11" s="7">
        <f>ROUND(H11*$I$53,2)</f>
        <v>11316.99</v>
      </c>
      <c r="J11" s="33">
        <f t="shared" si="1"/>
        <v>3.7003902929374369E-3</v>
      </c>
    </row>
    <row r="12" spans="1:10" s="10" customFormat="1" ht="12" customHeight="1" x14ac:dyDescent="0.15">
      <c r="A12" s="10">
        <v>1010</v>
      </c>
      <c r="B12" s="43" t="s">
        <v>15</v>
      </c>
      <c r="C12" s="10" t="s">
        <v>85</v>
      </c>
      <c r="D12" s="41">
        <v>20071</v>
      </c>
      <c r="E12" s="41">
        <v>18510</v>
      </c>
      <c r="F12" s="41">
        <v>21031</v>
      </c>
      <c r="G12" s="11">
        <f t="shared" si="2"/>
        <v>59612</v>
      </c>
      <c r="H12" s="19">
        <f t="shared" si="0"/>
        <v>6.8293387071089867E-2</v>
      </c>
      <c r="I12" s="20">
        <f>ROUNDUP(H12*$I$53,2)</f>
        <v>208863.26</v>
      </c>
      <c r="J12" s="33">
        <f t="shared" si="1"/>
        <v>6.8293387186457541E-2</v>
      </c>
    </row>
    <row r="13" spans="1:10" s="4" customFormat="1" ht="12" customHeight="1" x14ac:dyDescent="0.15">
      <c r="A13" s="4">
        <v>1011</v>
      </c>
      <c r="B13" s="38" t="s">
        <v>16</v>
      </c>
      <c r="C13" s="4" t="s">
        <v>116</v>
      </c>
      <c r="D13" s="41">
        <v>7428</v>
      </c>
      <c r="E13" s="41">
        <v>6727</v>
      </c>
      <c r="F13" s="41">
        <v>7852</v>
      </c>
      <c r="G13" s="11">
        <f t="shared" si="2"/>
        <v>22007</v>
      </c>
      <c r="H13" s="6">
        <f t="shared" si="0"/>
        <v>2.5211913193207321E-2</v>
      </c>
      <c r="I13" s="7">
        <f>ROUNDUP(H13*$I$53,2)</f>
        <v>77106.189999999988</v>
      </c>
      <c r="J13" s="33">
        <f t="shared" si="1"/>
        <v>2.5211915624330287E-2</v>
      </c>
    </row>
    <row r="14" spans="1:10" s="10" customFormat="1" ht="12" customHeight="1" x14ac:dyDescent="0.15">
      <c r="A14" s="10">
        <v>1012</v>
      </c>
      <c r="B14" s="38" t="s">
        <v>17</v>
      </c>
      <c r="C14" s="10" t="s">
        <v>82</v>
      </c>
      <c r="D14" s="41">
        <v>2028</v>
      </c>
      <c r="E14" s="41">
        <v>2007</v>
      </c>
      <c r="F14" s="41">
        <v>2165</v>
      </c>
      <c r="G14" s="11">
        <f t="shared" si="2"/>
        <v>6200</v>
      </c>
      <c r="H14" s="19">
        <f t="shared" si="0"/>
        <v>7.1029155176937061E-3</v>
      </c>
      <c r="I14" s="20">
        <f>ROUND(H14*$I$53,2)</f>
        <v>21723.01</v>
      </c>
      <c r="J14" s="33">
        <f t="shared" si="1"/>
        <v>7.1029147624397356E-3</v>
      </c>
    </row>
    <row r="15" spans="1:10" s="4" customFormat="1" ht="12" customHeight="1" x14ac:dyDescent="0.15">
      <c r="A15" s="4">
        <v>1013</v>
      </c>
      <c r="B15" s="38" t="s">
        <v>18</v>
      </c>
      <c r="C15" s="10" t="s">
        <v>80</v>
      </c>
      <c r="D15" s="41">
        <v>2192</v>
      </c>
      <c r="E15" s="41">
        <v>1741</v>
      </c>
      <c r="F15" s="41">
        <v>2073</v>
      </c>
      <c r="G15" s="11">
        <f t="shared" si="2"/>
        <v>6006</v>
      </c>
      <c r="H15" s="6">
        <f t="shared" si="0"/>
        <v>6.8806629998820002E-3</v>
      </c>
      <c r="I15" s="7">
        <f>ROUND(H15*$I$53,2)</f>
        <v>21043.29</v>
      </c>
      <c r="J15" s="33">
        <f t="shared" si="1"/>
        <v>6.8806622650958819E-3</v>
      </c>
    </row>
    <row r="16" spans="1:10" s="4" customFormat="1" ht="12" customHeight="1" x14ac:dyDescent="0.15">
      <c r="A16" s="4">
        <v>1014</v>
      </c>
      <c r="B16" s="43" t="s">
        <v>19</v>
      </c>
      <c r="C16" s="4" t="s">
        <v>115</v>
      </c>
      <c r="D16" s="41">
        <v>2092</v>
      </c>
      <c r="E16" s="41">
        <v>1762</v>
      </c>
      <c r="F16" s="41">
        <v>1903</v>
      </c>
      <c r="G16" s="11">
        <f t="shared" si="2"/>
        <v>5757</v>
      </c>
      <c r="H16" s="6">
        <f t="shared" si="0"/>
        <v>6.5954007476391402E-3</v>
      </c>
      <c r="I16" s="7">
        <f>ROUND(H16*$I$53,2)</f>
        <v>20170.87</v>
      </c>
      <c r="J16" s="33">
        <f t="shared" si="1"/>
        <v>6.5954013874805007E-3</v>
      </c>
    </row>
    <row r="17" spans="1:10" s="4" customFormat="1" ht="12" customHeight="1" x14ac:dyDescent="0.15">
      <c r="A17" s="4">
        <v>1015</v>
      </c>
      <c r="B17" s="38" t="s">
        <v>20</v>
      </c>
      <c r="C17" s="10" t="s">
        <v>63</v>
      </c>
      <c r="D17" s="41">
        <v>2794</v>
      </c>
      <c r="E17" s="41">
        <v>2133</v>
      </c>
      <c r="F17" s="41">
        <v>2597</v>
      </c>
      <c r="G17" s="11">
        <f t="shared" si="2"/>
        <v>7524</v>
      </c>
      <c r="H17" s="6">
        <f t="shared" si="0"/>
        <v>8.6197316701818461E-3</v>
      </c>
      <c r="I17" s="7">
        <f>ROUND(H17*$I$53,2)</f>
        <v>26361.93</v>
      </c>
      <c r="J17" s="33">
        <f t="shared" si="1"/>
        <v>8.6197327977753993E-3</v>
      </c>
    </row>
    <row r="18" spans="1:10" s="4" customFormat="1" ht="12" customHeight="1" x14ac:dyDescent="0.15">
      <c r="A18" s="4">
        <v>1016</v>
      </c>
      <c r="B18" s="38" t="s">
        <v>21</v>
      </c>
      <c r="C18" s="10" t="s">
        <v>108</v>
      </c>
      <c r="D18" s="41">
        <v>4385</v>
      </c>
      <c r="E18" s="41">
        <v>3789</v>
      </c>
      <c r="F18" s="41">
        <v>4193</v>
      </c>
      <c r="G18" s="11">
        <f>E18+F18+D18</f>
        <v>12367</v>
      </c>
      <c r="H18" s="6">
        <f t="shared" si="0"/>
        <v>1.416802519472872E-2</v>
      </c>
      <c r="I18" s="7">
        <f>ROUNDUP(H18*$I$53,2)</f>
        <v>43330.41</v>
      </c>
      <c r="J18" s="33">
        <f t="shared" si="1"/>
        <v>1.4168027766482011E-2</v>
      </c>
    </row>
    <row r="19" spans="1:10" s="10" customFormat="1" ht="12" customHeight="1" x14ac:dyDescent="0.15">
      <c r="A19" s="10">
        <v>1017</v>
      </c>
      <c r="B19" s="38" t="s">
        <v>107</v>
      </c>
      <c r="C19" s="10" t="s">
        <v>74</v>
      </c>
      <c r="D19" s="41">
        <v>2846</v>
      </c>
      <c r="E19" s="41">
        <v>2583</v>
      </c>
      <c r="F19" s="41">
        <v>2900</v>
      </c>
      <c r="G19" s="11">
        <f t="shared" si="2"/>
        <v>8329</v>
      </c>
      <c r="H19" s="19">
        <f t="shared" si="0"/>
        <v>9.5419650559469167E-3</v>
      </c>
      <c r="I19" s="20">
        <f>ROUND(H19*$I$53,2)</f>
        <v>29182.41</v>
      </c>
      <c r="J19" s="33">
        <f t="shared" si="1"/>
        <v>9.5419636041491947E-3</v>
      </c>
    </row>
    <row r="20" spans="1:10" s="10" customFormat="1" ht="12" customHeight="1" x14ac:dyDescent="0.15">
      <c r="A20" s="10">
        <v>1018</v>
      </c>
      <c r="B20" s="43" t="s">
        <v>22</v>
      </c>
      <c r="C20" s="10" t="s">
        <v>78</v>
      </c>
      <c r="D20" s="41">
        <v>4363</v>
      </c>
      <c r="E20" s="41">
        <v>3560</v>
      </c>
      <c r="F20" s="41">
        <v>4030</v>
      </c>
      <c r="G20" s="11">
        <f t="shared" si="2"/>
        <v>11953</v>
      </c>
      <c r="H20" s="19">
        <f t="shared" si="0"/>
        <v>1.3693733739192398E-2</v>
      </c>
      <c r="I20" s="20">
        <f>ROUND(H20*$I$53,2)</f>
        <v>41879.870000000003</v>
      </c>
      <c r="J20" s="33">
        <f t="shared" si="1"/>
        <v>1.3693735208521152E-2</v>
      </c>
    </row>
    <row r="21" spans="1:10" s="4" customFormat="1" ht="12" customHeight="1" x14ac:dyDescent="0.15">
      <c r="A21" s="4">
        <v>1019</v>
      </c>
      <c r="B21" s="38" t="s">
        <v>23</v>
      </c>
      <c r="C21" s="4" t="s">
        <v>24</v>
      </c>
      <c r="D21" s="41">
        <v>634</v>
      </c>
      <c r="E21" s="41">
        <v>433</v>
      </c>
      <c r="F21" s="41">
        <v>783</v>
      </c>
      <c r="G21" s="11">
        <f t="shared" si="2"/>
        <v>1850</v>
      </c>
      <c r="H21" s="6">
        <f t="shared" si="0"/>
        <v>2.1194183399569932E-3</v>
      </c>
      <c r="I21" s="7">
        <f>ROUND(H21*$I$53,2)</f>
        <v>6481.87</v>
      </c>
      <c r="J21" s="33">
        <f t="shared" si="1"/>
        <v>2.1194194594218413E-3</v>
      </c>
    </row>
    <row r="22" spans="1:10" s="4" customFormat="1" ht="12" customHeight="1" x14ac:dyDescent="0.15">
      <c r="A22" s="4">
        <v>1020</v>
      </c>
      <c r="B22" s="43" t="s">
        <v>25</v>
      </c>
      <c r="C22" s="4" t="s">
        <v>60</v>
      </c>
      <c r="D22" s="41">
        <v>1251</v>
      </c>
      <c r="E22" s="41">
        <v>1287</v>
      </c>
      <c r="F22" s="41">
        <v>1425</v>
      </c>
      <c r="G22" s="11">
        <f t="shared" si="2"/>
        <v>3963</v>
      </c>
      <c r="H22" s="6">
        <f t="shared" si="0"/>
        <v>4.5401377736484123E-3</v>
      </c>
      <c r="I22" s="7">
        <f>ROUND(H22*$I$53,2)</f>
        <v>13885.21</v>
      </c>
      <c r="J22" s="33">
        <f t="shared" si="1"/>
        <v>4.5401379960040454E-3</v>
      </c>
    </row>
    <row r="23" spans="1:10" s="10" customFormat="1" ht="12" customHeight="1" x14ac:dyDescent="0.15">
      <c r="A23" s="10">
        <v>1021</v>
      </c>
      <c r="B23" s="38" t="s">
        <v>26</v>
      </c>
      <c r="C23" s="10" t="s">
        <v>83</v>
      </c>
      <c r="D23" s="42">
        <v>6491</v>
      </c>
      <c r="E23" s="42">
        <v>7974</v>
      </c>
      <c r="F23" s="42">
        <v>8227</v>
      </c>
      <c r="G23" s="11">
        <f t="shared" si="2"/>
        <v>22692</v>
      </c>
      <c r="H23" s="19">
        <f>G23/G$53</f>
        <v>2.5996670794758966E-2</v>
      </c>
      <c r="I23" s="20">
        <f>ROUND(H23*$I$53,2)</f>
        <v>79506.23</v>
      </c>
      <c r="J23" s="33">
        <f t="shared" si="1"/>
        <v>2.5996672412015139E-2</v>
      </c>
    </row>
    <row r="24" spans="1:10" s="10" customFormat="1" ht="12" customHeight="1" x14ac:dyDescent="0.15">
      <c r="A24" s="10">
        <v>1022</v>
      </c>
      <c r="B24" s="38" t="s">
        <v>27</v>
      </c>
      <c r="C24" s="10" t="s">
        <v>100</v>
      </c>
      <c r="D24" s="41">
        <v>3396</v>
      </c>
      <c r="E24" s="41">
        <v>2549</v>
      </c>
      <c r="F24" s="41">
        <v>3218</v>
      </c>
      <c r="G24" s="11">
        <f t="shared" si="2"/>
        <v>9163</v>
      </c>
      <c r="H24" s="19">
        <f t="shared" si="0"/>
        <v>1.0497421756230231E-2</v>
      </c>
      <c r="I24" s="20">
        <f>ROUNDUP(H24*$I$53,2)</f>
        <v>32104.51</v>
      </c>
      <c r="J24" s="33">
        <f t="shared" si="1"/>
        <v>1.049742176705227E-2</v>
      </c>
    </row>
    <row r="25" spans="1:10" s="4" customFormat="1" ht="12" customHeight="1" x14ac:dyDescent="0.15">
      <c r="A25" s="4">
        <v>1023</v>
      </c>
      <c r="B25" s="43" t="s">
        <v>28</v>
      </c>
      <c r="C25" s="4" t="s">
        <v>66</v>
      </c>
      <c r="D25" s="41">
        <v>24398</v>
      </c>
      <c r="E25" s="41">
        <v>23546</v>
      </c>
      <c r="F25" s="41">
        <v>25578</v>
      </c>
      <c r="G25" s="11">
        <f t="shared" si="2"/>
        <v>73522</v>
      </c>
      <c r="H25" s="6">
        <f t="shared" si="0"/>
        <v>8.4229121724496231E-2</v>
      </c>
      <c r="I25" s="7">
        <f>ROUNDUP(H25*$I$53,2)</f>
        <v>257599.89</v>
      </c>
      <c r="J25" s="33">
        <f t="shared" si="1"/>
        <v>8.4229122091452904E-2</v>
      </c>
    </row>
    <row r="26" spans="1:10" s="10" customFormat="1" ht="12" customHeight="1" x14ac:dyDescent="0.15">
      <c r="A26" s="10">
        <v>1024</v>
      </c>
      <c r="B26" s="38" t="s">
        <v>29</v>
      </c>
      <c r="C26" s="10" t="s">
        <v>77</v>
      </c>
      <c r="D26" s="42">
        <v>4385</v>
      </c>
      <c r="E26" s="42">
        <v>4261</v>
      </c>
      <c r="F26" s="42">
        <v>4467</v>
      </c>
      <c r="G26" s="11">
        <f>E26+F26+D26</f>
        <v>13113</v>
      </c>
      <c r="H26" s="19">
        <f t="shared" si="0"/>
        <v>1.5022666319922188E-2</v>
      </c>
      <c r="I26" s="20">
        <f>ROUND(H26*$I$53,2)</f>
        <v>45944.17</v>
      </c>
      <c r="J26" s="33">
        <f t="shared" si="1"/>
        <v>1.5022665981419742E-2</v>
      </c>
    </row>
    <row r="27" spans="1:10" s="10" customFormat="1" ht="12" customHeight="1" x14ac:dyDescent="0.15">
      <c r="A27" s="10">
        <v>1025</v>
      </c>
      <c r="B27" s="38" t="s">
        <v>30</v>
      </c>
      <c r="C27" s="10" t="s">
        <v>103</v>
      </c>
      <c r="D27" s="41">
        <v>1297</v>
      </c>
      <c r="E27" s="41">
        <v>1247</v>
      </c>
      <c r="F27" s="41">
        <v>1251</v>
      </c>
      <c r="G27" s="11">
        <f>E27+F27+D27</f>
        <v>3795</v>
      </c>
      <c r="H27" s="19">
        <f t="shared" si="0"/>
        <v>4.3476716757496151E-3</v>
      </c>
      <c r="I27" s="20">
        <f>ROUNDUP(H27*$I$53,2)</f>
        <v>13296.59</v>
      </c>
      <c r="J27" s="33">
        <f t="shared" si="1"/>
        <v>4.3476730619333402E-3</v>
      </c>
    </row>
    <row r="28" spans="1:10" s="4" customFormat="1" ht="12" customHeight="1" x14ac:dyDescent="0.15">
      <c r="A28" s="4">
        <v>1026</v>
      </c>
      <c r="B28" s="38" t="s">
        <v>31</v>
      </c>
      <c r="C28" s="4" t="s">
        <v>62</v>
      </c>
      <c r="D28" s="41">
        <v>19420</v>
      </c>
      <c r="E28" s="41">
        <v>19407</v>
      </c>
      <c r="F28" s="41">
        <v>23618</v>
      </c>
      <c r="G28" s="11">
        <f>E28+F28+D28</f>
        <v>62445</v>
      </c>
      <c r="H28" s="6">
        <f>G28/G$53</f>
        <v>7.1538961210061855E-2</v>
      </c>
      <c r="I28" s="7">
        <f>ROUNDUP(H28*$I$53,2)</f>
        <v>218789.28</v>
      </c>
      <c r="J28" s="33">
        <f t="shared" si="1"/>
        <v>7.1538962914235227E-2</v>
      </c>
    </row>
    <row r="29" spans="1:10" s="10" customFormat="1" ht="12" customHeight="1" x14ac:dyDescent="0.15">
      <c r="A29" s="10">
        <v>1027</v>
      </c>
      <c r="B29" s="38" t="s">
        <v>32</v>
      </c>
      <c r="C29" s="10" t="s">
        <v>76</v>
      </c>
      <c r="D29" s="44">
        <v>2659</v>
      </c>
      <c r="E29" s="44">
        <v>1813</v>
      </c>
      <c r="F29" s="44">
        <v>2123</v>
      </c>
      <c r="G29" s="11">
        <f>E29+F29+D29</f>
        <v>6595</v>
      </c>
      <c r="H29" s="19">
        <f t="shared" si="0"/>
        <v>7.5554399740629021E-3</v>
      </c>
      <c r="I29" s="20">
        <f>ROUND(H29*$I$53,2)</f>
        <v>23106.98</v>
      </c>
      <c r="J29" s="33">
        <f t="shared" si="1"/>
        <v>7.5554404917826641E-3</v>
      </c>
    </row>
    <row r="30" spans="1:10" s="4" customFormat="1" ht="12" customHeight="1" x14ac:dyDescent="0.15">
      <c r="A30" s="4">
        <v>1028</v>
      </c>
      <c r="B30" s="43" t="s">
        <v>33</v>
      </c>
      <c r="C30" s="4" t="s">
        <v>34</v>
      </c>
      <c r="D30" s="41">
        <v>2826</v>
      </c>
      <c r="E30" s="41">
        <v>2733</v>
      </c>
      <c r="F30" s="41">
        <v>2865</v>
      </c>
      <c r="G30" s="11">
        <f t="shared" ref="G30:G37" si="3">E30+F30+D30</f>
        <v>8424</v>
      </c>
      <c r="H30" s="6">
        <f t="shared" si="0"/>
        <v>9.6508000517825446E-3</v>
      </c>
      <c r="I30" s="7">
        <f>ROUNDDOWN(H30*$I$53,2)</f>
        <v>29515.26</v>
      </c>
      <c r="J30" s="33">
        <f t="shared" si="1"/>
        <v>9.6507977472388515E-3</v>
      </c>
    </row>
    <row r="31" spans="1:10" s="4" customFormat="1" ht="12" customHeight="1" x14ac:dyDescent="0.15">
      <c r="A31" s="4">
        <v>1029</v>
      </c>
      <c r="B31" s="38" t="s">
        <v>35</v>
      </c>
      <c r="C31" s="4" t="s">
        <v>92</v>
      </c>
      <c r="D31" s="41">
        <v>3278</v>
      </c>
      <c r="E31" s="41">
        <v>2954</v>
      </c>
      <c r="F31" s="41">
        <v>3475</v>
      </c>
      <c r="G31" s="11">
        <f t="shared" si="3"/>
        <v>9707</v>
      </c>
      <c r="H31" s="6">
        <f t="shared" si="0"/>
        <v>1.1120645311331098E-2</v>
      </c>
      <c r="I31" s="7">
        <f>ROUNDDOWN(H31*$I$53,2)</f>
        <v>34010.519999999997</v>
      </c>
      <c r="J31" s="33">
        <f t="shared" si="1"/>
        <v>1.1120642332082519E-2</v>
      </c>
    </row>
    <row r="32" spans="1:10" s="10" customFormat="1" ht="12" customHeight="1" x14ac:dyDescent="0.15">
      <c r="A32" s="10">
        <v>1030</v>
      </c>
      <c r="B32" s="43" t="s">
        <v>36</v>
      </c>
      <c r="C32" s="10" t="s">
        <v>87</v>
      </c>
      <c r="D32" s="41">
        <v>3235</v>
      </c>
      <c r="E32" s="41">
        <v>3876</v>
      </c>
      <c r="F32" s="41">
        <v>3517</v>
      </c>
      <c r="G32" s="11">
        <f>E32+F32+D32</f>
        <v>10628</v>
      </c>
      <c r="H32" s="19">
        <f t="shared" si="0"/>
        <v>1.2175771955169147E-2</v>
      </c>
      <c r="I32" s="20">
        <f>ROUNDDOWN(H32*$I$53,2)</f>
        <v>37237.440000000002</v>
      </c>
      <c r="J32" s="33">
        <f t="shared" si="1"/>
        <v>1.2175769485511629E-2</v>
      </c>
    </row>
    <row r="33" spans="1:10" s="4" customFormat="1" ht="12" customHeight="1" x14ac:dyDescent="0.15">
      <c r="A33" s="4">
        <v>1031</v>
      </c>
      <c r="B33" s="38" t="s">
        <v>37</v>
      </c>
      <c r="C33" s="4" t="s">
        <v>38</v>
      </c>
      <c r="D33" s="41">
        <v>2478</v>
      </c>
      <c r="E33" s="41">
        <v>2150</v>
      </c>
      <c r="F33" s="41">
        <v>1368</v>
      </c>
      <c r="G33" s="11">
        <f t="shared" si="3"/>
        <v>5996</v>
      </c>
      <c r="H33" s="6">
        <f t="shared" si="0"/>
        <v>6.8692066845308809E-3</v>
      </c>
      <c r="I33" s="7">
        <f>ROUND(H33*$I$53,2)</f>
        <v>21008.26</v>
      </c>
      <c r="J33" s="33">
        <f t="shared" si="1"/>
        <v>6.8692082767154369E-3</v>
      </c>
    </row>
    <row r="34" spans="1:10" s="4" customFormat="1" ht="12" customHeight="1" x14ac:dyDescent="0.15">
      <c r="A34" s="4">
        <v>1032</v>
      </c>
      <c r="B34" s="38" t="s">
        <v>39</v>
      </c>
      <c r="C34" s="4" t="s">
        <v>65</v>
      </c>
      <c r="D34" s="41">
        <v>34223</v>
      </c>
      <c r="E34" s="41">
        <v>33146</v>
      </c>
      <c r="F34" s="41">
        <v>36773</v>
      </c>
      <c r="G34" s="11">
        <f t="shared" si="3"/>
        <v>104142</v>
      </c>
      <c r="H34" s="6">
        <f t="shared" si="0"/>
        <v>0.11930835932962225</v>
      </c>
      <c r="I34" s="7">
        <f>ROUNDDOWN(H34*$I$53,2)</f>
        <v>364883.53</v>
      </c>
      <c r="J34" s="33">
        <f t="shared" si="1"/>
        <v>0.11930835606152751</v>
      </c>
    </row>
    <row r="35" spans="1:10" s="10" customFormat="1" ht="12" customHeight="1" x14ac:dyDescent="0.15">
      <c r="A35" s="10">
        <v>1033</v>
      </c>
      <c r="B35" s="38" t="s">
        <v>40</v>
      </c>
      <c r="C35" s="10" t="s">
        <v>64</v>
      </c>
      <c r="D35" s="41">
        <v>256</v>
      </c>
      <c r="E35" s="41">
        <v>232</v>
      </c>
      <c r="F35" s="41">
        <v>283</v>
      </c>
      <c r="G35" s="11">
        <f t="shared" si="3"/>
        <v>771</v>
      </c>
      <c r="H35" s="19">
        <f t="shared" si="0"/>
        <v>8.832819135712657E-4</v>
      </c>
      <c r="I35" s="20">
        <f t="shared" ref="I35:I41" si="4">ROUND(H35*$I$53,2)</f>
        <v>2701.36</v>
      </c>
      <c r="J35" s="33">
        <f t="shared" si="1"/>
        <v>8.8328136030247219E-4</v>
      </c>
    </row>
    <row r="36" spans="1:10" s="10" customFormat="1" ht="12" customHeight="1" x14ac:dyDescent="0.15">
      <c r="A36" s="10">
        <v>1034</v>
      </c>
      <c r="B36" s="38" t="s">
        <v>106</v>
      </c>
      <c r="C36" s="10" t="s">
        <v>79</v>
      </c>
      <c r="D36" s="41">
        <v>1344</v>
      </c>
      <c r="E36" s="41">
        <v>1040</v>
      </c>
      <c r="F36" s="41">
        <v>1318</v>
      </c>
      <c r="G36" s="11">
        <f t="shared" si="3"/>
        <v>3702</v>
      </c>
      <c r="H36" s="19">
        <f t="shared" si="0"/>
        <v>4.2411279429842097E-3</v>
      </c>
      <c r="I36" s="20">
        <f t="shared" si="4"/>
        <v>12970.74</v>
      </c>
      <c r="J36" s="33">
        <f t="shared" si="1"/>
        <v>4.2411277546604998E-3</v>
      </c>
    </row>
    <row r="37" spans="1:10" s="10" customFormat="1" ht="12" customHeight="1" x14ac:dyDescent="0.15">
      <c r="A37" s="10">
        <v>1035</v>
      </c>
      <c r="B37" s="38" t="s">
        <v>41</v>
      </c>
      <c r="C37" s="10" t="s">
        <v>101</v>
      </c>
      <c r="D37" s="41">
        <v>2148</v>
      </c>
      <c r="E37" s="41">
        <v>1853</v>
      </c>
      <c r="F37" s="41">
        <v>2201</v>
      </c>
      <c r="G37" s="11">
        <f t="shared" si="3"/>
        <v>6202</v>
      </c>
      <c r="H37" s="19">
        <f t="shared" si="0"/>
        <v>7.1052067807639303E-3</v>
      </c>
      <c r="I37" s="20">
        <f>ROUNDDOWN(H37*$I$53,2)</f>
        <v>21730.01</v>
      </c>
      <c r="J37" s="33">
        <f t="shared" si="1"/>
        <v>7.1052035982565528E-3</v>
      </c>
    </row>
    <row r="38" spans="1:10" s="4" customFormat="1" ht="12" customHeight="1" x14ac:dyDescent="0.15">
      <c r="A38" s="4">
        <v>1036</v>
      </c>
      <c r="B38" s="38" t="s">
        <v>42</v>
      </c>
      <c r="C38" s="10" t="s">
        <v>43</v>
      </c>
      <c r="D38" s="41">
        <v>1793</v>
      </c>
      <c r="E38" s="41">
        <v>1675</v>
      </c>
      <c r="F38" s="41">
        <v>1918</v>
      </c>
      <c r="G38" s="11">
        <f t="shared" ref="G38:G43" si="5">E38+F38+D38</f>
        <v>5386</v>
      </c>
      <c r="H38" s="6">
        <f t="shared" si="0"/>
        <v>6.1703714481126295E-3</v>
      </c>
      <c r="I38" s="7">
        <f t="shared" si="4"/>
        <v>18870.990000000002</v>
      </c>
      <c r="J38" s="33">
        <f t="shared" si="1"/>
        <v>6.1703711158284536E-3</v>
      </c>
    </row>
    <row r="39" spans="1:10" s="4" customFormat="1" ht="12" customHeight="1" x14ac:dyDescent="0.15">
      <c r="A39" s="4">
        <v>1037</v>
      </c>
      <c r="B39" s="38" t="s">
        <v>44</v>
      </c>
      <c r="C39" s="10" t="s">
        <v>89</v>
      </c>
      <c r="D39" s="41">
        <v>2320</v>
      </c>
      <c r="E39" s="41">
        <v>2067</v>
      </c>
      <c r="F39" s="41">
        <v>2360</v>
      </c>
      <c r="G39" s="11">
        <f t="shared" si="5"/>
        <v>6747</v>
      </c>
      <c r="H39" s="6">
        <f t="shared" si="0"/>
        <v>7.7295759673999091E-3</v>
      </c>
      <c r="I39" s="7">
        <f t="shared" si="4"/>
        <v>23639.54</v>
      </c>
      <c r="J39" s="33">
        <f t="shared" si="1"/>
        <v>7.7295751207261173E-3</v>
      </c>
    </row>
    <row r="40" spans="1:10" s="10" customFormat="1" ht="12" customHeight="1" x14ac:dyDescent="0.15">
      <c r="A40" s="10">
        <v>1038</v>
      </c>
      <c r="B40" s="38" t="s">
        <v>45</v>
      </c>
      <c r="C40" s="10" t="s">
        <v>67</v>
      </c>
      <c r="D40" s="28">
        <v>6725</v>
      </c>
      <c r="E40" s="28">
        <v>6194</v>
      </c>
      <c r="F40" s="28">
        <v>6732</v>
      </c>
      <c r="G40" s="11">
        <f t="shared" si="5"/>
        <v>19651</v>
      </c>
      <c r="H40" s="19">
        <f t="shared" si="0"/>
        <v>2.2512805296483713E-2</v>
      </c>
      <c r="I40" s="20">
        <f t="shared" si="4"/>
        <v>68851.44</v>
      </c>
      <c r="J40" s="33">
        <f t="shared" si="1"/>
        <v>2.2512805987348613E-2</v>
      </c>
    </row>
    <row r="41" spans="1:10" s="4" customFormat="1" ht="12" customHeight="1" x14ac:dyDescent="0.15">
      <c r="A41" s="4">
        <v>1039</v>
      </c>
      <c r="B41" s="38" t="s">
        <v>46</v>
      </c>
      <c r="C41" s="4" t="s">
        <v>70</v>
      </c>
      <c r="D41" s="41">
        <v>5051</v>
      </c>
      <c r="E41" s="41">
        <v>4983</v>
      </c>
      <c r="F41" s="41">
        <v>5336</v>
      </c>
      <c r="G41" s="11">
        <f t="shared" si="5"/>
        <v>15370</v>
      </c>
      <c r="H41" s="6">
        <f t="shared" si="0"/>
        <v>1.760835669466972E-2</v>
      </c>
      <c r="I41" s="7">
        <f t="shared" si="4"/>
        <v>53852.05</v>
      </c>
      <c r="J41" s="33">
        <f t="shared" si="1"/>
        <v>1.7608357264147226E-2</v>
      </c>
    </row>
    <row r="42" spans="1:10" s="4" customFormat="1" ht="12" customHeight="1" x14ac:dyDescent="0.15">
      <c r="A42" s="4">
        <v>1040</v>
      </c>
      <c r="B42" s="38" t="s">
        <v>47</v>
      </c>
      <c r="C42" s="10" t="s">
        <v>48</v>
      </c>
      <c r="D42" s="41">
        <v>23952</v>
      </c>
      <c r="E42" s="41">
        <v>22403</v>
      </c>
      <c r="F42" s="41">
        <v>24664</v>
      </c>
      <c r="G42" s="11">
        <f t="shared" si="5"/>
        <v>71019</v>
      </c>
      <c r="H42" s="6">
        <f t="shared" si="0"/>
        <v>8.1361605992111175E-2</v>
      </c>
      <c r="I42" s="7">
        <f>ROUNDUP(H42*$I$53,2)</f>
        <v>248830.1</v>
      </c>
      <c r="J42" s="33">
        <f t="shared" si="1"/>
        <v>8.1361606454600721E-2</v>
      </c>
    </row>
    <row r="43" spans="1:10" s="10" customFormat="1" ht="12" customHeight="1" x14ac:dyDescent="0.15">
      <c r="A43" s="10">
        <v>1041</v>
      </c>
      <c r="B43" s="38" t="s">
        <v>49</v>
      </c>
      <c r="C43" s="10" t="s">
        <v>109</v>
      </c>
      <c r="D43" s="41">
        <v>300</v>
      </c>
      <c r="E43" s="41">
        <v>274</v>
      </c>
      <c r="F43" s="41">
        <v>312</v>
      </c>
      <c r="G43" s="11">
        <f t="shared" si="5"/>
        <v>886</v>
      </c>
      <c r="H43" s="19">
        <f t="shared" si="0"/>
        <v>1.015029540109133E-3</v>
      </c>
      <c r="I43" s="20">
        <f>ROUND(H43*$I$53,2)</f>
        <v>3104.29</v>
      </c>
      <c r="J43" s="33">
        <f t="shared" si="1"/>
        <v>1.0150300196839226E-3</v>
      </c>
    </row>
    <row r="44" spans="1:10" s="4" customFormat="1" ht="12" customHeight="1" x14ac:dyDescent="0.15">
      <c r="A44" s="4">
        <v>1042</v>
      </c>
      <c r="B44" s="38" t="s">
        <v>50</v>
      </c>
      <c r="C44" s="4" t="s">
        <v>86</v>
      </c>
      <c r="D44" s="41">
        <v>15036</v>
      </c>
      <c r="E44" s="41">
        <v>13656</v>
      </c>
      <c r="F44" s="41">
        <v>15806</v>
      </c>
      <c r="G44" s="11">
        <f t="shared" ref="G44:G52" si="6">E44+F44+D44</f>
        <v>44498</v>
      </c>
      <c r="H44" s="6">
        <f>G44/G$53</f>
        <v>5.0978312049408794E-2</v>
      </c>
      <c r="I44" s="7">
        <f>ROUNDUP(H44*$I$53,2)</f>
        <v>155908.17000000001</v>
      </c>
      <c r="J44" s="33">
        <f t="shared" si="1"/>
        <v>5.0978314804346364E-2</v>
      </c>
    </row>
    <row r="45" spans="1:10" s="4" customFormat="1" ht="12" customHeight="1" x14ac:dyDescent="0.15">
      <c r="A45" s="4">
        <v>1043</v>
      </c>
      <c r="B45" s="38" t="s">
        <v>51</v>
      </c>
      <c r="C45" s="4" t="s">
        <v>93</v>
      </c>
      <c r="D45" s="41">
        <v>6542</v>
      </c>
      <c r="E45" s="41">
        <v>5213</v>
      </c>
      <c r="F45" s="41">
        <v>5848</v>
      </c>
      <c r="G45" s="11">
        <f t="shared" si="6"/>
        <v>17603</v>
      </c>
      <c r="H45" s="6">
        <f t="shared" si="0"/>
        <v>2.0166551912574566E-2</v>
      </c>
      <c r="I45" s="7">
        <f>ROUNDDOWN(H45*$I$53,2)</f>
        <v>61675.83</v>
      </c>
      <c r="J45" s="33">
        <f t="shared" si="1"/>
        <v>2.0166549819418376E-2</v>
      </c>
    </row>
    <row r="46" spans="1:10" s="4" customFormat="1" ht="12" customHeight="1" x14ac:dyDescent="0.15">
      <c r="A46" s="4">
        <v>1044</v>
      </c>
      <c r="B46" s="38" t="s">
        <v>52</v>
      </c>
      <c r="C46" s="26" t="s">
        <v>71</v>
      </c>
      <c r="D46" s="41">
        <v>1712</v>
      </c>
      <c r="E46" s="41">
        <v>1511</v>
      </c>
      <c r="F46" s="41">
        <v>1742</v>
      </c>
      <c r="G46" s="11">
        <f t="shared" si="6"/>
        <v>4965</v>
      </c>
      <c r="H46" s="6">
        <f t="shared" si="0"/>
        <v>5.6880605718305248E-3</v>
      </c>
      <c r="I46" s="7">
        <f>ROUND(H46*$I$53,2)</f>
        <v>17395.93</v>
      </c>
      <c r="J46" s="33">
        <f t="shared" si="1"/>
        <v>5.688061092977828E-3</v>
      </c>
    </row>
    <row r="47" spans="1:10" s="4" customFormat="1" ht="12" customHeight="1" x14ac:dyDescent="0.15">
      <c r="A47" s="4">
        <v>1045</v>
      </c>
      <c r="B47" s="38" t="s">
        <v>53</v>
      </c>
      <c r="C47" s="4" t="s">
        <v>72</v>
      </c>
      <c r="D47" s="41">
        <v>2419</v>
      </c>
      <c r="E47" s="41">
        <v>1877</v>
      </c>
      <c r="F47" s="41">
        <v>2144</v>
      </c>
      <c r="G47" s="11">
        <f t="shared" si="6"/>
        <v>6440</v>
      </c>
      <c r="H47" s="6">
        <f t="shared" si="0"/>
        <v>7.3778670861205592E-3</v>
      </c>
      <c r="I47" s="7">
        <f>ROUNDUP(H47*$I$53,2)</f>
        <v>22563.91</v>
      </c>
      <c r="J47" s="33">
        <f t="shared" si="1"/>
        <v>7.3778693393485341E-3</v>
      </c>
    </row>
    <row r="48" spans="1:10" s="4" customFormat="1" ht="12" customHeight="1" x14ac:dyDescent="0.15">
      <c r="A48" s="4">
        <v>1046</v>
      </c>
      <c r="B48" s="43" t="s">
        <v>54</v>
      </c>
      <c r="C48" s="4" t="s">
        <v>73</v>
      </c>
      <c r="D48" s="41">
        <v>8684</v>
      </c>
      <c r="E48" s="41">
        <v>8297</v>
      </c>
      <c r="F48" s="41">
        <v>8708</v>
      </c>
      <c r="G48" s="11">
        <f t="shared" si="6"/>
        <v>25689</v>
      </c>
      <c r="H48" s="6">
        <f t="shared" si="0"/>
        <v>2.9430128505489293E-2</v>
      </c>
      <c r="I48" s="7">
        <f>ROUNDDOWN(H48*$I$53,2)</f>
        <v>90006.84</v>
      </c>
      <c r="J48" s="33">
        <f t="shared" si="1"/>
        <v>2.9430125592933544E-2</v>
      </c>
    </row>
    <row r="49" spans="1:10" s="4" customFormat="1" ht="12" customHeight="1" x14ac:dyDescent="0.15">
      <c r="A49" s="4">
        <v>2148</v>
      </c>
      <c r="B49" s="38" t="s">
        <v>55</v>
      </c>
      <c r="C49" s="10" t="s">
        <v>68</v>
      </c>
      <c r="D49" s="28"/>
      <c r="E49" s="28"/>
      <c r="F49" s="28"/>
      <c r="G49" s="11">
        <v>909</v>
      </c>
      <c r="H49" s="6">
        <f t="shared" si="0"/>
        <v>1.0413790654167064E-3</v>
      </c>
      <c r="I49" s="7">
        <f>ROUND(H49*$I$53,2)</f>
        <v>3184.87</v>
      </c>
      <c r="J49" s="33">
        <f t="shared" si="1"/>
        <v>1.0413777897009412E-3</v>
      </c>
    </row>
    <row r="50" spans="1:10" s="4" customFormat="1" ht="12" customHeight="1" x14ac:dyDescent="0.15">
      <c r="A50" s="4">
        <v>2342</v>
      </c>
      <c r="B50" s="43" t="s">
        <v>56</v>
      </c>
      <c r="C50" s="4" t="s">
        <v>104</v>
      </c>
      <c r="D50" s="41">
        <v>1085</v>
      </c>
      <c r="E50" s="41">
        <v>939</v>
      </c>
      <c r="F50" s="41">
        <v>1067</v>
      </c>
      <c r="G50" s="11">
        <f>E50+F50+D50</f>
        <v>3091</v>
      </c>
      <c r="H50" s="6">
        <f t="shared" si="0"/>
        <v>3.5411470750308463E-3</v>
      </c>
      <c r="I50" s="7">
        <f>ROUND(H50*$I$53,2)</f>
        <v>10829.97</v>
      </c>
      <c r="J50" s="33">
        <f t="shared" si="1"/>
        <v>3.5411461758651066E-3</v>
      </c>
    </row>
    <row r="51" spans="1:10" s="10" customFormat="1" ht="12" customHeight="1" x14ac:dyDescent="0.15">
      <c r="A51" s="10">
        <v>2382</v>
      </c>
      <c r="B51" s="38" t="s">
        <v>57</v>
      </c>
      <c r="C51" s="10" t="s">
        <v>84</v>
      </c>
      <c r="D51" s="41">
        <v>505</v>
      </c>
      <c r="E51" s="41">
        <v>429</v>
      </c>
      <c r="F51" s="41">
        <v>437</v>
      </c>
      <c r="G51" s="11">
        <f t="shared" si="6"/>
        <v>1371</v>
      </c>
      <c r="H51" s="19">
        <f t="shared" si="0"/>
        <v>1.5706608346383985E-3</v>
      </c>
      <c r="I51" s="20">
        <f>ROUND(H51*$I$53,2)</f>
        <v>4803.59</v>
      </c>
      <c r="J51" s="33">
        <f t="shared" si="1"/>
        <v>1.5706612630435606E-3</v>
      </c>
    </row>
    <row r="52" spans="1:10" s="4" customFormat="1" ht="12" customHeight="1" x14ac:dyDescent="0.15">
      <c r="A52" s="4">
        <v>2874</v>
      </c>
      <c r="B52" s="38" t="s">
        <v>58</v>
      </c>
      <c r="C52" s="10" t="s">
        <v>81</v>
      </c>
      <c r="D52" s="41">
        <v>2419</v>
      </c>
      <c r="E52" s="41">
        <v>2223</v>
      </c>
      <c r="F52" s="41">
        <v>2394</v>
      </c>
      <c r="G52" s="11">
        <f t="shared" si="6"/>
        <v>7036</v>
      </c>
      <c r="H52" s="6">
        <f t="shared" si="0"/>
        <v>8.0606634810472446E-3</v>
      </c>
      <c r="I52" s="15">
        <f>ROUNDDOWN(H52*$I$53,2)</f>
        <v>24652.11</v>
      </c>
      <c r="J52" s="33">
        <f t="shared" si="1"/>
        <v>8.0606617611596303E-3</v>
      </c>
    </row>
    <row r="53" spans="1:10" s="4" customFormat="1" ht="14.65" customHeight="1" thickBot="1" x14ac:dyDescent="0.25">
      <c r="A53" s="16"/>
      <c r="B53" s="38" t="s">
        <v>3</v>
      </c>
      <c r="D53" s="29"/>
      <c r="E53" s="5"/>
      <c r="F53" s="5"/>
      <c r="G53" s="5">
        <f>SUM(G3:G52)</f>
        <v>872881</v>
      </c>
      <c r="H53" s="6">
        <v>1</v>
      </c>
      <c r="I53" s="40">
        <v>3058323.34</v>
      </c>
    </row>
    <row r="54" spans="1:10" s="4" customFormat="1" ht="12" thickTop="1" x14ac:dyDescent="0.15">
      <c r="A54" s="16"/>
      <c r="B54" s="10"/>
      <c r="D54" s="5"/>
      <c r="E54" s="5"/>
      <c r="F54" s="9"/>
      <c r="G54" s="5"/>
      <c r="H54" s="6"/>
      <c r="I54" s="27">
        <f>SUM(I3:I52)</f>
        <v>3058323.3400000008</v>
      </c>
    </row>
    <row r="55" spans="1:10" ht="12" customHeight="1" x14ac:dyDescent="0.2">
      <c r="D55" s="1"/>
      <c r="E55" s="1"/>
      <c r="F55" s="1"/>
      <c r="G55" s="1"/>
      <c r="H55" s="1"/>
    </row>
    <row r="56" spans="1:10" ht="11.25" customHeight="1" x14ac:dyDescent="0.2">
      <c r="D56" s="1"/>
      <c r="E56" s="1"/>
      <c r="F56" s="1"/>
      <c r="G56" s="1"/>
      <c r="H56" s="1"/>
    </row>
    <row r="57" spans="1:10" ht="11.25" customHeight="1" x14ac:dyDescent="0.2">
      <c r="D57" s="1"/>
      <c r="E57" s="1"/>
      <c r="F57" s="1"/>
      <c r="G57" s="1"/>
      <c r="H57" s="1"/>
    </row>
    <row r="58" spans="1:10" ht="11.25" customHeight="1" x14ac:dyDescent="0.2">
      <c r="D58" s="1"/>
      <c r="E58" s="1"/>
      <c r="F58" s="1"/>
      <c r="G58" s="1"/>
      <c r="H58" s="1"/>
    </row>
    <row r="59" spans="1:10" ht="11.25" customHeight="1" x14ac:dyDescent="0.2">
      <c r="D59" s="1"/>
      <c r="E59" s="1"/>
      <c r="F59" s="1"/>
      <c r="G59" s="1"/>
      <c r="H59" s="1"/>
    </row>
    <row r="60" spans="1:10" ht="11.25" customHeight="1" x14ac:dyDescent="0.2">
      <c r="D60" s="1"/>
      <c r="E60" s="1"/>
      <c r="F60" s="1"/>
      <c r="G60" s="1"/>
      <c r="H60" s="1"/>
    </row>
    <row r="61" spans="1:10" ht="11.25" customHeight="1" x14ac:dyDescent="0.2">
      <c r="D61" s="1"/>
      <c r="E61" s="1"/>
      <c r="F61" s="1"/>
      <c r="G61" s="1"/>
      <c r="H61" s="1"/>
    </row>
    <row r="62" spans="1:10" ht="11.25" customHeight="1" x14ac:dyDescent="0.2">
      <c r="D62" s="1"/>
      <c r="E62" s="1"/>
      <c r="F62" s="1"/>
      <c r="G62" s="1"/>
      <c r="H62" s="1"/>
    </row>
    <row r="63" spans="1:10" ht="11.25" customHeight="1" x14ac:dyDescent="0.2">
      <c r="D63" s="1"/>
      <c r="E63" s="1"/>
      <c r="F63" s="1"/>
      <c r="G63" s="1"/>
      <c r="H63" s="1"/>
    </row>
    <row r="64" spans="1:10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75" right="0.75" top="0.75" bottom="0.75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E18" sqref="E18"/>
    </sheetView>
  </sheetViews>
  <sheetFormatPr defaultRowHeight="12.75" x14ac:dyDescent="0.2"/>
  <cols>
    <col min="1" max="1" width="9.7109375" style="34" customWidth="1"/>
  </cols>
  <sheetData>
    <row r="2" spans="1:10" x14ac:dyDescent="0.2">
      <c r="A2" s="34" t="s">
        <v>5</v>
      </c>
      <c r="B2" s="35" t="s">
        <v>99</v>
      </c>
      <c r="C2" s="35"/>
      <c r="D2" s="35"/>
      <c r="E2" s="35"/>
      <c r="F2" s="35"/>
      <c r="G2" s="35"/>
      <c r="H2" s="35"/>
      <c r="I2" s="35"/>
    </row>
    <row r="4" spans="1:10" x14ac:dyDescent="0.2">
      <c r="A4" s="34" t="s">
        <v>11</v>
      </c>
      <c r="B4" s="32" t="s">
        <v>91</v>
      </c>
      <c r="C4" s="31"/>
      <c r="D4" s="31"/>
    </row>
    <row r="6" spans="1:10" x14ac:dyDescent="0.2">
      <c r="A6" s="34" t="s">
        <v>15</v>
      </c>
      <c r="B6" s="32" t="s">
        <v>96</v>
      </c>
      <c r="C6" s="31"/>
      <c r="D6" s="31"/>
      <c r="E6" s="31"/>
      <c r="F6" s="31"/>
      <c r="G6" s="31"/>
      <c r="H6" s="31"/>
      <c r="I6" s="31"/>
      <c r="J6" s="35"/>
    </row>
    <row r="7" spans="1:10" x14ac:dyDescent="0.2">
      <c r="B7" s="17"/>
      <c r="C7" s="4"/>
      <c r="D7" s="31" t="s">
        <v>95</v>
      </c>
      <c r="E7" s="31"/>
      <c r="F7" s="31"/>
      <c r="G7" s="4"/>
      <c r="H7" s="4"/>
      <c r="I7" s="4"/>
    </row>
    <row r="9" spans="1:10" x14ac:dyDescent="0.2">
      <c r="A9" s="34" t="s">
        <v>22</v>
      </c>
      <c r="B9" s="32" t="s">
        <v>97</v>
      </c>
      <c r="C9" s="31"/>
      <c r="D9" s="31"/>
      <c r="E9" s="31"/>
      <c r="F9" s="31"/>
      <c r="G9" s="31"/>
      <c r="H9" s="3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</vt:lpstr>
      <vt:lpstr>Addresses</vt:lpstr>
      <vt:lpstr>Sheet3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2018-01-19T16:25:08Z</cp:lastPrinted>
  <dcterms:created xsi:type="dcterms:W3CDTF">2003-05-01T16:42:09Z</dcterms:created>
  <dcterms:modified xsi:type="dcterms:W3CDTF">2018-04-27T12:59:25Z</dcterms:modified>
</cp:coreProperties>
</file>