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SAP_Quarterly_Call_Volume\Call_Volume_Distribution_Sheets\2018\2Q 2018\"/>
    </mc:Choice>
  </mc:AlternateContent>
  <xr:revisionPtr revIDLastSave="0" documentId="13_ncr:1_{D17B5145-1145-43C5-A457-E2DF52852421}" xr6:coauthVersionLast="36" xr6:coauthVersionMax="36" xr10:uidLastSave="{00000000-0000-0000-0000-000000000000}"/>
  <bookViews>
    <workbookView xWindow="5430" yWindow="690" windowWidth="11325" windowHeight="4665" xr2:uid="{00000000-000D-0000-FFFF-FFFF00000000}"/>
  </bookViews>
  <sheets>
    <sheet name="Distribution" sheetId="1" r:id="rId1"/>
    <sheet name="Sheet3" sheetId="3" r:id="rId2"/>
    <sheet name="Addresses" sheetId="2" r:id="rId3"/>
  </sheets>
  <calcPr calcId="191029"/>
</workbook>
</file>

<file path=xl/calcChain.xml><?xml version="1.0" encoding="utf-8"?>
<calcChain xmlns="http://schemas.openxmlformats.org/spreadsheetml/2006/main">
  <c r="G49" i="1" l="1"/>
  <c r="G25" i="3" l="1"/>
  <c r="G53" i="3" l="1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2" i="1"/>
  <c r="G43" i="1"/>
  <c r="G44" i="1"/>
  <c r="G45" i="1"/>
  <c r="G46" i="1"/>
  <c r="G47" i="1"/>
  <c r="G48" i="1"/>
  <c r="G50" i="1"/>
  <c r="G51" i="1"/>
  <c r="G52" i="1"/>
  <c r="G53" i="1" l="1"/>
  <c r="H49" i="1" s="1"/>
  <c r="H51" i="1" l="1"/>
  <c r="H34" i="1"/>
  <c r="H18" i="1"/>
  <c r="H46" i="1"/>
  <c r="H30" i="1"/>
  <c r="H14" i="1"/>
  <c r="H42" i="1"/>
  <c r="I42" i="1" s="1"/>
  <c r="H26" i="1"/>
  <c r="H10" i="1"/>
  <c r="H38" i="1"/>
  <c r="H22" i="1"/>
  <c r="H5" i="1"/>
  <c r="H50" i="1"/>
  <c r="H45" i="1"/>
  <c r="H41" i="1"/>
  <c r="H37" i="1"/>
  <c r="H33" i="1"/>
  <c r="H29" i="1"/>
  <c r="H25" i="1"/>
  <c r="I25" i="1" s="1"/>
  <c r="H21" i="1"/>
  <c r="H17" i="1"/>
  <c r="H13" i="1"/>
  <c r="H8" i="1"/>
  <c r="H4" i="1"/>
  <c r="H52" i="1"/>
  <c r="H48" i="1"/>
  <c r="H44" i="1"/>
  <c r="I44" i="1" s="1"/>
  <c r="H40" i="1"/>
  <c r="H36" i="1"/>
  <c r="H32" i="1"/>
  <c r="H28" i="1"/>
  <c r="I28" i="1" s="1"/>
  <c r="H24" i="1"/>
  <c r="H20" i="1"/>
  <c r="H16" i="1"/>
  <c r="H12" i="1"/>
  <c r="H7" i="1"/>
  <c r="H3" i="1"/>
  <c r="H9" i="1"/>
  <c r="H47" i="1"/>
  <c r="H43" i="1"/>
  <c r="H39" i="1"/>
  <c r="H35" i="1"/>
  <c r="H31" i="1"/>
  <c r="H27" i="1"/>
  <c r="H23" i="1"/>
  <c r="H19" i="1"/>
  <c r="H15" i="1"/>
  <c r="H11" i="1"/>
  <c r="H6" i="1"/>
  <c r="I50" i="1" l="1"/>
  <c r="J50" i="1" s="1"/>
  <c r="I12" i="1"/>
  <c r="J12" i="1" s="1"/>
  <c r="I18" i="1"/>
  <c r="J18" i="1" s="1"/>
  <c r="I40" i="1"/>
  <c r="J40" i="1" s="1"/>
  <c r="I13" i="1"/>
  <c r="J13" i="1" s="1"/>
  <c r="I34" i="1"/>
  <c r="J34" i="1" s="1"/>
  <c r="I41" i="1"/>
  <c r="J41" i="1" s="1"/>
  <c r="I3" i="1"/>
  <c r="I19" i="1"/>
  <c r="J19" i="1" s="1"/>
  <c r="I36" i="1"/>
  <c r="J36" i="1" s="1"/>
  <c r="I21" i="1"/>
  <c r="J21" i="1" s="1"/>
  <c r="I29" i="1"/>
  <c r="J29" i="1" s="1"/>
  <c r="I43" i="1"/>
  <c r="J43" i="1" s="1"/>
  <c r="J25" i="1"/>
  <c r="I6" i="1"/>
  <c r="J6" i="1" s="1"/>
  <c r="I16" i="1"/>
  <c r="J16" i="1" s="1"/>
  <c r="J44" i="1"/>
  <c r="I26" i="1"/>
  <c r="J26" i="1" s="1"/>
  <c r="I47" i="1"/>
  <c r="J47" i="1" s="1"/>
  <c r="I9" i="1"/>
  <c r="J9" i="1" s="1"/>
  <c r="I17" i="1"/>
  <c r="J17" i="1" s="1"/>
  <c r="I37" i="1"/>
  <c r="J37" i="1" s="1"/>
  <c r="I45" i="1"/>
  <c r="J45" i="1" s="1"/>
  <c r="I30" i="1"/>
  <c r="J30" i="1" s="1"/>
  <c r="J28" i="1"/>
  <c r="I32" i="1"/>
  <c r="J32" i="1" s="1"/>
  <c r="I5" i="1"/>
  <c r="J5" i="1" s="1"/>
  <c r="I11" i="1"/>
  <c r="J11" i="1" s="1"/>
  <c r="I22" i="1"/>
  <c r="J22" i="1" s="1"/>
  <c r="I4" i="1"/>
  <c r="I33" i="1"/>
  <c r="J33" i="1" s="1"/>
  <c r="I8" i="1"/>
  <c r="J8" i="1" s="1"/>
  <c r="I49" i="1"/>
  <c r="J49" i="1" s="1"/>
  <c r="I38" i="1"/>
  <c r="J38" i="1" s="1"/>
  <c r="I7" i="1"/>
  <c r="J7" i="1" s="1"/>
  <c r="I46" i="1"/>
  <c r="J46" i="1" s="1"/>
  <c r="I52" i="1"/>
  <c r="J52" i="1" s="1"/>
  <c r="I23" i="1"/>
  <c r="J23" i="1" s="1"/>
  <c r="J42" i="1"/>
  <c r="I24" i="1"/>
  <c r="J24" i="1" s="1"/>
  <c r="I35" i="1"/>
  <c r="J35" i="1" s="1"/>
  <c r="I20" i="1"/>
  <c r="J20" i="1" s="1"/>
  <c r="I15" i="1"/>
  <c r="J15" i="1" s="1"/>
  <c r="I10" i="1"/>
  <c r="J10" i="1" s="1"/>
  <c r="I14" i="1"/>
  <c r="J14" i="1" s="1"/>
  <c r="I39" i="1"/>
  <c r="J39" i="1" s="1"/>
  <c r="I48" i="1"/>
  <c r="J48" i="1" s="1"/>
  <c r="I27" i="1"/>
  <c r="J27" i="1" s="1"/>
  <c r="I51" i="1"/>
  <c r="J51" i="1" s="1"/>
  <c r="I31" i="1"/>
  <c r="J31" i="1" s="1"/>
  <c r="I54" i="1" l="1"/>
  <c r="J3" i="1"/>
  <c r="J4" i="1"/>
</calcChain>
</file>

<file path=xl/sharedStrings.xml><?xml version="1.0" encoding="utf-8"?>
<sst xmlns="http://schemas.openxmlformats.org/spreadsheetml/2006/main" count="186" uniqueCount="124">
  <si>
    <t>TRES CCD Code</t>
  </si>
  <si>
    <t>County/City</t>
  </si>
  <si>
    <t>Contact</t>
  </si>
  <si>
    <t>Totals</t>
  </si>
  <si>
    <t>Distribution Amt</t>
  </si>
  <si>
    <t>Abbeville</t>
  </si>
  <si>
    <t>Aiken</t>
  </si>
  <si>
    <t>Allendale</t>
  </si>
  <si>
    <t>Anderson</t>
  </si>
  <si>
    <t>Bamberg</t>
  </si>
  <si>
    <t>Barnwell</t>
  </si>
  <si>
    <t>Beaufort</t>
  </si>
  <si>
    <t>Berkeley</t>
  </si>
  <si>
    <t>Calhoun</t>
  </si>
  <si>
    <t>Elaine Golden</t>
  </si>
  <si>
    <t>Charleston</t>
  </si>
  <si>
    <t>Cherokee</t>
  </si>
  <si>
    <t>Chester</t>
  </si>
  <si>
    <t>Chesterfield</t>
  </si>
  <si>
    <t>Clarendon</t>
  </si>
  <si>
    <t>Colleton</t>
  </si>
  <si>
    <t>Darlington</t>
  </si>
  <si>
    <t>Dorchester</t>
  </si>
  <si>
    <t>Edgefield</t>
  </si>
  <si>
    <t>Fran Forrest</t>
  </si>
  <si>
    <t>Fairfield</t>
  </si>
  <si>
    <t>Florence</t>
  </si>
  <si>
    <t>Georgetown</t>
  </si>
  <si>
    <t>Greenville</t>
  </si>
  <si>
    <t>Greenwood</t>
  </si>
  <si>
    <t>Hampton</t>
  </si>
  <si>
    <t xml:space="preserve">Horry </t>
  </si>
  <si>
    <t>Jasper</t>
  </si>
  <si>
    <t>Kershaw</t>
  </si>
  <si>
    <t>Kirk Stropes</t>
  </si>
  <si>
    <t>Lancaster</t>
  </si>
  <si>
    <t>Laurens</t>
  </si>
  <si>
    <t>Lee</t>
  </si>
  <si>
    <t>Dwayne Huggins</t>
  </si>
  <si>
    <t>Lexington</t>
  </si>
  <si>
    <t>McCormick</t>
  </si>
  <si>
    <t>Marlboro</t>
  </si>
  <si>
    <t>Newberry</t>
  </si>
  <si>
    <t>Debra Beard</t>
  </si>
  <si>
    <t>Oconee</t>
  </si>
  <si>
    <t>Orangeburg</t>
  </si>
  <si>
    <t>Pickens</t>
  </si>
  <si>
    <t>Richland</t>
  </si>
  <si>
    <t>Michael Byrd</t>
  </si>
  <si>
    <t>Saluda</t>
  </si>
  <si>
    <t>Spartanburg</t>
  </si>
  <si>
    <t>Sumter</t>
  </si>
  <si>
    <t>Union</t>
  </si>
  <si>
    <t>Williamsburg</t>
  </si>
  <si>
    <t>York</t>
  </si>
  <si>
    <t>Clemson</t>
  </si>
  <si>
    <t>Goose Creek</t>
  </si>
  <si>
    <t>Hanahan</t>
  </si>
  <si>
    <t>Summerville</t>
  </si>
  <si>
    <t>Sharmel Miller</t>
  </si>
  <si>
    <t>Phyllis Watkins</t>
  </si>
  <si>
    <t>Prop.of  whole</t>
  </si>
  <si>
    <t>Renee Hardwick</t>
  </si>
  <si>
    <t>Donna Thomas</t>
  </si>
  <si>
    <t>Nikki Rodgers</t>
  </si>
  <si>
    <t>Rick Blackwell</t>
  </si>
  <si>
    <t>Earline Robinson</t>
  </si>
  <si>
    <t>Jimmy Dixon</t>
  </si>
  <si>
    <t>PSAP 911 WIRELESS CALL VOL. OPERATIONS DISTRIB.</t>
  </si>
  <si>
    <t>Tasha Todd</t>
  </si>
  <si>
    <t>Vivian Bufkin</t>
  </si>
  <si>
    <t>Ralph Merchant</t>
  </si>
  <si>
    <t>Sonny Mcrae</t>
  </si>
  <si>
    <t>Allan Palmer</t>
  </si>
  <si>
    <t>Russell Wells</t>
  </si>
  <si>
    <t>Kim McCrickard</t>
  </si>
  <si>
    <t>Theresa McKnight</t>
  </si>
  <si>
    <t>Amanda Snipes</t>
  </si>
  <si>
    <t>Dana Tarlton</t>
  </si>
  <si>
    <t>Rob Christie</t>
  </si>
  <si>
    <t>Doug McMurray</t>
  </si>
  <si>
    <t>Mitch Fulmore</t>
  </si>
  <si>
    <t>Amy Fletcher</t>
  </si>
  <si>
    <t>Wendi Lively</t>
  </si>
  <si>
    <t>Tavi Hughes</t>
  </si>
  <si>
    <t>Louise Pinckney</t>
  </si>
  <si>
    <t>Tammy Starnes</t>
  </si>
  <si>
    <t>***  Mail to address P.O. Box 1758</t>
  </si>
  <si>
    <t>Kathy Hatfield</t>
  </si>
  <si>
    <t>North Charleston, SC 29456</t>
  </si>
  <si>
    <t xml:space="preserve">*** Mail to Amy Fletcher Charleston County Consolidted 911 Center 8500 Palmetto Commerce Parkway </t>
  </si>
  <si>
    <t>*** Mail to Theresa McKnight 212 Deming Way #3 Summerville, SC 29483</t>
  </si>
  <si>
    <t>Percentage</t>
  </si>
  <si>
    <t>*** Mail to Sharmel Miller 901 W. Greenwood St. Suite 1700, Abbeville SC 296202</t>
  </si>
  <si>
    <t>Glenda Long/T.L. Staub</t>
  </si>
  <si>
    <t>Steve Akers</t>
  </si>
  <si>
    <t>Brittany Barnwell/Tiffany Bryant</t>
  </si>
  <si>
    <t>Cathy Bozard</t>
  </si>
  <si>
    <t>Jeanne Jones</t>
  </si>
  <si>
    <t>Sandy Purdy</t>
  </si>
  <si>
    <t>Marion *</t>
  </si>
  <si>
    <t>Dillon *</t>
  </si>
  <si>
    <t>Lynnette Beasley/Michelle Moore</t>
  </si>
  <si>
    <t>Josh Morton</t>
  </si>
  <si>
    <t>Curtis Young</t>
  </si>
  <si>
    <t>Thom Barrineau</t>
  </si>
  <si>
    <t>Brandon Peeler</t>
  </si>
  <si>
    <t>Apr</t>
  </si>
  <si>
    <t>May</t>
  </si>
  <si>
    <t>Jun</t>
  </si>
  <si>
    <t>2ND QTR 2018</t>
  </si>
  <si>
    <t>Landline</t>
  </si>
  <si>
    <t>Voip</t>
  </si>
  <si>
    <t>Wireless</t>
  </si>
  <si>
    <t>Text</t>
  </si>
  <si>
    <t>Robert Purser/Sandy Cauthen</t>
  </si>
  <si>
    <t>***No Backup</t>
  </si>
  <si>
    <t>Frank Bishop/Johnny Walton</t>
  </si>
  <si>
    <t>Kay Wilkie</t>
  </si>
  <si>
    <t>Teresa Barnett</t>
  </si>
  <si>
    <t>Linda Mitchell</t>
  </si>
  <si>
    <t>***Need Reports, spoke to Rob</t>
  </si>
  <si>
    <t>Marion</t>
  </si>
  <si>
    <t>David Kornahrens Michael Fowler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</si>
</sst>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"/>
    <numFmt numFmtId="165" formatCode="_(* #,##0_);_(* \(#,##0\);_(* &quot;-&quot;??_);_(@_)"/>
    <numFmt numFmtId="166" formatCode="0.0%"/>
  </numFmts>
  <fonts count="21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sz val="10"/>
      <name val="Arial"/>
      <family val="2"/>
    </font>
    <font>
      <sz val="11"/>
      <name val="Tahoma"/>
      <family val="2"/>
    </font>
    <font>
      <sz val="11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sz val="9"/>
      <color indexed="23"/>
      <name val="Tahoma"/>
      <family val="2"/>
    </font>
    <font>
      <b/>
      <u/>
      <sz val="8"/>
      <name val="Tahoma"/>
      <family val="2"/>
    </font>
    <font>
      <b/>
      <sz val="10"/>
      <color indexed="56"/>
      <name val="Calibri"/>
      <family val="2"/>
    </font>
    <font>
      <b/>
      <sz val="1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rgb="FF00B050"/>
      <name val="Tahoma"/>
      <family val="2"/>
    </font>
    <font>
      <b/>
      <sz val="9"/>
      <color rgb="FFFF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8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3" fontId="3" fillId="0" borderId="0" xfId="0" applyNumberFormat="1" applyFont="1"/>
    <xf numFmtId="164" fontId="3" fillId="0" borderId="0" xfId="0" applyNumberFormat="1" applyFont="1"/>
    <xf numFmtId="44" fontId="3" fillId="0" borderId="0" xfId="4" applyFont="1"/>
    <xf numFmtId="0" fontId="5" fillId="0" borderId="0" xfId="0" applyFont="1" applyAlignment="1">
      <alignment wrapText="1"/>
    </xf>
    <xf numFmtId="3" fontId="3" fillId="0" borderId="0" xfId="0" applyNumberFormat="1" applyFont="1" applyBorder="1"/>
    <xf numFmtId="0" fontId="3" fillId="0" borderId="0" xfId="0" applyFont="1" applyFill="1"/>
    <xf numFmtId="3" fontId="3" fillId="0" borderId="0" xfId="0" applyNumberFormat="1" applyFont="1" applyFill="1" applyAlignment="1">
      <alignment horizontal="right"/>
    </xf>
    <xf numFmtId="0" fontId="7" fillId="0" borderId="0" xfId="0" applyFont="1" applyAlignment="1"/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3" fillId="0" borderId="0" xfId="4" applyFont="1" applyBorder="1"/>
    <xf numFmtId="0" fontId="11" fillId="0" borderId="0" xfId="0" applyFont="1"/>
    <xf numFmtId="38" fontId="3" fillId="0" borderId="0" xfId="0" applyNumberFormat="1" applyFont="1"/>
    <xf numFmtId="0" fontId="12" fillId="0" borderId="0" xfId="0" applyFont="1" applyAlignment="1">
      <alignment horizontal="center" wrapText="1"/>
    </xf>
    <xf numFmtId="164" fontId="3" fillId="0" borderId="0" xfId="0" applyNumberFormat="1" applyFont="1" applyFill="1"/>
    <xf numFmtId="44" fontId="3" fillId="0" borderId="0" xfId="4" applyFont="1" applyFill="1"/>
    <xf numFmtId="0" fontId="4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wrapText="1"/>
    </xf>
    <xf numFmtId="0" fontId="9" fillId="0" borderId="0" xfId="0" applyFont="1"/>
    <xf numFmtId="44" fontId="3" fillId="0" borderId="1" xfId="4" applyFont="1" applyBorder="1"/>
    <xf numFmtId="3" fontId="13" fillId="0" borderId="0" xfId="8" applyNumberFormat="1" applyFont="1" applyBorder="1" applyAlignment="1">
      <alignment horizontal="center"/>
    </xf>
    <xf numFmtId="14" fontId="14" fillId="0" borderId="0" xfId="0" applyNumberFormat="1" applyFont="1" applyAlignment="1">
      <alignment wrapText="1"/>
    </xf>
    <xf numFmtId="0" fontId="3" fillId="2" borderId="0" xfId="0" applyFont="1" applyFill="1"/>
    <xf numFmtId="38" fontId="3" fillId="2" borderId="0" xfId="0" applyNumberFormat="1" applyFont="1" applyFill="1"/>
    <xf numFmtId="166" fontId="3" fillId="0" borderId="0" xfId="1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0" fillId="2" borderId="0" xfId="0" applyFill="1"/>
    <xf numFmtId="0" fontId="5" fillId="0" borderId="0" xfId="0" applyFont="1" applyFill="1" applyAlignment="1"/>
    <xf numFmtId="0" fontId="4" fillId="0" borderId="0" xfId="0" applyFont="1" applyFill="1" applyAlignment="1">
      <alignment horizontal="center" wrapText="1"/>
    </xf>
    <xf numFmtId="0" fontId="4" fillId="0" borderId="0" xfId="0" applyFont="1" applyFill="1"/>
    <xf numFmtId="0" fontId="2" fillId="0" borderId="0" xfId="0" applyFont="1" applyFill="1"/>
    <xf numFmtId="7" fontId="6" fillId="0" borderId="2" xfId="9" applyNumberFormat="1" applyFont="1" applyBorder="1"/>
    <xf numFmtId="0" fontId="19" fillId="0" borderId="0" xfId="0" applyFont="1" applyFill="1"/>
    <xf numFmtId="3" fontId="3" fillId="0" borderId="0" xfId="0" applyNumberFormat="1" applyFont="1" applyFill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165" fontId="3" fillId="0" borderId="0" xfId="1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/>
    </xf>
    <xf numFmtId="0" fontId="20" fillId="0" borderId="0" xfId="0" applyFont="1" applyFill="1"/>
    <xf numFmtId="0" fontId="20" fillId="0" borderId="0" xfId="0" applyFont="1"/>
  </cellXfs>
  <cellStyles count="12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urrency" xfId="4" builtinId="4"/>
    <cellStyle name="Currency 2" xfId="5" xr:uid="{00000000-0005-0000-0000-000004000000}"/>
    <cellStyle name="Currency 3" xfId="6" xr:uid="{00000000-0005-0000-0000-000005000000}"/>
    <cellStyle name="Currency 4" xfId="7" xr:uid="{00000000-0005-0000-0000-000006000000}"/>
    <cellStyle name="Normal" xfId="0" builtinId="0"/>
    <cellStyle name="Normal 2" xfId="8" xr:uid="{00000000-0005-0000-0000-000008000000}"/>
    <cellStyle name="Normal 3" xfId="9" xr:uid="{00000000-0005-0000-0000-000009000000}"/>
    <cellStyle name="Percent" xfId="10" builtinId="5"/>
    <cellStyle name="Percent 2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3"/>
  <sheetViews>
    <sheetView tabSelected="1" topLeftCell="A16" zoomScaleNormal="100" workbookViewId="0">
      <selection activeCell="I29" sqref="I29"/>
    </sheetView>
  </sheetViews>
  <sheetFormatPr defaultColWidth="9.28515625" defaultRowHeight="11.25" customHeight="1" x14ac:dyDescent="0.2"/>
  <cols>
    <col min="1" max="1" width="9.5703125" style="1" customWidth="1"/>
    <col min="2" max="2" width="11.5703125" style="38" customWidth="1"/>
    <col min="3" max="3" width="14.42578125" style="1" customWidth="1"/>
    <col min="4" max="4" width="10.140625" style="2" bestFit="1" customWidth="1"/>
    <col min="5" max="6" width="8" style="2" bestFit="1" customWidth="1"/>
    <col min="7" max="7" width="8.85546875" style="2" customWidth="1"/>
    <col min="8" max="8" width="7.5703125" style="3" customWidth="1"/>
    <col min="9" max="9" width="16.7109375" style="1" customWidth="1"/>
    <col min="10" max="10" width="8.85546875" style="1" customWidth="1"/>
    <col min="11" max="16384" width="9.28515625" style="1"/>
  </cols>
  <sheetData>
    <row r="1" spans="1:18" s="12" customFormat="1" ht="27" customHeight="1" x14ac:dyDescent="0.2">
      <c r="A1" s="29" t="s">
        <v>110</v>
      </c>
      <c r="B1" s="35" t="s">
        <v>68</v>
      </c>
      <c r="D1" s="13"/>
      <c r="E1" s="13"/>
      <c r="F1" s="13"/>
      <c r="G1" s="13"/>
      <c r="H1" s="14"/>
      <c r="I1" s="14"/>
    </row>
    <row r="2" spans="1:18" s="8" customFormat="1" ht="21.6" customHeight="1" x14ac:dyDescent="0.2">
      <c r="A2" s="22" t="s">
        <v>0</v>
      </c>
      <c r="B2" s="36" t="s">
        <v>1</v>
      </c>
      <c r="C2" s="23" t="s">
        <v>2</v>
      </c>
      <c r="D2" s="24" t="s">
        <v>107</v>
      </c>
      <c r="E2" s="24" t="s">
        <v>108</v>
      </c>
      <c r="F2" s="24" t="s">
        <v>109</v>
      </c>
      <c r="G2" s="24" t="s">
        <v>3</v>
      </c>
      <c r="H2" s="25" t="s">
        <v>61</v>
      </c>
      <c r="I2" s="21" t="s">
        <v>4</v>
      </c>
      <c r="J2" s="18" t="s">
        <v>92</v>
      </c>
    </row>
    <row r="3" spans="1:18" s="4" customFormat="1" ht="12" customHeight="1" x14ac:dyDescent="0.15">
      <c r="A3" s="10">
        <v>1001</v>
      </c>
      <c r="B3" s="37" t="s">
        <v>5</v>
      </c>
      <c r="C3" s="4" t="s">
        <v>59</v>
      </c>
      <c r="D3" s="41">
        <v>1094</v>
      </c>
      <c r="E3" s="41">
        <v>1347</v>
      </c>
      <c r="F3" s="41">
        <v>1296</v>
      </c>
      <c r="G3" s="11">
        <f>E3+F3+D3</f>
        <v>3737</v>
      </c>
      <c r="H3" s="6">
        <f t="shared" ref="H3:H52" si="0">G3/G$53</f>
        <v>4.0523585984933511E-3</v>
      </c>
      <c r="I3" s="7">
        <f>ROUND(H3*$I$53,2)</f>
        <v>12857.06</v>
      </c>
      <c r="J3" s="32">
        <f>I3/I$53</f>
        <v>4.0523600677933947E-3</v>
      </c>
    </row>
    <row r="4" spans="1:18" s="4" customFormat="1" ht="12" customHeight="1" x14ac:dyDescent="0.15">
      <c r="A4" s="4">
        <v>1002</v>
      </c>
      <c r="B4" s="40" t="s">
        <v>6</v>
      </c>
      <c r="C4" s="10" t="s">
        <v>117</v>
      </c>
      <c r="D4" s="41">
        <v>8254</v>
      </c>
      <c r="E4" s="41">
        <v>8621</v>
      </c>
      <c r="F4" s="41">
        <v>8709</v>
      </c>
      <c r="G4" s="11">
        <f>E4+F4+D4</f>
        <v>25584</v>
      </c>
      <c r="H4" s="6">
        <f t="shared" si="0"/>
        <v>2.77429869905951E-2</v>
      </c>
      <c r="I4" s="7">
        <f>ROUNDDOWN(H4*$I$53,2)</f>
        <v>88021.11</v>
      </c>
      <c r="J4" s="32">
        <f t="shared" ref="J4:J52" si="1">I4/I$53</f>
        <v>2.7742985665995951E-2</v>
      </c>
      <c r="K4" s="10"/>
      <c r="L4" s="10"/>
      <c r="M4" s="10"/>
    </row>
    <row r="5" spans="1:18" s="4" customFormat="1" ht="12" customHeight="1" x14ac:dyDescent="0.15">
      <c r="A5" s="4">
        <v>1003</v>
      </c>
      <c r="B5" s="37" t="s">
        <v>7</v>
      </c>
      <c r="C5" s="10" t="s">
        <v>85</v>
      </c>
      <c r="D5" s="41">
        <v>653</v>
      </c>
      <c r="E5" s="41">
        <v>556</v>
      </c>
      <c r="F5" s="41">
        <v>570</v>
      </c>
      <c r="G5" s="11">
        <f>E5+F5+D5</f>
        <v>1779</v>
      </c>
      <c r="H5" s="6">
        <f t="shared" si="0"/>
        <v>1.9291265578591575E-3</v>
      </c>
      <c r="I5" s="7">
        <f>ROUND(H5*$I$53,2)</f>
        <v>6120.61</v>
      </c>
      <c r="J5" s="32">
        <f t="shared" si="1"/>
        <v>1.9291280864005404E-3</v>
      </c>
    </row>
    <row r="6" spans="1:18" s="10" customFormat="1" ht="12" customHeight="1" x14ac:dyDescent="0.15">
      <c r="A6" s="10">
        <v>1004</v>
      </c>
      <c r="B6" s="37" t="s">
        <v>8</v>
      </c>
      <c r="C6" s="10" t="s">
        <v>99</v>
      </c>
      <c r="D6" s="41">
        <v>10121</v>
      </c>
      <c r="E6" s="41">
        <v>11474</v>
      </c>
      <c r="F6" s="41">
        <v>11716</v>
      </c>
      <c r="G6" s="11">
        <f t="shared" ref="G6:G25" si="2">E6+F6+D6</f>
        <v>33311</v>
      </c>
      <c r="H6" s="19">
        <f t="shared" si="0"/>
        <v>3.6122054395079484E-2</v>
      </c>
      <c r="I6" s="20">
        <f>ROUND(H6*$I$53,2)</f>
        <v>114605.67</v>
      </c>
      <c r="J6" s="32">
        <f t="shared" si="1"/>
        <v>3.612205594830447E-2</v>
      </c>
    </row>
    <row r="7" spans="1:18" s="4" customFormat="1" ht="12" customHeight="1" x14ac:dyDescent="0.15">
      <c r="A7" s="4">
        <v>1005</v>
      </c>
      <c r="B7" s="37" t="s">
        <v>9</v>
      </c>
      <c r="C7" s="4" t="s">
        <v>96</v>
      </c>
      <c r="D7" s="41">
        <v>1210</v>
      </c>
      <c r="E7" s="41">
        <v>1137</v>
      </c>
      <c r="F7" s="41">
        <v>1425</v>
      </c>
      <c r="G7" s="11">
        <f t="shared" si="2"/>
        <v>3772</v>
      </c>
      <c r="H7" s="6">
        <f t="shared" si="0"/>
        <v>4.0903121845108159E-3</v>
      </c>
      <c r="I7" s="7">
        <f>ROUND(H7*$I$53,2)</f>
        <v>12977.47</v>
      </c>
      <c r="J7" s="32">
        <f t="shared" si="1"/>
        <v>4.0903115649290542E-3</v>
      </c>
      <c r="K7" s="49"/>
    </row>
    <row r="8" spans="1:18" s="4" customFormat="1" ht="12" customHeight="1" x14ac:dyDescent="0.15">
      <c r="A8" s="4">
        <v>1006</v>
      </c>
      <c r="B8" s="37" t="s">
        <v>10</v>
      </c>
      <c r="C8" s="4" t="s">
        <v>73</v>
      </c>
      <c r="D8" s="41">
        <v>1630</v>
      </c>
      <c r="E8" s="41">
        <v>1951</v>
      </c>
      <c r="F8" s="41">
        <v>1880</v>
      </c>
      <c r="G8" s="11">
        <f t="shared" si="2"/>
        <v>5461</v>
      </c>
      <c r="H8" s="6">
        <f t="shared" si="0"/>
        <v>5.9218438068964919E-3</v>
      </c>
      <c r="I8" s="7">
        <f>ROUNDUP(H8*$I$53,2)</f>
        <v>18788.439999999999</v>
      </c>
      <c r="J8" s="32">
        <f t="shared" si="1"/>
        <v>5.921845584615156E-3</v>
      </c>
    </row>
    <row r="9" spans="1:18" s="4" customFormat="1" ht="12" customHeight="1" x14ac:dyDescent="0.15">
      <c r="A9" s="10">
        <v>1007</v>
      </c>
      <c r="B9" s="40" t="s">
        <v>11</v>
      </c>
      <c r="C9" s="10" t="s">
        <v>104</v>
      </c>
      <c r="D9" s="41">
        <v>12901</v>
      </c>
      <c r="E9" s="41">
        <v>13993</v>
      </c>
      <c r="F9" s="41">
        <v>15069</v>
      </c>
      <c r="G9" s="11">
        <f t="shared" si="2"/>
        <v>41963</v>
      </c>
      <c r="H9" s="19">
        <f t="shared" si="0"/>
        <v>4.5504180858596865E-2</v>
      </c>
      <c r="I9" s="20">
        <f>ROUNDUP(H9*$I$53,2)</f>
        <v>144372.66</v>
      </c>
      <c r="J9" s="32">
        <f t="shared" si="1"/>
        <v>4.5504182314239243E-2</v>
      </c>
    </row>
    <row r="10" spans="1:18" s="4" customFormat="1" ht="12" customHeight="1" x14ac:dyDescent="0.15">
      <c r="A10" s="4">
        <v>1008</v>
      </c>
      <c r="B10" s="40" t="s">
        <v>12</v>
      </c>
      <c r="C10" s="10" t="s">
        <v>119</v>
      </c>
      <c r="D10" s="41">
        <v>8403</v>
      </c>
      <c r="E10" s="41">
        <v>8785</v>
      </c>
      <c r="F10" s="41">
        <v>8715</v>
      </c>
      <c r="G10" s="11">
        <f t="shared" si="2"/>
        <v>25903</v>
      </c>
      <c r="H10" s="6">
        <f t="shared" si="0"/>
        <v>2.8088906817439998E-2</v>
      </c>
      <c r="I10" s="7">
        <f>ROUND(H10*$I$53,2)</f>
        <v>89118.63</v>
      </c>
      <c r="J10" s="32">
        <f t="shared" si="1"/>
        <v>2.8088908156954584E-2</v>
      </c>
      <c r="K10" s="10"/>
      <c r="L10" s="10"/>
      <c r="M10" s="10"/>
      <c r="N10" s="10"/>
      <c r="O10" s="10"/>
      <c r="P10" s="10"/>
      <c r="Q10" s="10"/>
      <c r="R10" s="10"/>
    </row>
    <row r="11" spans="1:18" s="4" customFormat="1" ht="12" customHeight="1" x14ac:dyDescent="0.15">
      <c r="A11" s="4">
        <v>1009</v>
      </c>
      <c r="B11" s="37" t="s">
        <v>13</v>
      </c>
      <c r="C11" s="4" t="s">
        <v>14</v>
      </c>
      <c r="D11" s="41">
        <v>1083</v>
      </c>
      <c r="E11" s="41">
        <v>1181</v>
      </c>
      <c r="F11" s="41">
        <v>1250</v>
      </c>
      <c r="G11" s="11">
        <f t="shared" si="2"/>
        <v>3514</v>
      </c>
      <c r="H11" s="6">
        <f>G11/G$53</f>
        <v>3.8105400361535015E-3</v>
      </c>
      <c r="I11" s="7">
        <f>ROUND(H11*$I$53,2)</f>
        <v>12089.83</v>
      </c>
      <c r="J11" s="32">
        <f t="shared" si="1"/>
        <v>3.8105402260245049E-3</v>
      </c>
    </row>
    <row r="12" spans="1:18" s="10" customFormat="1" ht="12" customHeight="1" x14ac:dyDescent="0.15">
      <c r="A12" s="10">
        <v>1010</v>
      </c>
      <c r="B12" s="40" t="s">
        <v>15</v>
      </c>
      <c r="C12" s="10" t="s">
        <v>82</v>
      </c>
      <c r="D12" s="41">
        <v>21388</v>
      </c>
      <c r="E12" s="41">
        <v>23671</v>
      </c>
      <c r="F12" s="41">
        <v>23907</v>
      </c>
      <c r="G12" s="11">
        <f t="shared" si="2"/>
        <v>68966</v>
      </c>
      <c r="H12" s="19">
        <f t="shared" si="0"/>
        <v>7.4785914665157202E-2</v>
      </c>
      <c r="I12" s="20">
        <f>ROUNDUP(H12*$I$53,2)</f>
        <v>237275.81</v>
      </c>
      <c r="J12" s="32">
        <f t="shared" si="1"/>
        <v>7.4785916647922057E-2</v>
      </c>
    </row>
    <row r="13" spans="1:18" s="4" customFormat="1" ht="12" customHeight="1" x14ac:dyDescent="0.15">
      <c r="A13" s="4">
        <v>1011</v>
      </c>
      <c r="B13" s="37" t="s">
        <v>16</v>
      </c>
      <c r="C13" s="4" t="s">
        <v>106</v>
      </c>
      <c r="D13" s="41">
        <v>7619</v>
      </c>
      <c r="E13" s="41">
        <v>7587</v>
      </c>
      <c r="F13" s="41">
        <v>8409</v>
      </c>
      <c r="G13" s="11">
        <f t="shared" si="2"/>
        <v>23615</v>
      </c>
      <c r="H13" s="6">
        <f t="shared" si="0"/>
        <v>2.5607826680069706E-2</v>
      </c>
      <c r="I13" s="7">
        <f>ROUNDUP(H13*$I$53,2)</f>
        <v>81246.819999999992</v>
      </c>
      <c r="J13" s="32">
        <f t="shared" si="1"/>
        <v>2.560782706180089E-2</v>
      </c>
    </row>
    <row r="14" spans="1:18" s="10" customFormat="1" ht="12" customHeight="1" x14ac:dyDescent="0.15">
      <c r="A14" s="10">
        <v>1012</v>
      </c>
      <c r="B14" s="37" t="s">
        <v>17</v>
      </c>
      <c r="C14" s="10" t="s">
        <v>80</v>
      </c>
      <c r="D14" s="41">
        <v>2282</v>
      </c>
      <c r="E14" s="41">
        <v>2344</v>
      </c>
      <c r="F14" s="41">
        <v>2421</v>
      </c>
      <c r="G14" s="11">
        <f t="shared" si="2"/>
        <v>7047</v>
      </c>
      <c r="H14" s="19">
        <f t="shared" si="0"/>
        <v>7.6416834475736273E-3</v>
      </c>
      <c r="I14" s="20">
        <f>ROUND(H14*$I$53,2)</f>
        <v>24245.03</v>
      </c>
      <c r="J14" s="32">
        <f t="shared" si="1"/>
        <v>7.6416841341996455E-3</v>
      </c>
    </row>
    <row r="15" spans="1:18" s="4" customFormat="1" ht="12" customHeight="1" x14ac:dyDescent="0.15">
      <c r="A15" s="4">
        <v>1013</v>
      </c>
      <c r="B15" s="37" t="s">
        <v>18</v>
      </c>
      <c r="C15" s="10" t="s">
        <v>78</v>
      </c>
      <c r="D15" s="41">
        <v>1928</v>
      </c>
      <c r="E15" s="41">
        <v>2185</v>
      </c>
      <c r="F15" s="41">
        <v>2257</v>
      </c>
      <c r="G15" s="11">
        <f t="shared" si="2"/>
        <v>6370</v>
      </c>
      <c r="H15" s="6">
        <f t="shared" si="0"/>
        <v>6.9075526551786587E-3</v>
      </c>
      <c r="I15" s="7">
        <f>ROUND(H15*$I$53,2)</f>
        <v>21915.83</v>
      </c>
      <c r="J15" s="32">
        <f t="shared" si="1"/>
        <v>6.9075538532563843E-3</v>
      </c>
    </row>
    <row r="16" spans="1:18" s="4" customFormat="1" ht="12" customHeight="1" x14ac:dyDescent="0.15">
      <c r="A16" s="4">
        <v>1014</v>
      </c>
      <c r="B16" s="40" t="s">
        <v>19</v>
      </c>
      <c r="C16" s="4" t="s">
        <v>105</v>
      </c>
      <c r="D16" s="41">
        <v>2288</v>
      </c>
      <c r="E16" s="41">
        <v>2439</v>
      </c>
      <c r="F16" s="41">
        <v>2396</v>
      </c>
      <c r="G16" s="11">
        <f t="shared" si="2"/>
        <v>7123</v>
      </c>
      <c r="H16" s="6">
        <f t="shared" si="0"/>
        <v>7.7240969486401228E-3</v>
      </c>
      <c r="I16" s="7">
        <f>ROUND(H16*$I$53,2)</f>
        <v>24506.5</v>
      </c>
      <c r="J16" s="32">
        <f t="shared" si="1"/>
        <v>7.7240957109462691E-3</v>
      </c>
    </row>
    <row r="17" spans="1:11" s="4" customFormat="1" ht="12" customHeight="1" x14ac:dyDescent="0.15">
      <c r="A17" s="4">
        <v>1015</v>
      </c>
      <c r="B17" s="37" t="s">
        <v>20</v>
      </c>
      <c r="C17" s="10" t="s">
        <v>63</v>
      </c>
      <c r="D17" s="41">
        <v>2495</v>
      </c>
      <c r="E17" s="41">
        <v>2884</v>
      </c>
      <c r="F17" s="41">
        <v>2768</v>
      </c>
      <c r="G17" s="11">
        <f t="shared" si="2"/>
        <v>8147</v>
      </c>
      <c r="H17" s="6">
        <f t="shared" si="0"/>
        <v>8.8345104366939608E-3</v>
      </c>
      <c r="I17" s="7">
        <f>ROUND(H17*$I$53,2)</f>
        <v>28029.55</v>
      </c>
      <c r="J17" s="32">
        <f t="shared" si="1"/>
        <v>8.8345103109278757E-3</v>
      </c>
    </row>
    <row r="18" spans="1:11" s="4" customFormat="1" ht="12" customHeight="1" x14ac:dyDescent="0.15">
      <c r="A18" s="4">
        <v>1016</v>
      </c>
      <c r="B18" s="37" t="s">
        <v>21</v>
      </c>
      <c r="C18" s="10" t="s">
        <v>102</v>
      </c>
      <c r="D18" s="41">
        <v>3248</v>
      </c>
      <c r="E18" s="41">
        <v>4001</v>
      </c>
      <c r="F18" s="41">
        <v>4211</v>
      </c>
      <c r="G18" s="11">
        <f>E18+F18+D18</f>
        <v>11460</v>
      </c>
      <c r="H18" s="6">
        <f t="shared" si="0"/>
        <v>1.242708845029002E-2</v>
      </c>
      <c r="I18" s="7">
        <f>ROUNDUP(H18*$I$53,2)</f>
        <v>39427.85</v>
      </c>
      <c r="J18" s="32">
        <f t="shared" si="1"/>
        <v>1.2427090244499738E-2</v>
      </c>
    </row>
    <row r="19" spans="1:11" s="10" customFormat="1" ht="12" customHeight="1" x14ac:dyDescent="0.15">
      <c r="A19" s="10">
        <v>1017</v>
      </c>
      <c r="B19" s="37" t="s">
        <v>101</v>
      </c>
      <c r="C19" s="10" t="s">
        <v>72</v>
      </c>
      <c r="D19" s="41">
        <v>2862</v>
      </c>
      <c r="E19" s="41">
        <v>2709</v>
      </c>
      <c r="F19" s="41">
        <v>2839</v>
      </c>
      <c r="G19" s="11">
        <f t="shared" si="2"/>
        <v>8410</v>
      </c>
      <c r="H19" s="19">
        <f t="shared" si="0"/>
        <v>9.1197045259109131E-3</v>
      </c>
      <c r="I19" s="20">
        <f>ROUND(H19*$I$53,2)</f>
        <v>28934.400000000001</v>
      </c>
      <c r="J19" s="32">
        <f t="shared" si="1"/>
        <v>9.1197059938711664E-3</v>
      </c>
    </row>
    <row r="20" spans="1:11" s="10" customFormat="1" ht="12" customHeight="1" x14ac:dyDescent="0.15">
      <c r="A20" s="10">
        <v>1018</v>
      </c>
      <c r="B20" s="40" t="s">
        <v>22</v>
      </c>
      <c r="C20" s="10" t="s">
        <v>76</v>
      </c>
      <c r="D20" s="41">
        <v>4241</v>
      </c>
      <c r="E20" s="41">
        <v>4568</v>
      </c>
      <c r="F20" s="41">
        <v>4262</v>
      </c>
      <c r="G20" s="11">
        <f t="shared" si="2"/>
        <v>13071</v>
      </c>
      <c r="H20" s="19">
        <f t="shared" si="0"/>
        <v>1.4174037795265344E-2</v>
      </c>
      <c r="I20" s="20">
        <f>ROUND(H20*$I$53,2)</f>
        <v>44970.45</v>
      </c>
      <c r="J20" s="32">
        <f t="shared" si="1"/>
        <v>1.4174037906854248E-2</v>
      </c>
    </row>
    <row r="21" spans="1:11" s="4" customFormat="1" ht="12" customHeight="1" x14ac:dyDescent="0.15">
      <c r="A21" s="4">
        <v>1019</v>
      </c>
      <c r="B21" s="37" t="s">
        <v>23</v>
      </c>
      <c r="C21" s="4" t="s">
        <v>24</v>
      </c>
      <c r="D21" s="41">
        <v>666</v>
      </c>
      <c r="E21" s="41">
        <v>826</v>
      </c>
      <c r="F21" s="41">
        <v>992</v>
      </c>
      <c r="G21" s="11">
        <f t="shared" si="2"/>
        <v>2484</v>
      </c>
      <c r="H21" s="6">
        <f t="shared" si="0"/>
        <v>2.6936202190680986E-3</v>
      </c>
      <c r="I21" s="7">
        <f>ROUND(H21*$I$53,2)</f>
        <v>8546.14</v>
      </c>
      <c r="J21" s="32">
        <f t="shared" si="1"/>
        <v>2.693620195423514E-3</v>
      </c>
    </row>
    <row r="22" spans="1:11" s="4" customFormat="1" ht="12" customHeight="1" x14ac:dyDescent="0.15">
      <c r="A22" s="4">
        <v>1020</v>
      </c>
      <c r="B22" s="40" t="s">
        <v>25</v>
      </c>
      <c r="C22" s="4" t="s">
        <v>60</v>
      </c>
      <c r="D22" s="41">
        <v>1682</v>
      </c>
      <c r="E22" s="41">
        <v>1768</v>
      </c>
      <c r="F22" s="41">
        <v>1947</v>
      </c>
      <c r="G22" s="11">
        <f t="shared" si="2"/>
        <v>5397</v>
      </c>
      <c r="H22" s="6">
        <f t="shared" si="0"/>
        <v>5.852442963893127E-3</v>
      </c>
      <c r="I22" s="7">
        <f>ROUND(H22*$I$53,2)</f>
        <v>18568.240000000002</v>
      </c>
      <c r="J22" s="32">
        <f t="shared" si="1"/>
        <v>5.8524417172513806E-3</v>
      </c>
    </row>
    <row r="23" spans="1:11" s="10" customFormat="1" ht="12" customHeight="1" x14ac:dyDescent="0.15">
      <c r="A23" s="10">
        <v>1021</v>
      </c>
      <c r="B23" s="37" t="s">
        <v>26</v>
      </c>
      <c r="C23" s="10" t="s">
        <v>81</v>
      </c>
      <c r="D23" s="46">
        <v>8361</v>
      </c>
      <c r="E23" s="46">
        <v>8587</v>
      </c>
      <c r="F23" s="46">
        <v>8722</v>
      </c>
      <c r="G23" s="11">
        <f t="shared" si="2"/>
        <v>25670</v>
      </c>
      <c r="H23" s="19">
        <f>G23/G$53</f>
        <v>2.7836244373380874E-2</v>
      </c>
      <c r="I23" s="20">
        <f>ROUND(H23*$I$53,2)</f>
        <v>88317</v>
      </c>
      <c r="J23" s="32">
        <f t="shared" si="1"/>
        <v>2.7836245930820055E-2</v>
      </c>
    </row>
    <row r="24" spans="1:11" s="10" customFormat="1" ht="12" customHeight="1" x14ac:dyDescent="0.15">
      <c r="A24" s="10">
        <v>1022</v>
      </c>
      <c r="B24" s="37" t="s">
        <v>27</v>
      </c>
      <c r="C24" s="10" t="s">
        <v>94</v>
      </c>
      <c r="D24" s="41">
        <v>2552</v>
      </c>
      <c r="E24" s="41">
        <v>2910</v>
      </c>
      <c r="F24" s="41">
        <v>3322</v>
      </c>
      <c r="G24" s="11">
        <f t="shared" si="2"/>
        <v>8784</v>
      </c>
      <c r="H24" s="19">
        <f t="shared" si="0"/>
        <v>9.5252657022118267E-3</v>
      </c>
      <c r="I24" s="20">
        <f>ROUNDUP(H24*$I$53,2)</f>
        <v>30221.14</v>
      </c>
      <c r="J24" s="32">
        <f t="shared" si="1"/>
        <v>9.5252679025526581E-3</v>
      </c>
    </row>
    <row r="25" spans="1:11" s="4" customFormat="1" ht="12" customHeight="1" x14ac:dyDescent="0.15">
      <c r="A25" s="4">
        <v>1023</v>
      </c>
      <c r="B25" s="40" t="s">
        <v>28</v>
      </c>
      <c r="C25" s="4" t="s">
        <v>65</v>
      </c>
      <c r="D25" s="41">
        <v>24865</v>
      </c>
      <c r="E25" s="41">
        <v>28458</v>
      </c>
      <c r="F25" s="41">
        <v>28706</v>
      </c>
      <c r="G25" s="11">
        <f t="shared" si="2"/>
        <v>82029</v>
      </c>
      <c r="H25" s="6">
        <f t="shared" si="0"/>
        <v>8.8951277355047126E-2</v>
      </c>
      <c r="I25" s="7">
        <f>ROUNDDOWN(H25*$I$53,2)</f>
        <v>282218.71999999997</v>
      </c>
      <c r="J25" s="32">
        <f t="shared" si="1"/>
        <v>8.8951274343571946E-2</v>
      </c>
    </row>
    <row r="26" spans="1:11" s="10" customFormat="1" ht="12" customHeight="1" x14ac:dyDescent="0.15">
      <c r="A26" s="10">
        <v>1024</v>
      </c>
      <c r="B26" s="37" t="s">
        <v>29</v>
      </c>
      <c r="C26" s="10" t="s">
        <v>75</v>
      </c>
      <c r="D26" s="46">
        <v>3317</v>
      </c>
      <c r="E26" s="46">
        <v>2841</v>
      </c>
      <c r="F26" s="46">
        <v>2724</v>
      </c>
      <c r="G26" s="11">
        <f>E26+F26+D26</f>
        <v>8882</v>
      </c>
      <c r="H26" s="19">
        <f t="shared" si="0"/>
        <v>9.6315357430607294E-3</v>
      </c>
      <c r="I26" s="20">
        <f>ROUND(H26*$I$53,2)</f>
        <v>30558.3</v>
      </c>
      <c r="J26" s="32">
        <f t="shared" si="1"/>
        <v>9.6315358767596095E-3</v>
      </c>
    </row>
    <row r="27" spans="1:11" s="10" customFormat="1" ht="12" customHeight="1" x14ac:dyDescent="0.15">
      <c r="A27" s="10">
        <v>1025</v>
      </c>
      <c r="B27" s="37" t="s">
        <v>30</v>
      </c>
      <c r="C27" s="10" t="s">
        <v>97</v>
      </c>
      <c r="D27" s="41">
        <v>878</v>
      </c>
      <c r="E27" s="41">
        <v>1286</v>
      </c>
      <c r="F27" s="41">
        <v>1435</v>
      </c>
      <c r="G27" s="11">
        <f>E27+F27+D27</f>
        <v>3599</v>
      </c>
      <c r="H27" s="19">
        <f t="shared" si="0"/>
        <v>3.9027130307673456E-3</v>
      </c>
      <c r="I27" s="20">
        <f>ROUNDUP(H27*$I$53,2)</f>
        <v>12382.27</v>
      </c>
      <c r="J27" s="32">
        <f t="shared" si="1"/>
        <v>3.9027131005561246E-3</v>
      </c>
    </row>
    <row r="28" spans="1:11" s="4" customFormat="1" ht="12" customHeight="1" x14ac:dyDescent="0.15">
      <c r="A28" s="4">
        <v>1026</v>
      </c>
      <c r="B28" s="37" t="s">
        <v>31</v>
      </c>
      <c r="C28" s="4" t="s">
        <v>62</v>
      </c>
      <c r="D28" s="41">
        <v>25715</v>
      </c>
      <c r="E28" s="41">
        <v>29482</v>
      </c>
      <c r="F28" s="41">
        <v>35326</v>
      </c>
      <c r="G28" s="11">
        <f>E28+F28+D28</f>
        <v>90523</v>
      </c>
      <c r="H28" s="6">
        <f>G28/G$53</f>
        <v>9.8162070487399958E-2</v>
      </c>
      <c r="I28" s="7">
        <f>ROUNDDOWN(H28*$I$53,2)</f>
        <v>311442.12</v>
      </c>
      <c r="J28" s="32">
        <f t="shared" si="1"/>
        <v>9.8162068973538172E-2</v>
      </c>
    </row>
    <row r="29" spans="1:11" s="10" customFormat="1" ht="12" customHeight="1" x14ac:dyDescent="0.15">
      <c r="A29" s="10">
        <v>1027</v>
      </c>
      <c r="B29" s="37" t="s">
        <v>32</v>
      </c>
      <c r="C29" s="10" t="s">
        <v>74</v>
      </c>
      <c r="D29" s="41">
        <v>2103</v>
      </c>
      <c r="E29" s="41">
        <v>2105</v>
      </c>
      <c r="F29" s="41">
        <v>2232</v>
      </c>
      <c r="G29" s="11">
        <f>E29+F29+D29</f>
        <v>6440</v>
      </c>
      <c r="H29" s="19">
        <f t="shared" si="0"/>
        <v>6.9834598272135884E-3</v>
      </c>
      <c r="I29" s="20">
        <f>ROUND(H29*$I$53,2)</f>
        <v>22156.66</v>
      </c>
      <c r="J29" s="32">
        <f t="shared" si="1"/>
        <v>6.9834599993836236E-3</v>
      </c>
      <c r="K29" s="48" t="s">
        <v>116</v>
      </c>
    </row>
    <row r="30" spans="1:11" s="4" customFormat="1" ht="12" customHeight="1" x14ac:dyDescent="0.15">
      <c r="A30" s="4">
        <v>1028</v>
      </c>
      <c r="B30" s="40" t="s">
        <v>33</v>
      </c>
      <c r="C30" s="4" t="s">
        <v>34</v>
      </c>
      <c r="D30" s="41">
        <v>2624</v>
      </c>
      <c r="E30" s="41">
        <v>2855</v>
      </c>
      <c r="F30" s="41">
        <v>2900</v>
      </c>
      <c r="G30" s="11">
        <f t="shared" ref="G30:G37" si="3">E30+F30+D30</f>
        <v>8379</v>
      </c>
      <c r="H30" s="6">
        <f t="shared" si="0"/>
        <v>9.086088492581159E-3</v>
      </c>
      <c r="I30" s="7">
        <f>ROUNDDOWN(H30*$I$53,2)</f>
        <v>28827.74</v>
      </c>
      <c r="J30" s="32">
        <f t="shared" si="1"/>
        <v>9.0860882986258419E-3</v>
      </c>
    </row>
    <row r="31" spans="1:11" s="4" customFormat="1" ht="12" customHeight="1" x14ac:dyDescent="0.15">
      <c r="A31" s="4">
        <v>1029</v>
      </c>
      <c r="B31" s="37" t="s">
        <v>35</v>
      </c>
      <c r="C31" s="4" t="s">
        <v>115</v>
      </c>
      <c r="D31" s="41">
        <v>3577</v>
      </c>
      <c r="E31" s="41">
        <v>3748</v>
      </c>
      <c r="F31" s="41">
        <v>3879</v>
      </c>
      <c r="G31" s="11">
        <f t="shared" si="3"/>
        <v>11204</v>
      </c>
      <c r="H31" s="6">
        <f t="shared" si="0"/>
        <v>1.214948507827656E-2</v>
      </c>
      <c r="I31" s="7">
        <f>ROUNDDOWN(H31*$I$53,2)</f>
        <v>38547.08</v>
      </c>
      <c r="J31" s="32">
        <f t="shared" si="1"/>
        <v>1.2149484230612398E-2</v>
      </c>
    </row>
    <row r="32" spans="1:11" s="10" customFormat="1" ht="12" customHeight="1" x14ac:dyDescent="0.15">
      <c r="A32" s="10">
        <v>1030</v>
      </c>
      <c r="B32" s="40" t="s">
        <v>36</v>
      </c>
      <c r="C32" s="10" t="s">
        <v>84</v>
      </c>
      <c r="D32" s="41">
        <v>3604</v>
      </c>
      <c r="E32" s="41">
        <v>4135</v>
      </c>
      <c r="F32" s="41">
        <v>3984</v>
      </c>
      <c r="G32" s="11">
        <f>E32+F32+D32</f>
        <v>11723</v>
      </c>
      <c r="H32" s="19">
        <f t="shared" si="0"/>
        <v>1.2712282539506972E-2</v>
      </c>
      <c r="I32" s="20">
        <f>ROUNDDOWN(H32*$I$53,2)</f>
        <v>40332.68</v>
      </c>
      <c r="J32" s="32">
        <f t="shared" si="1"/>
        <v>1.2712279623731188E-2</v>
      </c>
    </row>
    <row r="33" spans="1:10" s="4" customFormat="1" ht="12" customHeight="1" x14ac:dyDescent="0.15">
      <c r="A33" s="4">
        <v>1031</v>
      </c>
      <c r="B33" s="37" t="s">
        <v>37</v>
      </c>
      <c r="C33" s="4" t="s">
        <v>38</v>
      </c>
      <c r="D33" s="41">
        <v>1061</v>
      </c>
      <c r="E33" s="41">
        <v>1104</v>
      </c>
      <c r="F33" s="41">
        <v>1168</v>
      </c>
      <c r="G33" s="11">
        <f t="shared" si="3"/>
        <v>3333</v>
      </c>
      <c r="H33" s="6">
        <f t="shared" si="0"/>
        <v>3.6142657770346105E-3</v>
      </c>
      <c r="I33" s="7">
        <f>ROUND(H33*$I$53,2)</f>
        <v>11467.1</v>
      </c>
      <c r="J33" s="32">
        <f t="shared" si="1"/>
        <v>3.6142647023031426E-3</v>
      </c>
    </row>
    <row r="34" spans="1:10" s="4" customFormat="1" ht="12" customHeight="1" x14ac:dyDescent="0.15">
      <c r="A34" s="4">
        <v>1032</v>
      </c>
      <c r="B34" s="37" t="s">
        <v>39</v>
      </c>
      <c r="C34" s="4" t="s">
        <v>64</v>
      </c>
      <c r="D34" s="41">
        <v>27956</v>
      </c>
      <c r="E34" s="41">
        <v>31064</v>
      </c>
      <c r="F34" s="41">
        <v>30410</v>
      </c>
      <c r="G34" s="11">
        <f t="shared" si="3"/>
        <v>89430</v>
      </c>
      <c r="H34" s="6">
        <f t="shared" si="0"/>
        <v>9.6976834215483115E-2</v>
      </c>
      <c r="I34" s="7">
        <f>ROUNDDOWN(H34*$I$53,2)</f>
        <v>307681.68</v>
      </c>
      <c r="J34" s="32">
        <f t="shared" si="1"/>
        <v>9.6976832465865886E-2</v>
      </c>
    </row>
    <row r="35" spans="1:10" s="10" customFormat="1" ht="12" customHeight="1" x14ac:dyDescent="0.15">
      <c r="A35" s="10">
        <v>1033</v>
      </c>
      <c r="B35" s="37" t="s">
        <v>40</v>
      </c>
      <c r="C35" s="10" t="s">
        <v>118</v>
      </c>
      <c r="D35" s="41">
        <v>226</v>
      </c>
      <c r="E35" s="41">
        <v>276</v>
      </c>
      <c r="F35" s="41">
        <v>341</v>
      </c>
      <c r="G35" s="11">
        <f t="shared" si="3"/>
        <v>843</v>
      </c>
      <c r="H35" s="19">
        <f t="shared" si="0"/>
        <v>9.1413922893494642E-4</v>
      </c>
      <c r="I35" s="20">
        <f t="shared" ref="I35:I41" si="4">ROUND(H35*$I$53,2)</f>
        <v>2900.32</v>
      </c>
      <c r="J35" s="32">
        <f t="shared" si="1"/>
        <v>9.1413907626024466E-4</v>
      </c>
    </row>
    <row r="36" spans="1:10" s="10" customFormat="1" ht="12" customHeight="1" x14ac:dyDescent="0.15">
      <c r="A36" s="10">
        <v>1034</v>
      </c>
      <c r="B36" s="37" t="s">
        <v>122</v>
      </c>
      <c r="C36" s="10" t="s">
        <v>77</v>
      </c>
      <c r="D36" s="41">
        <v>2131</v>
      </c>
      <c r="E36" s="41">
        <v>2097</v>
      </c>
      <c r="F36" s="41">
        <v>2563</v>
      </c>
      <c r="G36" s="11">
        <f t="shared" si="3"/>
        <v>6791</v>
      </c>
      <c r="H36" s="19">
        <f t="shared" si="0"/>
        <v>7.3640800755601678E-3</v>
      </c>
      <c r="I36" s="20">
        <f t="shared" si="4"/>
        <v>23364.27</v>
      </c>
      <c r="J36" s="32">
        <f t="shared" si="1"/>
        <v>7.3640812721682243E-3</v>
      </c>
    </row>
    <row r="37" spans="1:10" s="10" customFormat="1" ht="12" customHeight="1" x14ac:dyDescent="0.15">
      <c r="A37" s="10">
        <v>1035</v>
      </c>
      <c r="B37" s="37" t="s">
        <v>41</v>
      </c>
      <c r="C37" s="10" t="s">
        <v>95</v>
      </c>
      <c r="D37" s="41">
        <v>1966</v>
      </c>
      <c r="E37" s="41">
        <v>2100</v>
      </c>
      <c r="F37" s="41">
        <v>2272</v>
      </c>
      <c r="G37" s="11">
        <f t="shared" si="3"/>
        <v>6338</v>
      </c>
      <c r="H37" s="19">
        <f t="shared" si="0"/>
        <v>6.8728522336769758E-3</v>
      </c>
      <c r="I37" s="20">
        <f>ROUNDDOWN(H37*$I$53,2)</f>
        <v>21805.73</v>
      </c>
      <c r="J37" s="32">
        <f t="shared" si="1"/>
        <v>6.8728519195744957E-3</v>
      </c>
    </row>
    <row r="38" spans="1:10" s="4" customFormat="1" ht="12" customHeight="1" x14ac:dyDescent="0.15">
      <c r="A38" s="4">
        <v>1036</v>
      </c>
      <c r="B38" s="37" t="s">
        <v>42</v>
      </c>
      <c r="C38" s="10" t="s">
        <v>43</v>
      </c>
      <c r="D38" s="41">
        <v>1925</v>
      </c>
      <c r="E38" s="41">
        <v>1950</v>
      </c>
      <c r="F38" s="41">
        <v>2159</v>
      </c>
      <c r="G38" s="11">
        <f t="shared" ref="G38:G43" si="5">E38+F38+D38</f>
        <v>6034</v>
      </c>
      <c r="H38" s="6">
        <f t="shared" si="0"/>
        <v>6.5431982294109929E-3</v>
      </c>
      <c r="I38" s="7">
        <f t="shared" si="4"/>
        <v>20759.830000000002</v>
      </c>
      <c r="J38" s="32">
        <f t="shared" si="1"/>
        <v>6.5431993088761638E-3</v>
      </c>
    </row>
    <row r="39" spans="1:10" s="4" customFormat="1" ht="12" customHeight="1" x14ac:dyDescent="0.15">
      <c r="A39" s="4">
        <v>1037</v>
      </c>
      <c r="B39" s="37" t="s">
        <v>44</v>
      </c>
      <c r="C39" s="10" t="s">
        <v>86</v>
      </c>
      <c r="D39" s="41">
        <v>2571</v>
      </c>
      <c r="E39" s="41">
        <v>2925</v>
      </c>
      <c r="F39" s="41">
        <v>2954</v>
      </c>
      <c r="G39" s="11">
        <f t="shared" si="5"/>
        <v>8450</v>
      </c>
      <c r="H39" s="6">
        <f t="shared" si="0"/>
        <v>9.1630800527880158E-3</v>
      </c>
      <c r="I39" s="7">
        <f t="shared" si="4"/>
        <v>29072.01</v>
      </c>
      <c r="J39" s="32">
        <f t="shared" si="1"/>
        <v>9.1630786831896453E-3</v>
      </c>
    </row>
    <row r="40" spans="1:10" s="10" customFormat="1" ht="12" customHeight="1" x14ac:dyDescent="0.15">
      <c r="A40" s="10">
        <v>1038</v>
      </c>
      <c r="B40" s="37" t="s">
        <v>45</v>
      </c>
      <c r="C40" s="10" t="s">
        <v>66</v>
      </c>
      <c r="D40" s="47">
        <v>6484</v>
      </c>
      <c r="E40" s="47">
        <v>6930</v>
      </c>
      <c r="F40" s="47">
        <v>6579</v>
      </c>
      <c r="G40" s="11">
        <f t="shared" si="5"/>
        <v>19993</v>
      </c>
      <c r="H40" s="19">
        <f t="shared" si="0"/>
        <v>2.1680172721348024E-2</v>
      </c>
      <c r="I40" s="20">
        <f t="shared" si="4"/>
        <v>68785.42</v>
      </c>
      <c r="J40" s="32">
        <f t="shared" si="1"/>
        <v>2.1680173325347874E-2</v>
      </c>
    </row>
    <row r="41" spans="1:10" s="4" customFormat="1" ht="12" customHeight="1" x14ac:dyDescent="0.15">
      <c r="A41" s="4">
        <v>1039</v>
      </c>
      <c r="B41" s="37" t="s">
        <v>46</v>
      </c>
      <c r="C41" s="4" t="s">
        <v>69</v>
      </c>
      <c r="D41" s="41"/>
      <c r="E41" s="41"/>
      <c r="F41" s="41"/>
      <c r="G41" s="11">
        <v>13945</v>
      </c>
      <c r="H41" s="6">
        <f t="shared" si="0"/>
        <v>1.5121793057530046E-2</v>
      </c>
      <c r="I41" s="7">
        <f t="shared" si="4"/>
        <v>47977.42</v>
      </c>
      <c r="J41" s="32">
        <f t="shared" si="1"/>
        <v>1.5121791526503897E-2</v>
      </c>
    </row>
    <row r="42" spans="1:10" s="4" customFormat="1" ht="12" customHeight="1" x14ac:dyDescent="0.15">
      <c r="A42" s="4">
        <v>1040</v>
      </c>
      <c r="B42" s="37" t="s">
        <v>47</v>
      </c>
      <c r="C42" s="10" t="s">
        <v>48</v>
      </c>
      <c r="D42" s="41">
        <v>24985</v>
      </c>
      <c r="E42" s="41">
        <v>26115</v>
      </c>
      <c r="F42" s="41">
        <v>26006</v>
      </c>
      <c r="G42" s="11">
        <f t="shared" si="5"/>
        <v>77106</v>
      </c>
      <c r="H42" s="6">
        <f t="shared" si="0"/>
        <v>8.3612834384647672E-2</v>
      </c>
      <c r="I42" s="7">
        <f>ROUNDDOWN(H42*$I$53,2)</f>
        <v>265281.27</v>
      </c>
      <c r="J42" s="32">
        <f t="shared" si="1"/>
        <v>8.3612834137938075E-2</v>
      </c>
    </row>
    <row r="43" spans="1:10" s="10" customFormat="1" ht="12" customHeight="1" x14ac:dyDescent="0.15">
      <c r="A43" s="10">
        <v>1041</v>
      </c>
      <c r="B43" s="37" t="s">
        <v>49</v>
      </c>
      <c r="C43" s="10" t="s">
        <v>103</v>
      </c>
      <c r="D43" s="41">
        <v>319</v>
      </c>
      <c r="E43" s="41">
        <v>273</v>
      </c>
      <c r="F43" s="41">
        <v>319</v>
      </c>
      <c r="G43" s="11">
        <f t="shared" si="5"/>
        <v>911</v>
      </c>
      <c r="H43" s="19">
        <f t="shared" si="0"/>
        <v>9.8787762462602155E-4</v>
      </c>
      <c r="I43" s="20">
        <f>ROUND(H43*$I$53,2)</f>
        <v>3134.27</v>
      </c>
      <c r="J43" s="32">
        <f t="shared" si="1"/>
        <v>9.8787674551435592E-4</v>
      </c>
    </row>
    <row r="44" spans="1:10" s="4" customFormat="1" ht="12" customHeight="1" x14ac:dyDescent="0.15">
      <c r="A44" s="4">
        <v>1042</v>
      </c>
      <c r="B44" s="37" t="s">
        <v>50</v>
      </c>
      <c r="C44" s="4" t="s">
        <v>83</v>
      </c>
      <c r="D44" s="41">
        <v>15926</v>
      </c>
      <c r="E44" s="41">
        <v>17240</v>
      </c>
      <c r="F44" s="41">
        <v>16929</v>
      </c>
      <c r="G44" s="11">
        <f t="shared" ref="G44:G52" si="6">E44+F44+D44</f>
        <v>50095</v>
      </c>
      <c r="H44" s="6">
        <f>G44/G$53</f>
        <v>5.4322425472711912E-2</v>
      </c>
      <c r="I44" s="7">
        <f>ROUNDDOWN(H44*$I$53,2)</f>
        <v>172350.59</v>
      </c>
      <c r="J44" s="32">
        <f t="shared" si="1"/>
        <v>5.4322422744906819E-2</v>
      </c>
    </row>
    <row r="45" spans="1:10" s="4" customFormat="1" ht="12" customHeight="1" x14ac:dyDescent="0.15">
      <c r="A45" s="4">
        <v>1043</v>
      </c>
      <c r="B45" s="37" t="s">
        <v>51</v>
      </c>
      <c r="C45" s="4" t="s">
        <v>88</v>
      </c>
      <c r="D45" s="41">
        <v>6190</v>
      </c>
      <c r="E45" s="41">
        <v>6328</v>
      </c>
      <c r="F45" s="41">
        <v>6646</v>
      </c>
      <c r="G45" s="11">
        <f t="shared" si="6"/>
        <v>19164</v>
      </c>
      <c r="H45" s="6">
        <f t="shared" si="0"/>
        <v>2.0781214926820064E-2</v>
      </c>
      <c r="I45" s="7">
        <f>ROUNDDOWN(H45*$I$53,2)</f>
        <v>65933.259999999995</v>
      </c>
      <c r="J45" s="32">
        <f t="shared" si="1"/>
        <v>2.0781213587199525E-2</v>
      </c>
    </row>
    <row r="46" spans="1:10" s="4" customFormat="1" ht="12" customHeight="1" x14ac:dyDescent="0.15">
      <c r="A46" s="4">
        <v>1044</v>
      </c>
      <c r="B46" s="37" t="s">
        <v>52</v>
      </c>
      <c r="C46" s="26" t="s">
        <v>120</v>
      </c>
      <c r="D46" s="41">
        <v>1568</v>
      </c>
      <c r="E46" s="41">
        <v>1777</v>
      </c>
      <c r="F46" s="41">
        <v>1839</v>
      </c>
      <c r="G46" s="11">
        <f t="shared" si="6"/>
        <v>5184</v>
      </c>
      <c r="H46" s="6">
        <f t="shared" si="0"/>
        <v>5.6214682832725531E-3</v>
      </c>
      <c r="I46" s="7">
        <f>ROUND(H46*$I$53,2)</f>
        <v>17835.419999999998</v>
      </c>
      <c r="J46" s="32">
        <f t="shared" si="1"/>
        <v>5.62146741170405E-3</v>
      </c>
    </row>
    <row r="47" spans="1:10" s="4" customFormat="1" ht="12" customHeight="1" x14ac:dyDescent="0.15">
      <c r="A47" s="4">
        <v>1045</v>
      </c>
      <c r="B47" s="37" t="s">
        <v>53</v>
      </c>
      <c r="C47" s="4" t="s">
        <v>70</v>
      </c>
      <c r="D47" s="41">
        <v>2116</v>
      </c>
      <c r="E47" s="41">
        <v>2098</v>
      </c>
      <c r="F47" s="41">
        <v>2245</v>
      </c>
      <c r="G47" s="11">
        <f t="shared" si="6"/>
        <v>6459</v>
      </c>
      <c r="H47" s="6">
        <f t="shared" si="0"/>
        <v>7.0040632024802128E-3</v>
      </c>
      <c r="I47" s="7">
        <f>ROUNDUP(H47*$I$53,2)</f>
        <v>22222.03</v>
      </c>
      <c r="J47" s="32">
        <f t="shared" si="1"/>
        <v>7.0040636815342592E-3</v>
      </c>
    </row>
    <row r="48" spans="1:10" s="4" customFormat="1" ht="12" customHeight="1" x14ac:dyDescent="0.15">
      <c r="A48" s="4">
        <v>1046</v>
      </c>
      <c r="B48" s="40" t="s">
        <v>54</v>
      </c>
      <c r="C48" s="4" t="s">
        <v>71</v>
      </c>
      <c r="D48" s="41">
        <v>8912</v>
      </c>
      <c r="E48" s="41">
        <v>10085</v>
      </c>
      <c r="F48" s="41">
        <v>10695</v>
      </c>
      <c r="G48" s="11">
        <f t="shared" si="6"/>
        <v>29692</v>
      </c>
      <c r="H48" s="6">
        <f t="shared" si="0"/>
        <v>3.219765360087358E-2</v>
      </c>
      <c r="I48" s="7">
        <f>ROUNDDOWN(H48*$I$53,2)</f>
        <v>102154.58</v>
      </c>
      <c r="J48" s="32">
        <f t="shared" si="1"/>
        <v>3.219765177530523E-2</v>
      </c>
    </row>
    <row r="49" spans="1:11" s="4" customFormat="1" ht="12" customHeight="1" x14ac:dyDescent="0.15">
      <c r="A49" s="4">
        <v>2148</v>
      </c>
      <c r="B49" s="37" t="s">
        <v>55</v>
      </c>
      <c r="C49" s="10" t="s">
        <v>67</v>
      </c>
      <c r="D49" s="47">
        <v>387</v>
      </c>
      <c r="E49" s="47">
        <v>302</v>
      </c>
      <c r="F49" s="47">
        <v>311</v>
      </c>
      <c r="G49" s="11">
        <f t="shared" si="6"/>
        <v>1000</v>
      </c>
      <c r="H49" s="6">
        <f t="shared" si="0"/>
        <v>1.0843881719275758E-3</v>
      </c>
      <c r="I49" s="7">
        <f>ROUND(H49*$I$53,2)</f>
        <v>3440.48</v>
      </c>
      <c r="J49" s="32">
        <f t="shared" si="1"/>
        <v>1.0843897256481514E-3</v>
      </c>
      <c r="K49" s="49"/>
    </row>
    <row r="50" spans="1:11" s="4" customFormat="1" ht="12" customHeight="1" x14ac:dyDescent="0.15">
      <c r="A50" s="4">
        <v>2342</v>
      </c>
      <c r="B50" s="40" t="s">
        <v>56</v>
      </c>
      <c r="C50" s="4" t="s">
        <v>98</v>
      </c>
      <c r="D50" s="41">
        <v>1092</v>
      </c>
      <c r="E50" s="41">
        <v>1160</v>
      </c>
      <c r="F50" s="41">
        <v>1085</v>
      </c>
      <c r="G50" s="11">
        <f>E50+F50+D50</f>
        <v>3337</v>
      </c>
      <c r="H50" s="6">
        <f t="shared" si="0"/>
        <v>3.6186033297223208E-3</v>
      </c>
      <c r="I50" s="7">
        <f>ROUND(H50*$I$53,2)</f>
        <v>11480.87</v>
      </c>
      <c r="J50" s="32">
        <f t="shared" si="1"/>
        <v>3.6186048079053191E-3</v>
      </c>
    </row>
    <row r="51" spans="1:11" s="10" customFormat="1" ht="12" customHeight="1" x14ac:dyDescent="0.15">
      <c r="A51" s="10">
        <v>2382</v>
      </c>
      <c r="B51" s="37" t="s">
        <v>57</v>
      </c>
      <c r="C51" s="10" t="s">
        <v>123</v>
      </c>
      <c r="D51" s="41">
        <v>563</v>
      </c>
      <c r="E51" s="41">
        <v>641</v>
      </c>
      <c r="F51" s="41">
        <v>518</v>
      </c>
      <c r="G51" s="11">
        <f t="shared" si="6"/>
        <v>1722</v>
      </c>
      <c r="H51" s="19">
        <f t="shared" si="0"/>
        <v>1.8673164320592856E-3</v>
      </c>
      <c r="I51" s="20">
        <f>ROUND(H51*$I$53,2)</f>
        <v>5924.5</v>
      </c>
      <c r="J51" s="32">
        <f t="shared" si="1"/>
        <v>1.8673170399486328E-3</v>
      </c>
    </row>
    <row r="52" spans="1:11" s="4" customFormat="1" ht="12" customHeight="1" x14ac:dyDescent="0.15">
      <c r="A52" s="4">
        <v>2874</v>
      </c>
      <c r="B52" s="37" t="s">
        <v>58</v>
      </c>
      <c r="C52" s="10" t="s">
        <v>79</v>
      </c>
      <c r="D52" s="41">
        <v>2524</v>
      </c>
      <c r="E52" s="41">
        <v>2726</v>
      </c>
      <c r="F52" s="41">
        <v>2755</v>
      </c>
      <c r="G52" s="11">
        <f t="shared" si="6"/>
        <v>8005</v>
      </c>
      <c r="H52" s="6">
        <f t="shared" si="0"/>
        <v>8.6805273162802454E-3</v>
      </c>
      <c r="I52" s="15">
        <f>ROUNDDOWN(H52*$I$53,2)</f>
        <v>27541</v>
      </c>
      <c r="J52" s="32">
        <f t="shared" si="1"/>
        <v>8.6805263899443503E-3</v>
      </c>
      <c r="K52" s="49" t="s">
        <v>121</v>
      </c>
    </row>
    <row r="53" spans="1:11" s="4" customFormat="1" ht="14.65" customHeight="1" thickBot="1" x14ac:dyDescent="0.25">
      <c r="A53" s="16"/>
      <c r="B53" s="37" t="s">
        <v>3</v>
      </c>
      <c r="D53" s="28"/>
      <c r="E53" s="5"/>
      <c r="F53" s="5"/>
      <c r="G53" s="5">
        <f>SUM(G3:G52)</f>
        <v>922179</v>
      </c>
      <c r="H53" s="6">
        <v>1</v>
      </c>
      <c r="I53" s="39">
        <v>3172733.86</v>
      </c>
    </row>
    <row r="54" spans="1:11" s="4" customFormat="1" ht="12" thickTop="1" x14ac:dyDescent="0.15">
      <c r="A54" s="16"/>
      <c r="B54" s="10"/>
      <c r="D54" s="5"/>
      <c r="E54" s="5"/>
      <c r="F54" s="9"/>
      <c r="G54" s="5"/>
      <c r="H54" s="6"/>
      <c r="I54" s="27">
        <f>SUM(I3:I52)</f>
        <v>3172733.8599999989</v>
      </c>
    </row>
    <row r="55" spans="1:11" ht="12" customHeight="1" x14ac:dyDescent="0.2">
      <c r="D55" s="1"/>
      <c r="E55" s="1"/>
      <c r="F55" s="1"/>
      <c r="G55" s="1"/>
      <c r="H55" s="1"/>
    </row>
    <row r="56" spans="1:11" ht="11.25" customHeight="1" x14ac:dyDescent="0.2">
      <c r="D56" s="1"/>
      <c r="E56" s="1"/>
      <c r="F56" s="1"/>
      <c r="G56" s="1"/>
      <c r="H56" s="1"/>
    </row>
    <row r="57" spans="1:11" ht="11.25" customHeight="1" x14ac:dyDescent="0.2">
      <c r="D57" s="1"/>
      <c r="E57" s="1"/>
      <c r="F57" s="1"/>
      <c r="G57" s="1"/>
      <c r="H57" s="1"/>
    </row>
    <row r="58" spans="1:11" ht="11.25" customHeight="1" x14ac:dyDescent="0.2">
      <c r="D58" s="1"/>
      <c r="E58" s="1"/>
      <c r="F58" s="1"/>
      <c r="G58" s="1"/>
      <c r="H58" s="1"/>
    </row>
    <row r="59" spans="1:11" ht="11.25" customHeight="1" x14ac:dyDescent="0.2">
      <c r="D59" s="1"/>
      <c r="E59" s="1"/>
      <c r="F59" s="1"/>
      <c r="G59" s="1"/>
      <c r="H59" s="1"/>
    </row>
    <row r="60" spans="1:11" ht="11.25" customHeight="1" x14ac:dyDescent="0.2">
      <c r="D60" s="1"/>
      <c r="E60" s="1"/>
      <c r="F60" s="1"/>
      <c r="G60" s="1"/>
      <c r="H60" s="1"/>
    </row>
    <row r="61" spans="1:11" ht="11.25" customHeight="1" x14ac:dyDescent="0.2">
      <c r="D61" s="1"/>
      <c r="E61" s="1"/>
      <c r="F61" s="1"/>
      <c r="G61" s="1"/>
      <c r="H61" s="1"/>
    </row>
    <row r="62" spans="1:11" ht="11.25" customHeight="1" x14ac:dyDescent="0.2">
      <c r="D62" s="1"/>
      <c r="E62" s="1"/>
      <c r="F62" s="1"/>
      <c r="G62" s="1"/>
      <c r="H62" s="1"/>
    </row>
    <row r="63" spans="1:11" ht="11.25" customHeight="1" x14ac:dyDescent="0.2">
      <c r="D63" s="1"/>
      <c r="E63" s="1"/>
      <c r="F63" s="1"/>
      <c r="G63" s="1"/>
      <c r="H63" s="1"/>
    </row>
    <row r="64" spans="1:11" ht="11.25" customHeight="1" x14ac:dyDescent="0.2">
      <c r="D64" s="1"/>
      <c r="E64" s="1"/>
      <c r="F64" s="1"/>
      <c r="G64" s="1"/>
      <c r="H64" s="1"/>
    </row>
    <row r="65" spans="4:8" ht="11.25" customHeight="1" x14ac:dyDescent="0.2">
      <c r="D65" s="1"/>
      <c r="E65" s="1"/>
      <c r="F65" s="1"/>
      <c r="G65" s="1"/>
      <c r="H65" s="1"/>
    </row>
    <row r="66" spans="4:8" ht="11.25" customHeight="1" x14ac:dyDescent="0.2">
      <c r="D66" s="1"/>
      <c r="E66" s="1"/>
      <c r="F66" s="1"/>
      <c r="G66" s="1"/>
      <c r="H66" s="1"/>
    </row>
    <row r="67" spans="4:8" ht="11.25" customHeight="1" x14ac:dyDescent="0.2">
      <c r="D67" s="1"/>
      <c r="E67" s="1"/>
      <c r="F67" s="1"/>
      <c r="G67" s="1"/>
      <c r="H67" s="1"/>
    </row>
    <row r="68" spans="4:8" ht="11.25" customHeight="1" x14ac:dyDescent="0.2">
      <c r="D68" s="1"/>
      <c r="E68" s="1"/>
      <c r="F68" s="1"/>
      <c r="G68" s="1"/>
      <c r="H68" s="1"/>
    </row>
    <row r="69" spans="4:8" ht="11.25" customHeight="1" x14ac:dyDescent="0.2">
      <c r="D69" s="1"/>
      <c r="E69" s="1"/>
      <c r="F69" s="1"/>
      <c r="G69" s="1"/>
      <c r="H69" s="1"/>
    </row>
    <row r="70" spans="4:8" ht="11.25" customHeight="1" x14ac:dyDescent="0.2">
      <c r="D70" s="1"/>
      <c r="E70" s="1"/>
      <c r="F70" s="1"/>
      <c r="G70" s="1"/>
      <c r="H70" s="1"/>
    </row>
    <row r="71" spans="4:8" ht="11.25" customHeight="1" x14ac:dyDescent="0.2">
      <c r="D71" s="1"/>
      <c r="E71" s="1"/>
      <c r="F71" s="1"/>
      <c r="G71" s="1"/>
      <c r="H71" s="1"/>
    </row>
    <row r="72" spans="4:8" ht="11.25" customHeight="1" x14ac:dyDescent="0.2">
      <c r="D72" s="1"/>
      <c r="E72" s="1"/>
      <c r="F72" s="1"/>
      <c r="G72" s="1"/>
      <c r="H72" s="1"/>
    </row>
    <row r="73" spans="4:8" ht="11.25" customHeight="1" x14ac:dyDescent="0.2">
      <c r="D73" s="1"/>
      <c r="E73" s="1"/>
      <c r="F73" s="1"/>
      <c r="G73" s="1"/>
      <c r="H73" s="1"/>
    </row>
  </sheetData>
  <phoneticPr fontId="0" type="noConversion"/>
  <printOptions gridLines="1"/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4"/>
  <sheetViews>
    <sheetView workbookViewId="0">
      <pane xSplit="14" ySplit="25" topLeftCell="O44" activePane="bottomRight" state="frozen"/>
      <selection pane="topRight" activeCell="O1" sqref="O1"/>
      <selection pane="bottomLeft" activeCell="A26" sqref="A26"/>
      <selection pane="bottomRight" activeCell="G50" sqref="G50"/>
    </sheetView>
  </sheetViews>
  <sheetFormatPr defaultColWidth="9.28515625" defaultRowHeight="12.75" x14ac:dyDescent="0.2"/>
  <cols>
    <col min="1" max="1" width="9.5703125" style="1" customWidth="1"/>
    <col min="2" max="2" width="11.5703125" style="38" customWidth="1"/>
    <col min="3" max="7" width="9.140625" style="2" customWidth="1"/>
    <col min="8" max="16384" width="9.28515625" style="1"/>
  </cols>
  <sheetData>
    <row r="1" spans="1:7" s="12" customFormat="1" ht="27" customHeight="1" x14ac:dyDescent="0.2">
      <c r="A1" s="29" t="s">
        <v>110</v>
      </c>
      <c r="B1" s="35" t="s">
        <v>68</v>
      </c>
      <c r="C1" s="13"/>
      <c r="D1" s="13"/>
      <c r="E1" s="13"/>
      <c r="F1" s="13"/>
      <c r="G1" s="13"/>
    </row>
    <row r="2" spans="1:7" s="8" customFormat="1" ht="21.6" customHeight="1" x14ac:dyDescent="0.2">
      <c r="A2" s="22" t="s">
        <v>0</v>
      </c>
      <c r="B2" s="36" t="s">
        <v>1</v>
      </c>
      <c r="C2" s="24" t="s">
        <v>107</v>
      </c>
      <c r="D2" s="24" t="s">
        <v>108</v>
      </c>
      <c r="E2" s="24" t="s">
        <v>109</v>
      </c>
      <c r="F2" s="24"/>
      <c r="G2" s="24"/>
    </row>
    <row r="3" spans="1:7" s="8" customFormat="1" ht="21.6" customHeight="1" x14ac:dyDescent="0.2">
      <c r="A3" s="22"/>
      <c r="B3" s="36"/>
      <c r="C3" s="24" t="s">
        <v>111</v>
      </c>
      <c r="D3" s="24" t="s">
        <v>112</v>
      </c>
      <c r="E3" s="24" t="s">
        <v>113</v>
      </c>
      <c r="F3" s="24" t="s">
        <v>114</v>
      </c>
      <c r="G3" s="24"/>
    </row>
    <row r="4" spans="1:7" s="4" customFormat="1" ht="12" customHeight="1" x14ac:dyDescent="0.15">
      <c r="A4" s="10">
        <v>1001</v>
      </c>
      <c r="B4" s="37" t="s">
        <v>5</v>
      </c>
      <c r="C4" s="42">
        <v>1082</v>
      </c>
      <c r="D4" s="42">
        <v>82</v>
      </c>
      <c r="E4" s="42">
        <v>3737</v>
      </c>
      <c r="F4" s="42">
        <v>0</v>
      </c>
      <c r="G4" s="42">
        <f>SUM(C4:F4)</f>
        <v>4901</v>
      </c>
    </row>
    <row r="5" spans="1:7" s="4" customFormat="1" ht="12" customHeight="1" x14ac:dyDescent="0.15">
      <c r="A5" s="10">
        <v>1002</v>
      </c>
      <c r="B5" s="40" t="s">
        <v>6</v>
      </c>
      <c r="C5" s="42">
        <v>4535</v>
      </c>
      <c r="D5" s="42">
        <v>0</v>
      </c>
      <c r="E5" s="42">
        <v>25584</v>
      </c>
      <c r="F5" s="42">
        <v>0</v>
      </c>
      <c r="G5" s="42">
        <f t="shared" ref="G5:G53" si="0">SUM(C5:F5)</f>
        <v>30119</v>
      </c>
    </row>
    <row r="6" spans="1:7" s="4" customFormat="1" ht="12" customHeight="1" x14ac:dyDescent="0.15">
      <c r="A6" s="10">
        <v>1003</v>
      </c>
      <c r="B6" s="37" t="s">
        <v>7</v>
      </c>
      <c r="C6" s="42">
        <v>383</v>
      </c>
      <c r="D6" s="42">
        <v>78</v>
      </c>
      <c r="E6" s="42">
        <v>1779</v>
      </c>
      <c r="F6" s="42">
        <v>0</v>
      </c>
      <c r="G6" s="42">
        <f t="shared" si="0"/>
        <v>2240</v>
      </c>
    </row>
    <row r="7" spans="1:7" s="10" customFormat="1" ht="12" customHeight="1" x14ac:dyDescent="0.15">
      <c r="A7" s="10">
        <v>1004</v>
      </c>
      <c r="B7" s="37" t="s">
        <v>8</v>
      </c>
      <c r="C7" s="42">
        <v>4671</v>
      </c>
      <c r="D7" s="42">
        <v>591</v>
      </c>
      <c r="E7" s="42">
        <v>33311</v>
      </c>
      <c r="F7" s="42">
        <v>0</v>
      </c>
      <c r="G7" s="42">
        <f t="shared" si="0"/>
        <v>38573</v>
      </c>
    </row>
    <row r="8" spans="1:7" s="4" customFormat="1" ht="12" customHeight="1" x14ac:dyDescent="0.15">
      <c r="A8" s="10">
        <v>1005</v>
      </c>
      <c r="B8" s="37" t="s">
        <v>9</v>
      </c>
      <c r="C8" s="42">
        <v>1289</v>
      </c>
      <c r="D8" s="42">
        <v>0</v>
      </c>
      <c r="E8" s="42">
        <v>2541</v>
      </c>
      <c r="F8" s="42">
        <v>0</v>
      </c>
      <c r="G8" s="42">
        <f t="shared" si="0"/>
        <v>3830</v>
      </c>
    </row>
    <row r="9" spans="1:7" s="4" customFormat="1" ht="12" customHeight="1" x14ac:dyDescent="0.15">
      <c r="A9" s="10">
        <v>1006</v>
      </c>
      <c r="B9" s="37" t="s">
        <v>10</v>
      </c>
      <c r="C9" s="42">
        <v>11934</v>
      </c>
      <c r="D9" s="42">
        <v>173</v>
      </c>
      <c r="E9" s="42">
        <v>5461</v>
      </c>
      <c r="F9" s="42">
        <v>0</v>
      </c>
      <c r="G9" s="42">
        <f t="shared" si="0"/>
        <v>17568</v>
      </c>
    </row>
    <row r="10" spans="1:7" s="4" customFormat="1" ht="12" customHeight="1" x14ac:dyDescent="0.15">
      <c r="A10" s="10">
        <v>1007</v>
      </c>
      <c r="B10" s="40" t="s">
        <v>11</v>
      </c>
      <c r="C10" s="42">
        <v>9850</v>
      </c>
      <c r="D10" s="42">
        <v>227</v>
      </c>
      <c r="E10" s="42">
        <v>41937</v>
      </c>
      <c r="F10" s="42">
        <v>26</v>
      </c>
      <c r="G10" s="42">
        <f t="shared" si="0"/>
        <v>52040</v>
      </c>
    </row>
    <row r="11" spans="1:7" s="4" customFormat="1" ht="12" customHeight="1" x14ac:dyDescent="0.15">
      <c r="A11" s="4">
        <v>1008</v>
      </c>
      <c r="B11" s="40" t="s">
        <v>12</v>
      </c>
      <c r="C11" s="42">
        <v>2655</v>
      </c>
      <c r="D11" s="42">
        <v>963</v>
      </c>
      <c r="E11" s="42">
        <v>25880</v>
      </c>
      <c r="F11" s="42">
        <v>23</v>
      </c>
      <c r="G11" s="42">
        <f t="shared" si="0"/>
        <v>29521</v>
      </c>
    </row>
    <row r="12" spans="1:7" s="4" customFormat="1" ht="12" customHeight="1" x14ac:dyDescent="0.15">
      <c r="A12" s="4">
        <v>1009</v>
      </c>
      <c r="B12" s="37" t="s">
        <v>13</v>
      </c>
      <c r="C12" s="42">
        <v>466</v>
      </c>
      <c r="D12" s="42">
        <v>76</v>
      </c>
      <c r="E12" s="42">
        <v>3514</v>
      </c>
      <c r="F12" s="42">
        <v>0</v>
      </c>
      <c r="G12" s="42">
        <f t="shared" si="0"/>
        <v>4056</v>
      </c>
    </row>
    <row r="13" spans="1:7" s="10" customFormat="1" ht="12" customHeight="1" x14ac:dyDescent="0.15">
      <c r="A13" s="10">
        <v>1010</v>
      </c>
      <c r="B13" s="40" t="s">
        <v>15</v>
      </c>
      <c r="C13" s="42">
        <v>9855</v>
      </c>
      <c r="D13" s="42">
        <v>4157</v>
      </c>
      <c r="E13" s="42">
        <v>68658</v>
      </c>
      <c r="F13" s="42">
        <v>308</v>
      </c>
      <c r="G13" s="42">
        <f t="shared" si="0"/>
        <v>82978</v>
      </c>
    </row>
    <row r="14" spans="1:7" s="4" customFormat="1" ht="12" customHeight="1" x14ac:dyDescent="0.15">
      <c r="A14" s="4">
        <v>1011</v>
      </c>
      <c r="B14" s="37" t="s">
        <v>16</v>
      </c>
      <c r="C14" s="42">
        <v>979</v>
      </c>
      <c r="D14" s="42">
        <v>298</v>
      </c>
      <c r="E14" s="42">
        <v>23615</v>
      </c>
      <c r="F14" s="42">
        <v>0</v>
      </c>
      <c r="G14" s="42">
        <f t="shared" si="0"/>
        <v>24892</v>
      </c>
    </row>
    <row r="15" spans="1:7" s="10" customFormat="1" ht="12" customHeight="1" x14ac:dyDescent="0.15">
      <c r="A15" s="10">
        <v>1012</v>
      </c>
      <c r="B15" s="37" t="s">
        <v>17</v>
      </c>
      <c r="C15" s="42">
        <v>1257</v>
      </c>
      <c r="D15" s="42">
        <v>26</v>
      </c>
      <c r="E15" s="42">
        <v>7047</v>
      </c>
      <c r="F15" s="42">
        <v>0</v>
      </c>
      <c r="G15" s="42">
        <f t="shared" si="0"/>
        <v>8330</v>
      </c>
    </row>
    <row r="16" spans="1:7" s="4" customFormat="1" ht="12" customHeight="1" x14ac:dyDescent="0.15">
      <c r="A16" s="4">
        <v>1013</v>
      </c>
      <c r="B16" s="37" t="s">
        <v>18</v>
      </c>
      <c r="C16" s="42">
        <v>1593</v>
      </c>
      <c r="D16" s="42">
        <v>235</v>
      </c>
      <c r="E16" s="42">
        <v>6370</v>
      </c>
      <c r="F16" s="42">
        <v>0</v>
      </c>
      <c r="G16" s="42">
        <f t="shared" si="0"/>
        <v>8198</v>
      </c>
    </row>
    <row r="17" spans="1:7" s="4" customFormat="1" ht="12" customHeight="1" x14ac:dyDescent="0.15">
      <c r="A17" s="4">
        <v>1014</v>
      </c>
      <c r="B17" s="40" t="s">
        <v>19</v>
      </c>
      <c r="C17" s="42">
        <v>1137</v>
      </c>
      <c r="D17" s="42">
        <v>399</v>
      </c>
      <c r="E17" s="42">
        <v>7120</v>
      </c>
      <c r="F17" s="42">
        <v>3</v>
      </c>
      <c r="G17" s="42">
        <f t="shared" si="0"/>
        <v>8659</v>
      </c>
    </row>
    <row r="18" spans="1:7" s="4" customFormat="1" ht="12" customHeight="1" x14ac:dyDescent="0.15">
      <c r="A18" s="4">
        <v>1015</v>
      </c>
      <c r="B18" s="37" t="s">
        <v>20</v>
      </c>
      <c r="C18" s="42">
        <v>800</v>
      </c>
      <c r="D18" s="42">
        <v>0</v>
      </c>
      <c r="E18" s="42">
        <v>8147</v>
      </c>
      <c r="F18" s="42">
        <v>0</v>
      </c>
      <c r="G18" s="42">
        <f t="shared" si="0"/>
        <v>8947</v>
      </c>
    </row>
    <row r="19" spans="1:7" s="4" customFormat="1" ht="12" customHeight="1" x14ac:dyDescent="0.15">
      <c r="A19" s="4">
        <v>1016</v>
      </c>
      <c r="B19" s="37" t="s">
        <v>21</v>
      </c>
      <c r="C19" s="42">
        <v>1011</v>
      </c>
      <c r="D19" s="42">
        <v>1212</v>
      </c>
      <c r="E19" s="42">
        <v>11460</v>
      </c>
      <c r="F19" s="42">
        <v>0</v>
      </c>
      <c r="G19" s="42">
        <f t="shared" si="0"/>
        <v>13683</v>
      </c>
    </row>
    <row r="20" spans="1:7" s="10" customFormat="1" ht="12" customHeight="1" x14ac:dyDescent="0.15">
      <c r="A20" s="10">
        <v>1017</v>
      </c>
      <c r="B20" s="37" t="s">
        <v>101</v>
      </c>
      <c r="C20" s="42">
        <v>1274</v>
      </c>
      <c r="D20" s="42">
        <v>663</v>
      </c>
      <c r="E20" s="42">
        <v>8410</v>
      </c>
      <c r="F20" s="42">
        <v>0</v>
      </c>
      <c r="G20" s="42">
        <f t="shared" si="0"/>
        <v>10347</v>
      </c>
    </row>
    <row r="21" spans="1:7" s="10" customFormat="1" ht="12" customHeight="1" x14ac:dyDescent="0.15">
      <c r="A21" s="10">
        <v>1018</v>
      </c>
      <c r="B21" s="40" t="s">
        <v>22</v>
      </c>
      <c r="C21" s="42">
        <v>1247</v>
      </c>
      <c r="D21" s="42">
        <v>1011</v>
      </c>
      <c r="E21" s="42">
        <v>13047</v>
      </c>
      <c r="F21" s="42">
        <v>24</v>
      </c>
      <c r="G21" s="42">
        <f t="shared" si="0"/>
        <v>15329</v>
      </c>
    </row>
    <row r="22" spans="1:7" s="4" customFormat="1" ht="12" customHeight="1" x14ac:dyDescent="0.15">
      <c r="A22" s="4">
        <v>1019</v>
      </c>
      <c r="B22" s="37" t="s">
        <v>23</v>
      </c>
      <c r="C22" s="42">
        <v>201</v>
      </c>
      <c r="D22" s="42">
        <v>0</v>
      </c>
      <c r="E22" s="42">
        <v>2484</v>
      </c>
      <c r="F22" s="42">
        <v>0</v>
      </c>
      <c r="G22" s="42">
        <f t="shared" si="0"/>
        <v>2685</v>
      </c>
    </row>
    <row r="23" spans="1:7" s="4" customFormat="1" ht="12" customHeight="1" x14ac:dyDescent="0.15">
      <c r="A23" s="4">
        <v>1020</v>
      </c>
      <c r="B23" s="40" t="s">
        <v>25</v>
      </c>
      <c r="C23" s="42">
        <v>797</v>
      </c>
      <c r="D23" s="42">
        <v>58</v>
      </c>
      <c r="E23" s="42">
        <v>5391</v>
      </c>
      <c r="F23" s="42">
        <v>6</v>
      </c>
      <c r="G23" s="42">
        <f t="shared" si="0"/>
        <v>6252</v>
      </c>
    </row>
    <row r="24" spans="1:7" s="10" customFormat="1" ht="12" customHeight="1" x14ac:dyDescent="0.15">
      <c r="A24" s="10">
        <v>1021</v>
      </c>
      <c r="B24" s="37" t="s">
        <v>26</v>
      </c>
      <c r="C24" s="43">
        <v>2849</v>
      </c>
      <c r="D24" s="43">
        <v>2610</v>
      </c>
      <c r="E24" s="43">
        <v>25670</v>
      </c>
      <c r="F24" s="43">
        <v>0</v>
      </c>
      <c r="G24" s="42">
        <f t="shared" si="0"/>
        <v>31129</v>
      </c>
    </row>
    <row r="25" spans="1:7" s="10" customFormat="1" ht="12" customHeight="1" x14ac:dyDescent="0.15">
      <c r="A25" s="10">
        <v>1022</v>
      </c>
      <c r="B25" s="37" t="s">
        <v>27</v>
      </c>
      <c r="C25" s="42">
        <v>21032</v>
      </c>
      <c r="D25" s="42">
        <v>0</v>
      </c>
      <c r="E25" s="42">
        <v>8784</v>
      </c>
      <c r="F25" s="42">
        <v>0</v>
      </c>
      <c r="G25" s="42">
        <f>SUM(C25:F25)</f>
        <v>29816</v>
      </c>
    </row>
    <row r="26" spans="1:7" s="4" customFormat="1" ht="12" customHeight="1" x14ac:dyDescent="0.15">
      <c r="A26" s="4">
        <v>1023</v>
      </c>
      <c r="B26" s="40" t="s">
        <v>28</v>
      </c>
      <c r="C26" s="42">
        <v>15192</v>
      </c>
      <c r="D26" s="42">
        <v>2947</v>
      </c>
      <c r="E26" s="42">
        <v>81734</v>
      </c>
      <c r="F26" s="42">
        <v>295</v>
      </c>
      <c r="G26" s="42">
        <f t="shared" si="0"/>
        <v>100168</v>
      </c>
    </row>
    <row r="27" spans="1:7" s="10" customFormat="1" ht="12" customHeight="1" x14ac:dyDescent="0.15">
      <c r="A27" s="10">
        <v>1024</v>
      </c>
      <c r="B27" s="37" t="s">
        <v>29</v>
      </c>
      <c r="C27" s="43">
        <v>1178</v>
      </c>
      <c r="D27" s="43">
        <v>418</v>
      </c>
      <c r="E27" s="43">
        <v>8882</v>
      </c>
      <c r="F27" s="43">
        <v>0</v>
      </c>
      <c r="G27" s="42">
        <f t="shared" si="0"/>
        <v>10478</v>
      </c>
    </row>
    <row r="28" spans="1:7" s="10" customFormat="1" ht="12" customHeight="1" x14ac:dyDescent="0.15">
      <c r="A28" s="10">
        <v>1025</v>
      </c>
      <c r="B28" s="37" t="s">
        <v>30</v>
      </c>
      <c r="C28" s="42">
        <v>870</v>
      </c>
      <c r="D28" s="42">
        <v>46</v>
      </c>
      <c r="E28" s="42">
        <v>3599</v>
      </c>
      <c r="F28" s="42">
        <v>0</v>
      </c>
      <c r="G28" s="42">
        <f t="shared" si="0"/>
        <v>4515</v>
      </c>
    </row>
    <row r="29" spans="1:7" s="4" customFormat="1" ht="12" customHeight="1" x14ac:dyDescent="0.15">
      <c r="A29" s="4">
        <v>1026</v>
      </c>
      <c r="B29" s="37" t="s">
        <v>31</v>
      </c>
      <c r="C29" s="42">
        <v>14328</v>
      </c>
      <c r="D29" s="42">
        <v>3254</v>
      </c>
      <c r="E29" s="42">
        <v>90523</v>
      </c>
      <c r="F29" s="42">
        <v>0</v>
      </c>
      <c r="G29" s="42">
        <f t="shared" si="0"/>
        <v>108105</v>
      </c>
    </row>
    <row r="30" spans="1:7" s="10" customFormat="1" ht="12" customHeight="1" x14ac:dyDescent="0.15">
      <c r="A30" s="10">
        <v>1027</v>
      </c>
      <c r="B30" s="37" t="s">
        <v>32</v>
      </c>
      <c r="C30" s="44">
        <v>826</v>
      </c>
      <c r="D30" s="44">
        <v>71</v>
      </c>
      <c r="E30" s="44">
        <v>6440</v>
      </c>
      <c r="F30" s="44">
        <v>0</v>
      </c>
      <c r="G30" s="42">
        <f t="shared" si="0"/>
        <v>7337</v>
      </c>
    </row>
    <row r="31" spans="1:7" s="4" customFormat="1" ht="12" customHeight="1" x14ac:dyDescent="0.15">
      <c r="A31" s="4">
        <v>1028</v>
      </c>
      <c r="B31" s="40" t="s">
        <v>33</v>
      </c>
      <c r="C31" s="42">
        <v>1449</v>
      </c>
      <c r="D31" s="42">
        <v>235</v>
      </c>
      <c r="E31" s="42">
        <v>8373</v>
      </c>
      <c r="F31" s="42">
        <v>6</v>
      </c>
      <c r="G31" s="42">
        <f t="shared" si="0"/>
        <v>10063</v>
      </c>
    </row>
    <row r="32" spans="1:7" s="4" customFormat="1" ht="12" customHeight="1" x14ac:dyDescent="0.15">
      <c r="A32" s="4">
        <v>1029</v>
      </c>
      <c r="B32" s="37" t="s">
        <v>35</v>
      </c>
      <c r="C32" s="42">
        <v>1809</v>
      </c>
      <c r="D32" s="42">
        <v>196</v>
      </c>
      <c r="E32" s="42">
        <v>11204</v>
      </c>
      <c r="F32" s="42">
        <v>0</v>
      </c>
      <c r="G32" s="42">
        <f t="shared" si="0"/>
        <v>13209</v>
      </c>
    </row>
    <row r="33" spans="1:12" s="10" customFormat="1" ht="12" customHeight="1" x14ac:dyDescent="0.15">
      <c r="A33" s="10">
        <v>1030</v>
      </c>
      <c r="B33" s="40" t="s">
        <v>36</v>
      </c>
      <c r="C33" s="42">
        <v>2431</v>
      </c>
      <c r="D33" s="42">
        <v>173</v>
      </c>
      <c r="E33" s="42">
        <v>11723</v>
      </c>
      <c r="F33" s="42">
        <v>0</v>
      </c>
      <c r="G33" s="42">
        <f t="shared" si="0"/>
        <v>14327</v>
      </c>
    </row>
    <row r="34" spans="1:12" s="4" customFormat="1" ht="12" customHeight="1" x14ac:dyDescent="0.15">
      <c r="A34" s="4">
        <v>1031</v>
      </c>
      <c r="B34" s="37" t="s">
        <v>37</v>
      </c>
      <c r="C34" s="42">
        <v>883</v>
      </c>
      <c r="D34" s="42">
        <v>157</v>
      </c>
      <c r="E34" s="42">
        <v>3333</v>
      </c>
      <c r="F34" s="42">
        <v>0</v>
      </c>
      <c r="G34" s="42">
        <f t="shared" si="0"/>
        <v>4373</v>
      </c>
    </row>
    <row r="35" spans="1:12" s="4" customFormat="1" ht="12" customHeight="1" x14ac:dyDescent="0.15">
      <c r="A35" s="4">
        <v>1032</v>
      </c>
      <c r="B35" s="37" t="s">
        <v>39</v>
      </c>
      <c r="C35" s="42">
        <v>51719</v>
      </c>
      <c r="D35" s="42">
        <v>2892</v>
      </c>
      <c r="E35" s="42">
        <v>89430</v>
      </c>
      <c r="F35" s="42">
        <v>0</v>
      </c>
      <c r="G35" s="42">
        <f t="shared" si="0"/>
        <v>144041</v>
      </c>
    </row>
    <row r="36" spans="1:12" s="10" customFormat="1" ht="12" customHeight="1" x14ac:dyDescent="0.15">
      <c r="A36" s="10">
        <v>1033</v>
      </c>
      <c r="B36" s="37" t="s">
        <v>40</v>
      </c>
      <c r="C36" s="42">
        <v>381</v>
      </c>
      <c r="D36" s="42">
        <v>27</v>
      </c>
      <c r="E36" s="42">
        <v>843</v>
      </c>
      <c r="F36" s="42">
        <v>0</v>
      </c>
      <c r="G36" s="42">
        <f t="shared" si="0"/>
        <v>1251</v>
      </c>
    </row>
    <row r="37" spans="1:12" s="10" customFormat="1" ht="12" customHeight="1" x14ac:dyDescent="0.15">
      <c r="A37" s="10">
        <v>1034</v>
      </c>
      <c r="B37" s="37" t="s">
        <v>100</v>
      </c>
      <c r="C37" s="42">
        <v>1129</v>
      </c>
      <c r="D37" s="42">
        <v>469</v>
      </c>
      <c r="E37" s="42">
        <v>6791</v>
      </c>
      <c r="F37" s="42">
        <v>0</v>
      </c>
      <c r="G37" s="42">
        <f t="shared" si="0"/>
        <v>8389</v>
      </c>
      <c r="J37" s="4"/>
      <c r="K37" s="4"/>
      <c r="L37" s="4"/>
    </row>
    <row r="38" spans="1:12" s="10" customFormat="1" ht="12" customHeight="1" x14ac:dyDescent="0.15">
      <c r="A38" s="10">
        <v>1035</v>
      </c>
      <c r="B38" s="37" t="s">
        <v>41</v>
      </c>
      <c r="C38" s="42">
        <v>1177</v>
      </c>
      <c r="D38" s="42">
        <v>202</v>
      </c>
      <c r="E38" s="42">
        <v>6338</v>
      </c>
      <c r="F38" s="42">
        <v>0</v>
      </c>
      <c r="G38" s="42">
        <f t="shared" si="0"/>
        <v>7717</v>
      </c>
    </row>
    <row r="39" spans="1:12" s="4" customFormat="1" ht="12" customHeight="1" x14ac:dyDescent="0.15">
      <c r="A39" s="4">
        <v>1036</v>
      </c>
      <c r="B39" s="37" t="s">
        <v>42</v>
      </c>
      <c r="C39" s="42">
        <v>704</v>
      </c>
      <c r="D39" s="42">
        <v>104</v>
      </c>
      <c r="E39" s="42">
        <v>6034</v>
      </c>
      <c r="F39" s="42">
        <v>0</v>
      </c>
      <c r="G39" s="42">
        <f t="shared" si="0"/>
        <v>6842</v>
      </c>
    </row>
    <row r="40" spans="1:12" s="4" customFormat="1" ht="12" customHeight="1" x14ac:dyDescent="0.15">
      <c r="A40" s="4">
        <v>1037</v>
      </c>
      <c r="B40" s="37" t="s">
        <v>44</v>
      </c>
      <c r="C40" s="42">
        <v>1120</v>
      </c>
      <c r="D40" s="42">
        <v>256</v>
      </c>
      <c r="E40" s="42">
        <v>8450</v>
      </c>
      <c r="F40" s="42">
        <v>0</v>
      </c>
      <c r="G40" s="42">
        <f t="shared" si="0"/>
        <v>9826</v>
      </c>
    </row>
    <row r="41" spans="1:12" s="10" customFormat="1" ht="12" customHeight="1" x14ac:dyDescent="0.15">
      <c r="A41" s="10">
        <v>1038</v>
      </c>
      <c r="B41" s="37" t="s">
        <v>45</v>
      </c>
      <c r="C41" s="45">
        <v>1956</v>
      </c>
      <c r="D41" s="45">
        <v>1091</v>
      </c>
      <c r="E41" s="45">
        <v>19993</v>
      </c>
      <c r="F41" s="45">
        <v>0</v>
      </c>
      <c r="G41" s="42">
        <f t="shared" si="0"/>
        <v>23040</v>
      </c>
    </row>
    <row r="42" spans="1:12" s="4" customFormat="1" ht="12" customHeight="1" x14ac:dyDescent="0.15">
      <c r="A42" s="4">
        <v>1039</v>
      </c>
      <c r="B42" s="37" t="s">
        <v>46</v>
      </c>
      <c r="C42" s="42">
        <v>2096</v>
      </c>
      <c r="D42" s="42">
        <v>454</v>
      </c>
      <c r="E42" s="42">
        <v>13945</v>
      </c>
      <c r="F42" s="42">
        <v>0</v>
      </c>
      <c r="G42" s="42">
        <f t="shared" si="0"/>
        <v>16495</v>
      </c>
    </row>
    <row r="43" spans="1:12" s="4" customFormat="1" ht="12" customHeight="1" x14ac:dyDescent="0.15">
      <c r="A43" s="4">
        <v>1040</v>
      </c>
      <c r="B43" s="37" t="s">
        <v>47</v>
      </c>
      <c r="C43" s="42">
        <v>8133</v>
      </c>
      <c r="D43" s="42">
        <v>8104</v>
      </c>
      <c r="E43" s="42">
        <v>77106</v>
      </c>
      <c r="F43" s="42">
        <v>0</v>
      </c>
      <c r="G43" s="42">
        <f t="shared" si="0"/>
        <v>93343</v>
      </c>
    </row>
    <row r="44" spans="1:12" s="10" customFormat="1" ht="12" customHeight="1" x14ac:dyDescent="0.15">
      <c r="A44" s="10">
        <v>1041</v>
      </c>
      <c r="B44" s="37" t="s">
        <v>49</v>
      </c>
      <c r="C44" s="42">
        <v>1816</v>
      </c>
      <c r="D44" s="42">
        <v>0</v>
      </c>
      <c r="E44" s="42">
        <v>911</v>
      </c>
      <c r="F44" s="42">
        <v>0</v>
      </c>
      <c r="G44" s="42">
        <f t="shared" si="0"/>
        <v>2727</v>
      </c>
    </row>
    <row r="45" spans="1:12" s="4" customFormat="1" ht="12" customHeight="1" x14ac:dyDescent="0.15">
      <c r="A45" s="4">
        <v>1042</v>
      </c>
      <c r="B45" s="37" t="s">
        <v>50</v>
      </c>
      <c r="C45" s="42">
        <v>8323</v>
      </c>
      <c r="D45" s="42">
        <v>1195</v>
      </c>
      <c r="E45" s="42">
        <v>50095</v>
      </c>
      <c r="F45" s="42">
        <v>0</v>
      </c>
      <c r="G45" s="42">
        <f t="shared" si="0"/>
        <v>59613</v>
      </c>
    </row>
    <row r="46" spans="1:12" s="4" customFormat="1" ht="12" customHeight="1" x14ac:dyDescent="0.15">
      <c r="A46" s="4">
        <v>1043</v>
      </c>
      <c r="B46" s="37" t="s">
        <v>51</v>
      </c>
      <c r="C46" s="42">
        <v>34535</v>
      </c>
      <c r="D46" s="42">
        <v>1851</v>
      </c>
      <c r="E46" s="42">
        <v>19164</v>
      </c>
      <c r="F46" s="42"/>
      <c r="G46" s="42">
        <f t="shared" si="0"/>
        <v>55550</v>
      </c>
    </row>
    <row r="47" spans="1:12" s="4" customFormat="1" ht="12" customHeight="1" x14ac:dyDescent="0.15">
      <c r="A47" s="4">
        <v>1044</v>
      </c>
      <c r="B47" s="37" t="s">
        <v>52</v>
      </c>
      <c r="C47" s="42">
        <v>1098</v>
      </c>
      <c r="D47" s="42">
        <v>40</v>
      </c>
      <c r="E47" s="42">
        <v>5184</v>
      </c>
      <c r="F47" s="42">
        <v>0</v>
      </c>
      <c r="G47" s="42">
        <f t="shared" si="0"/>
        <v>6322</v>
      </c>
    </row>
    <row r="48" spans="1:12" s="4" customFormat="1" ht="12" customHeight="1" x14ac:dyDescent="0.15">
      <c r="A48" s="4">
        <v>1045</v>
      </c>
      <c r="B48" s="37" t="s">
        <v>53</v>
      </c>
      <c r="C48" s="42">
        <v>9384</v>
      </c>
      <c r="D48" s="42"/>
      <c r="E48" s="42">
        <v>6459</v>
      </c>
      <c r="F48" s="42"/>
      <c r="G48" s="42">
        <f t="shared" si="0"/>
        <v>15843</v>
      </c>
    </row>
    <row r="49" spans="1:7" s="4" customFormat="1" ht="12" customHeight="1" x14ac:dyDescent="0.15">
      <c r="A49" s="4">
        <v>1046</v>
      </c>
      <c r="B49" s="40" t="s">
        <v>54</v>
      </c>
      <c r="C49" s="42">
        <v>6013</v>
      </c>
      <c r="D49" s="42">
        <v>667</v>
      </c>
      <c r="E49" s="42">
        <v>29602</v>
      </c>
      <c r="F49" s="42">
        <v>90</v>
      </c>
      <c r="G49" s="42">
        <f t="shared" si="0"/>
        <v>36372</v>
      </c>
    </row>
    <row r="50" spans="1:7" s="4" customFormat="1" ht="12" customHeight="1" x14ac:dyDescent="0.15">
      <c r="A50" s="4">
        <v>2148</v>
      </c>
      <c r="B50" s="37" t="s">
        <v>55</v>
      </c>
      <c r="C50" s="45">
        <v>292</v>
      </c>
      <c r="D50" s="45">
        <v>64</v>
      </c>
      <c r="E50" s="45">
        <v>1000</v>
      </c>
      <c r="F50" s="45">
        <v>0</v>
      </c>
      <c r="G50" s="42">
        <f t="shared" si="0"/>
        <v>1356</v>
      </c>
    </row>
    <row r="51" spans="1:7" s="4" customFormat="1" ht="12" customHeight="1" x14ac:dyDescent="0.15">
      <c r="A51" s="4">
        <v>2342</v>
      </c>
      <c r="B51" s="40" t="s">
        <v>56</v>
      </c>
      <c r="C51" s="42">
        <v>371</v>
      </c>
      <c r="D51" s="42">
        <v>264</v>
      </c>
      <c r="E51" s="42">
        <v>3326</v>
      </c>
      <c r="F51" s="42">
        <v>11</v>
      </c>
      <c r="G51" s="42">
        <f t="shared" si="0"/>
        <v>3972</v>
      </c>
    </row>
    <row r="52" spans="1:7" s="10" customFormat="1" ht="12" customHeight="1" x14ac:dyDescent="0.15">
      <c r="A52" s="10">
        <v>2382</v>
      </c>
      <c r="B52" s="37" t="s">
        <v>57</v>
      </c>
      <c r="C52" s="42">
        <v>178</v>
      </c>
      <c r="D52" s="42">
        <v>77</v>
      </c>
      <c r="E52" s="42">
        <v>1722</v>
      </c>
      <c r="F52" s="42">
        <v>0</v>
      </c>
      <c r="G52" s="42">
        <f t="shared" si="0"/>
        <v>1977</v>
      </c>
    </row>
    <row r="53" spans="1:7" s="4" customFormat="1" ht="12" customHeight="1" x14ac:dyDescent="0.15">
      <c r="A53" s="4">
        <v>2874</v>
      </c>
      <c r="B53" s="37" t="s">
        <v>58</v>
      </c>
      <c r="C53" s="42">
        <v>2413</v>
      </c>
      <c r="D53" s="42">
        <v>598</v>
      </c>
      <c r="E53" s="42">
        <v>8005</v>
      </c>
      <c r="F53" s="42">
        <v>0</v>
      </c>
      <c r="G53" s="42">
        <f t="shared" si="0"/>
        <v>11016</v>
      </c>
    </row>
    <row r="54" spans="1:7" s="4" customFormat="1" ht="14.65" customHeight="1" x14ac:dyDescent="0.2">
      <c r="A54" s="16"/>
      <c r="B54" s="37" t="s">
        <v>3</v>
      </c>
      <c r="C54" s="28"/>
      <c r="D54" s="5"/>
      <c r="E54" s="5"/>
      <c r="F54" s="5"/>
      <c r="G54" s="5"/>
    </row>
    <row r="55" spans="1:7" s="4" customFormat="1" ht="11.25" x14ac:dyDescent="0.15">
      <c r="A55" s="16"/>
      <c r="B55" s="10"/>
      <c r="C55" s="5"/>
      <c r="D55" s="5"/>
      <c r="E55" s="9"/>
      <c r="F55" s="9"/>
      <c r="G55" s="9"/>
    </row>
    <row r="56" spans="1:7" ht="12" customHeight="1" x14ac:dyDescent="0.2">
      <c r="C56" s="1"/>
      <c r="D56" s="1"/>
      <c r="E56" s="1"/>
      <c r="F56" s="1"/>
      <c r="G56" s="1"/>
    </row>
    <row r="57" spans="1:7" ht="11.25" customHeight="1" x14ac:dyDescent="0.2">
      <c r="C57" s="1"/>
      <c r="D57" s="1"/>
      <c r="E57" s="1"/>
      <c r="F57" s="1"/>
      <c r="G57" s="1"/>
    </row>
    <row r="58" spans="1:7" ht="11.25" customHeight="1" x14ac:dyDescent="0.2">
      <c r="C58" s="1"/>
      <c r="D58" s="1"/>
      <c r="E58" s="1"/>
      <c r="F58" s="1"/>
      <c r="G58" s="1"/>
    </row>
    <row r="59" spans="1:7" ht="11.25" customHeight="1" x14ac:dyDescent="0.2">
      <c r="C59" s="1"/>
      <c r="D59" s="1"/>
      <c r="E59" s="1"/>
      <c r="F59" s="1"/>
      <c r="G59" s="1"/>
    </row>
    <row r="60" spans="1:7" ht="11.25" customHeight="1" x14ac:dyDescent="0.2">
      <c r="C60" s="1"/>
      <c r="D60" s="1"/>
      <c r="E60" s="1"/>
      <c r="F60" s="1"/>
      <c r="G60" s="1"/>
    </row>
    <row r="61" spans="1:7" ht="11.25" customHeight="1" x14ac:dyDescent="0.2">
      <c r="C61" s="1"/>
      <c r="D61" s="1"/>
      <c r="E61" s="1"/>
      <c r="F61" s="1"/>
      <c r="G61" s="1"/>
    </row>
    <row r="62" spans="1:7" ht="11.25" customHeight="1" x14ac:dyDescent="0.2">
      <c r="C62" s="1"/>
      <c r="D62" s="1"/>
      <c r="E62" s="1"/>
      <c r="F62" s="1"/>
      <c r="G62" s="1"/>
    </row>
    <row r="63" spans="1:7" ht="11.25" customHeight="1" x14ac:dyDescent="0.2">
      <c r="C63" s="1"/>
      <c r="D63" s="1"/>
      <c r="E63" s="1"/>
      <c r="F63" s="1"/>
      <c r="G63" s="1"/>
    </row>
    <row r="64" spans="1:7" ht="11.25" customHeight="1" x14ac:dyDescent="0.2">
      <c r="C64" s="1"/>
      <c r="D64" s="1"/>
      <c r="E64" s="1"/>
      <c r="F64" s="1"/>
      <c r="G64" s="1"/>
    </row>
    <row r="65" spans="3:7" ht="11.25" customHeight="1" x14ac:dyDescent="0.2">
      <c r="C65" s="1"/>
      <c r="D65" s="1"/>
      <c r="E65" s="1"/>
      <c r="F65" s="1"/>
      <c r="G65" s="1"/>
    </row>
    <row r="66" spans="3:7" ht="11.25" customHeight="1" x14ac:dyDescent="0.2">
      <c r="C66" s="1"/>
      <c r="D66" s="1"/>
      <c r="E66" s="1"/>
      <c r="F66" s="1"/>
      <c r="G66" s="1"/>
    </row>
    <row r="67" spans="3:7" ht="11.25" customHeight="1" x14ac:dyDescent="0.2">
      <c r="C67" s="1"/>
      <c r="D67" s="1"/>
      <c r="E67" s="1"/>
      <c r="F67" s="1"/>
      <c r="G67" s="1"/>
    </row>
    <row r="68" spans="3:7" ht="11.25" customHeight="1" x14ac:dyDescent="0.2">
      <c r="C68" s="1"/>
      <c r="D68" s="1"/>
      <c r="E68" s="1"/>
      <c r="F68" s="1"/>
      <c r="G68" s="1"/>
    </row>
    <row r="69" spans="3:7" ht="11.25" customHeight="1" x14ac:dyDescent="0.2">
      <c r="C69" s="1"/>
      <c r="D69" s="1"/>
      <c r="E69" s="1"/>
      <c r="F69" s="1"/>
      <c r="G69" s="1"/>
    </row>
    <row r="70" spans="3:7" ht="11.25" customHeight="1" x14ac:dyDescent="0.2">
      <c r="C70" s="1"/>
      <c r="D70" s="1"/>
      <c r="E70" s="1"/>
      <c r="F70" s="1"/>
      <c r="G70" s="1"/>
    </row>
    <row r="71" spans="3:7" ht="11.25" customHeight="1" x14ac:dyDescent="0.2">
      <c r="C71" s="1"/>
      <c r="D71" s="1"/>
      <c r="E71" s="1"/>
      <c r="F71" s="1"/>
      <c r="G71" s="1"/>
    </row>
    <row r="72" spans="3:7" ht="11.25" customHeight="1" x14ac:dyDescent="0.2">
      <c r="C72" s="1"/>
      <c r="D72" s="1"/>
      <c r="E72" s="1"/>
      <c r="F72" s="1"/>
      <c r="G72" s="1"/>
    </row>
    <row r="73" spans="3:7" ht="11.25" customHeight="1" x14ac:dyDescent="0.2">
      <c r="C73" s="1"/>
      <c r="D73" s="1"/>
      <c r="E73" s="1"/>
      <c r="F73" s="1"/>
      <c r="G73" s="1"/>
    </row>
    <row r="74" spans="3:7" ht="11.25" customHeight="1" x14ac:dyDescent="0.2">
      <c r="C74" s="1"/>
      <c r="D74" s="1"/>
      <c r="E74" s="1"/>
      <c r="F74" s="1"/>
      <c r="G74" s="1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J9"/>
  <sheetViews>
    <sheetView workbookViewId="0">
      <selection activeCell="E18" sqref="E18"/>
    </sheetView>
  </sheetViews>
  <sheetFormatPr defaultRowHeight="12.75" x14ac:dyDescent="0.2"/>
  <cols>
    <col min="1" max="1" width="9.7109375" style="33" customWidth="1"/>
  </cols>
  <sheetData>
    <row r="2" spans="1:10" x14ac:dyDescent="0.2">
      <c r="A2" s="33" t="s">
        <v>5</v>
      </c>
      <c r="B2" s="34" t="s">
        <v>93</v>
      </c>
      <c r="C2" s="34"/>
      <c r="D2" s="34"/>
      <c r="E2" s="34"/>
      <c r="F2" s="34"/>
      <c r="G2" s="34"/>
      <c r="H2" s="34"/>
      <c r="I2" s="34"/>
    </row>
    <row r="4" spans="1:10" x14ac:dyDescent="0.2">
      <c r="A4" s="33" t="s">
        <v>11</v>
      </c>
      <c r="B4" s="31" t="s">
        <v>87</v>
      </c>
      <c r="C4" s="30"/>
      <c r="D4" s="30"/>
    </row>
    <row r="6" spans="1:10" x14ac:dyDescent="0.2">
      <c r="A6" s="33" t="s">
        <v>15</v>
      </c>
      <c r="B6" s="31" t="s">
        <v>90</v>
      </c>
      <c r="C6" s="30"/>
      <c r="D6" s="30"/>
      <c r="E6" s="30"/>
      <c r="F6" s="30"/>
      <c r="G6" s="30"/>
      <c r="H6" s="30"/>
      <c r="I6" s="30"/>
      <c r="J6" s="34"/>
    </row>
    <row r="7" spans="1:10" x14ac:dyDescent="0.2">
      <c r="B7" s="17"/>
      <c r="C7" s="4"/>
      <c r="D7" s="30" t="s">
        <v>89</v>
      </c>
      <c r="E7" s="30"/>
      <c r="F7" s="30"/>
      <c r="G7" s="4"/>
      <c r="H7" s="4"/>
      <c r="I7" s="4"/>
    </row>
    <row r="9" spans="1:10" x14ac:dyDescent="0.2">
      <c r="A9" s="33" t="s">
        <v>22</v>
      </c>
      <c r="B9" s="31" t="s">
        <v>91</v>
      </c>
      <c r="C9" s="30"/>
      <c r="D9" s="30"/>
      <c r="E9" s="30"/>
      <c r="F9" s="30"/>
      <c r="G9" s="30"/>
      <c r="H9" s="34"/>
    </row>
  </sheetData>
  <phoneticPr fontId="0" type="noConversion"/>
  <pageMargins left="0.75" right="0.75" top="1" bottom="1" header="0.5" footer="0.5"/>
  <pageSetup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Distribution</vt:lpstr>
      <vt:lpstr>Sheet3</vt:lpstr>
      <vt:lpstr>Addresses</vt:lpstr>
    </vt:vector>
  </TitlesOfParts>
  <Company>SCSG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SCBCB</dc:creator>
  <cp:lastModifiedBy>David Morrison</cp:lastModifiedBy>
  <cp:lastPrinted>2018-08-09T14:44:32Z</cp:lastPrinted>
  <dcterms:created xsi:type="dcterms:W3CDTF">2003-05-01T16:42:09Z</dcterms:created>
  <dcterms:modified xsi:type="dcterms:W3CDTF">2019-12-05T21:16:54Z</dcterms:modified>
</cp:coreProperties>
</file>