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AP_Quarterly_Call_Volume\Call_Volume_Distribution_Sheets\2019\4Q 2019\"/>
    </mc:Choice>
  </mc:AlternateContent>
  <xr:revisionPtr revIDLastSave="0" documentId="13_ncr:1_{C0549790-6320-4AF8-9469-DE795F02083F}" xr6:coauthVersionLast="36" xr6:coauthVersionMax="36" xr10:uidLastSave="{00000000-0000-0000-0000-000000000000}"/>
  <bookViews>
    <workbookView xWindow="5430" yWindow="690" windowWidth="11325" windowHeight="4665" xr2:uid="{00000000-000D-0000-FFFF-FFFF00000000}"/>
  </bookViews>
  <sheets>
    <sheet name="Distribution" sheetId="1" r:id="rId1"/>
    <sheet name="All Calls" sheetId="3" r:id="rId2"/>
    <sheet name="Reporting System" sheetId="4" r:id="rId3"/>
    <sheet name="Addresses" sheetId="2" r:id="rId4"/>
  </sheets>
  <calcPr calcId="191029"/>
</workbook>
</file>

<file path=xl/calcChain.xml><?xml version="1.0" encoding="utf-8"?>
<calcChain xmlns="http://schemas.openxmlformats.org/spreadsheetml/2006/main">
  <c r="G5" i="1" l="1"/>
  <c r="G51" i="1" l="1"/>
  <c r="G52" i="1" l="1"/>
  <c r="G3" i="1" l="1"/>
  <c r="G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3" i="1" l="1"/>
  <c r="G48" i="3"/>
  <c r="G30" i="3" l="1"/>
  <c r="G9" i="3" l="1"/>
  <c r="G51" i="3" l="1"/>
  <c r="G25" i="3" l="1"/>
  <c r="G53" i="3" l="1"/>
  <c r="G52" i="3"/>
  <c r="G50" i="3"/>
  <c r="G49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29" i="3"/>
  <c r="G28" i="3"/>
  <c r="G27" i="3"/>
  <c r="G26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G4" i="3"/>
  <c r="H49" i="1" l="1"/>
  <c r="H51" i="1" l="1"/>
  <c r="H34" i="1"/>
  <c r="I34" i="1" s="1"/>
  <c r="H18" i="1"/>
  <c r="H46" i="1"/>
  <c r="H30" i="1"/>
  <c r="H14" i="1"/>
  <c r="H42" i="1"/>
  <c r="I42" i="1" s="1"/>
  <c r="H26" i="1"/>
  <c r="H10" i="1"/>
  <c r="I10" i="1" s="1"/>
  <c r="H38" i="1"/>
  <c r="H22" i="1"/>
  <c r="H50" i="1"/>
  <c r="H45" i="1"/>
  <c r="H41" i="1"/>
  <c r="H37" i="1"/>
  <c r="H33" i="1"/>
  <c r="H29" i="1"/>
  <c r="H25" i="1"/>
  <c r="I25" i="1" s="1"/>
  <c r="H21" i="1"/>
  <c r="H17" i="1"/>
  <c r="H13" i="1"/>
  <c r="H8" i="1"/>
  <c r="H4" i="1"/>
  <c r="H52" i="1"/>
  <c r="H48" i="1"/>
  <c r="I48" i="1" s="1"/>
  <c r="H44" i="1"/>
  <c r="I44" i="1" s="1"/>
  <c r="H40" i="1"/>
  <c r="H36" i="1"/>
  <c r="H32" i="1"/>
  <c r="H28" i="1"/>
  <c r="I28" i="1" s="1"/>
  <c r="H24" i="1"/>
  <c r="H20" i="1"/>
  <c r="H16" i="1"/>
  <c r="H12" i="1"/>
  <c r="I12" i="1" s="1"/>
  <c r="H7" i="1"/>
  <c r="H3" i="1"/>
  <c r="H9" i="1"/>
  <c r="I9" i="1" s="1"/>
  <c r="H47" i="1"/>
  <c r="H43" i="1"/>
  <c r="H39" i="1"/>
  <c r="H35" i="1"/>
  <c r="H31" i="1"/>
  <c r="H27" i="1"/>
  <c r="H23" i="1"/>
  <c r="H19" i="1"/>
  <c r="H15" i="1"/>
  <c r="H11" i="1"/>
  <c r="H6" i="1"/>
  <c r="I6" i="1" s="1"/>
  <c r="I50" i="1" l="1"/>
  <c r="I18" i="1"/>
  <c r="I40" i="1"/>
  <c r="I13" i="1"/>
  <c r="I41" i="1"/>
  <c r="I3" i="1"/>
  <c r="I19" i="1"/>
  <c r="I36" i="1"/>
  <c r="I21" i="1"/>
  <c r="I29" i="1"/>
  <c r="I43" i="1"/>
  <c r="I16" i="1"/>
  <c r="I26" i="1"/>
  <c r="I47" i="1"/>
  <c r="I17" i="1"/>
  <c r="I37" i="1"/>
  <c r="I45" i="1"/>
  <c r="I30" i="1"/>
  <c r="I32" i="1"/>
  <c r="I5" i="1"/>
  <c r="I11" i="1"/>
  <c r="I22" i="1"/>
  <c r="I4" i="1"/>
  <c r="I33" i="1"/>
  <c r="I8" i="1"/>
  <c r="I49" i="1"/>
  <c r="I38" i="1"/>
  <c r="I7" i="1"/>
  <c r="I46" i="1"/>
  <c r="I52" i="1"/>
  <c r="I23" i="1"/>
  <c r="I24" i="1"/>
  <c r="I35" i="1"/>
  <c r="I20" i="1"/>
  <c r="I15" i="1"/>
  <c r="I14" i="1"/>
  <c r="I39" i="1"/>
  <c r="I27" i="1"/>
  <c r="I51" i="1"/>
  <c r="I31" i="1"/>
  <c r="I54" i="1" l="1"/>
</calcChain>
</file>

<file path=xl/sharedStrings.xml><?xml version="1.0" encoding="utf-8"?>
<sst xmlns="http://schemas.openxmlformats.org/spreadsheetml/2006/main" count="338" uniqueCount="163">
  <si>
    <t>TRES CCD Code</t>
  </si>
  <si>
    <t>County/City</t>
  </si>
  <si>
    <t>Contact</t>
  </si>
  <si>
    <t>Totals</t>
  </si>
  <si>
    <t>Distribution Amt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</si>
  <si>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</si>
  <si>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</si>
  <si>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</si>
  <si>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</si>
  <si>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</si>
  <si>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</si>
  <si>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</si>
  <si>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</si>
  <si>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</si>
  <si>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Elaine Golden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</si>
  <si>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</si>
  <si>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</si>
  <si>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</si>
  <si>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</si>
  <si>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</si>
  <si>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</si>
  <si>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</si>
  <si>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Dorchester</t>
  </si>
  <si>
    <t>Edgefield</t>
  </si>
  <si>
    <t>Fran Forrest</t>
  </si>
  <si>
    <t>Fairfield</t>
  </si>
  <si>
    <t>Florence</t>
  </si>
  <si>
    <t>Georgetown</t>
  </si>
  <si>
    <t>Greenville</t>
  </si>
  <si>
    <t>Greenwood</t>
  </si>
  <si>
    <t>Hampton</t>
  </si>
  <si>
    <t xml:space="preserve">Horry </t>
  </si>
  <si>
    <t>Jasper</t>
  </si>
  <si>
    <t>Kershaw</t>
  </si>
  <si>
    <t>Lancaster</t>
  </si>
  <si>
    <t>Laurens</t>
  </si>
  <si>
    <t>Lee</t>
  </si>
  <si>
    <t>Dwayne Huggins</t>
  </si>
  <si>
    <t>Lexington</t>
  </si>
  <si>
    <t>McCormick</t>
  </si>
  <si>
    <t>Marlboro</t>
  </si>
  <si>
    <t>Newberry</t>
  </si>
  <si>
    <t>Debra Beard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</si>
  <si>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</si>
  <si>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</si>
  <si>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</si>
  <si>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</si>
  <si>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</si>
  <si>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</si>
  <si>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</si>
  <si>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</si>
  <si>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</si>
  <si>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</si>
  <si>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Clemson</t>
  </si>
  <si>
    <t>Goose Creek</t>
  </si>
  <si>
    <t>Hanahan</t>
  </si>
  <si>
    <t>Summerville</t>
  </si>
  <si>
    <t>Sharmel Miller</t>
  </si>
  <si>
    <t>Phyllis Watkins</t>
  </si>
  <si>
    <t>Prop.of  whole</t>
  </si>
  <si>
    <t>Renee Hardwick</t>
  </si>
  <si>
    <t>Donna Thomas</t>
  </si>
  <si>
    <t>Nikki Rodgers</t>
  </si>
  <si>
    <t>Rick Blackwell</t>
  </si>
  <si>
    <t>Earline Robinson</t>
  </si>
  <si>
    <t>PSAP 911 WIRELESS CALL VOL. OPERATIONS DISTRIB.</t>
  </si>
  <si>
    <t>Tasha Todd</t>
  </si>
  <si>
    <t>Vivian Bufkin</t>
  </si>
  <si>
    <t>Ralph Merchant</t>
  </si>
  <si>
    <t>Sonny Mcrae</t>
  </si>
  <si>
    <t>Allan Palmer</t>
  </si>
  <si>
    <t>Russell Wells</t>
  </si>
  <si>
    <t>Kim McCrickard</t>
  </si>
  <si>
    <t>Theresa McKnight</t>
  </si>
  <si>
    <t>Amanda Snipes</t>
  </si>
  <si>
    <t>Dana Tarlton</t>
  </si>
  <si>
    <t>Doug McMurray</t>
  </si>
  <si>
    <t>Amy Fletcher</t>
  </si>
  <si>
    <t>Tavi Hughes</t>
  </si>
  <si>
    <t>***  Mail to address P.O. Box 1758</t>
  </si>
  <si>
    <t>Kathy Hatfield</t>
  </si>
  <si>
    <t>North Charleston, SC 29456</t>
  </si>
  <si>
    <t xml:space="preserve">*** Mail to Amy Fletcher Charleston County Consolidted 911 Center 8500 Palmetto Commerce Parkway </t>
  </si>
  <si>
    <t>*** Mail to Theresa McKnight 212 Deming Way #3 Summerville, SC 29483</t>
  </si>
  <si>
    <t>*** Mail to Sharmel Miller 901 W. Greenwood St. Suite 1700, Abbeville SC 296202</t>
  </si>
  <si>
    <t>Glenda Long/T.L. Staub</t>
  </si>
  <si>
    <t>Steve Akers</t>
  </si>
  <si>
    <t>Brittany Barnwell/Tiffany Bryant</t>
  </si>
  <si>
    <t>Cathy Bozard</t>
  </si>
  <si>
    <t>Jeanne Jones</t>
  </si>
  <si>
    <t>Sandy Purdy</t>
  </si>
  <si>
    <t>Marion *</t>
  </si>
  <si>
    <t>Lynnette Beasley/Michelle Moore</t>
  </si>
  <si>
    <t>Josh Morton</t>
  </si>
  <si>
    <t>Curtis Young</t>
  </si>
  <si>
    <t>Thom Barrineau</t>
  </si>
  <si>
    <t>Brandon Peeler</t>
  </si>
  <si>
    <t>Landline</t>
  </si>
  <si>
    <t>Voip</t>
  </si>
  <si>
    <t>Wireless</t>
  </si>
  <si>
    <t>Text</t>
  </si>
  <si>
    <t>Robert Purser/Sandy Cauthen</t>
  </si>
  <si>
    <t>Kay Wilkie</t>
  </si>
  <si>
    <t>Teresa Barnett</t>
  </si>
  <si>
    <t>Linda Mitchell</t>
  </si>
  <si>
    <t>Marion</t>
  </si>
  <si>
    <t>Edwina Bing-Hines</t>
  </si>
  <si>
    <t>Patricia Crawford</t>
  </si>
  <si>
    <t>Mitch Fulmore/Alisha Smith</t>
  </si>
  <si>
    <t xml:space="preserve">Dillon </t>
  </si>
  <si>
    <t>Dillon</t>
  </si>
  <si>
    <t>Jason Mosher</t>
  </si>
  <si>
    <t>Frank Bishop/Lisa Gonzalez</t>
  </si>
  <si>
    <t>Power MIS</t>
  </si>
  <si>
    <t>Patriot Stats</t>
  </si>
  <si>
    <t>Intrado Power MIS</t>
  </si>
  <si>
    <t>Wendi Lively Mike Flynn</t>
  </si>
  <si>
    <t>Solacom Guardian Solution MIS System</t>
  </si>
  <si>
    <t>West Safety Services MIS</t>
  </si>
  <si>
    <t>Tammy Starnes Travis Tilson</t>
  </si>
  <si>
    <t>Michael Byrd Adam DeMars</t>
  </si>
  <si>
    <t>Vesta Analytics</t>
  </si>
  <si>
    <t>Vesta Analytics - Aurora</t>
  </si>
  <si>
    <t>Zetron</t>
  </si>
  <si>
    <t>Kay Wilkie Chris Doolittle</t>
  </si>
  <si>
    <t>Jimmy Dixon Sha Boggs</t>
  </si>
  <si>
    <t>Solacom</t>
  </si>
  <si>
    <t>Aurora</t>
  </si>
  <si>
    <t>Viper</t>
  </si>
  <si>
    <t>ECaTs</t>
  </si>
  <si>
    <t>Glenda Long/T.L. Staub/Kimberly Tuck</t>
  </si>
  <si>
    <t>Higher Ground</t>
  </si>
  <si>
    <t>West</t>
  </si>
  <si>
    <t>Intrado Viper Power MIS</t>
  </si>
  <si>
    <t>Intrado 9-1-1 Net</t>
  </si>
  <si>
    <t>Solacom Higherground MIS</t>
  </si>
  <si>
    <t>Solacom MIS</t>
  </si>
  <si>
    <t>eCATs</t>
  </si>
  <si>
    <t>Motorola Call Works</t>
  </si>
  <si>
    <t>TCS X-Admin MIS</t>
  </si>
  <si>
    <t>Viper Power MIS</t>
  </si>
  <si>
    <t>West Power MIS</t>
  </si>
  <si>
    <t>Intrado - Power MIS</t>
  </si>
  <si>
    <t>Emergency Call Works</t>
  </si>
  <si>
    <t>Jon Elwood Michael Fowler</t>
  </si>
  <si>
    <t xml:space="preserve">Fayth Grooms Jason Mosher </t>
  </si>
  <si>
    <t xml:space="preserve">Capt. M. Culbreath  Jimmy Dixon </t>
  </si>
  <si>
    <t>Solacom MIS - RMS</t>
  </si>
  <si>
    <t>Vivian Bufkin Christine Shaw</t>
  </si>
  <si>
    <t>Richard Crowe</t>
  </si>
  <si>
    <t>Jon Ellwood - Jared Brooks</t>
  </si>
  <si>
    <t>Chimère Myers</t>
  </si>
  <si>
    <t>Stephen Blackwelder/Sandy Cauthen</t>
  </si>
  <si>
    <t>Wendi Rooney Mike Flynn</t>
  </si>
  <si>
    <t>Jodi Kearse</t>
  </si>
  <si>
    <t>*** Adjustment for 2Q 2019</t>
  </si>
  <si>
    <t>Ralph Merchant/Carlton Carter</t>
  </si>
  <si>
    <t>***Per Jon Ellwood; issue with eCats for December; check back with Jon before sending out final distributions</t>
  </si>
  <si>
    <t>Oct</t>
  </si>
  <si>
    <t>Nov</t>
  </si>
  <si>
    <t>Dec</t>
  </si>
  <si>
    <t>4TH QTR 2019</t>
  </si>
  <si>
    <t>***Kim emailed 1/15 that she's still waiting for call count; Sent reminder email 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</si>
</sst>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_(* #,##0_);_(* \(#,##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1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23"/>
      <name val="Tahoma"/>
      <family val="2"/>
    </font>
    <font>
      <b/>
      <sz val="10"/>
      <color indexed="56"/>
      <name val="Calibri"/>
      <family val="2"/>
    </font>
    <font>
      <b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B050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b/>
      <sz val="9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44" fontId="4" fillId="0" borderId="0" xfId="4" applyFont="1"/>
    <xf numFmtId="0" fontId="6" fillId="0" borderId="0" xfId="0" applyFont="1" applyAlignment="1">
      <alignment wrapText="1"/>
    </xf>
    <xf numFmtId="3" fontId="4" fillId="0" borderId="0" xfId="0" applyNumberFormat="1" applyFont="1" applyBorder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4" fillId="0" borderId="0" xfId="4" applyFont="1" applyBorder="1"/>
    <xf numFmtId="0" fontId="12" fillId="0" borderId="0" xfId="0" applyFont="1"/>
    <xf numFmtId="38" fontId="4" fillId="0" borderId="0" xfId="0" applyNumberFormat="1" applyFont="1"/>
    <xf numFmtId="164" fontId="4" fillId="0" borderId="0" xfId="0" applyNumberFormat="1" applyFont="1" applyFill="1"/>
    <xf numFmtId="44" fontId="4" fillId="0" borderId="0" xfId="4" applyFont="1" applyFill="1"/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wrapText="1"/>
    </xf>
    <xf numFmtId="0" fontId="10" fillId="0" borderId="0" xfId="0" applyFont="1"/>
    <xf numFmtId="44" fontId="4" fillId="0" borderId="1" xfId="4" applyFont="1" applyBorder="1"/>
    <xf numFmtId="3" fontId="13" fillId="0" borderId="0" xfId="8" applyNumberFormat="1" applyFont="1" applyBorder="1" applyAlignment="1">
      <alignment horizontal="center"/>
    </xf>
    <xf numFmtId="14" fontId="14" fillId="0" borderId="0" xfId="0" applyNumberFormat="1" applyFont="1" applyAlignment="1">
      <alignment wrapText="1"/>
    </xf>
    <xf numFmtId="0" fontId="4" fillId="2" borderId="0" xfId="0" applyFont="1" applyFill="1"/>
    <xf numFmtId="38" fontId="4" fillId="2" borderId="0" xfId="0" applyNumberFormat="1" applyFont="1" applyFill="1"/>
    <xf numFmtId="0" fontId="16" fillId="0" borderId="0" xfId="0" applyFont="1" applyAlignment="1">
      <alignment horizontal="center"/>
    </xf>
    <xf numFmtId="0" fontId="0" fillId="2" borderId="0" xfId="0" applyFill="1"/>
    <xf numFmtId="0" fontId="6" fillId="0" borderId="0" xfId="0" applyFont="1" applyFill="1" applyAlignment="1"/>
    <xf numFmtId="0" fontId="5" fillId="0" borderId="0" xfId="0" applyFont="1" applyFill="1" applyAlignment="1">
      <alignment horizontal="center" wrapText="1"/>
    </xf>
    <xf numFmtId="0" fontId="5" fillId="0" borderId="0" xfId="0" applyFont="1" applyFill="1"/>
    <xf numFmtId="0" fontId="3" fillId="0" borderId="0" xfId="0" applyFont="1" applyFill="1"/>
    <xf numFmtId="7" fontId="7" fillId="0" borderId="2" xfId="9" applyNumberFormat="1" applyFont="1" applyBorder="1"/>
    <xf numFmtId="0" fontId="19" fillId="0" borderId="0" xfId="0" applyFont="1" applyFill="1"/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165" fontId="4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/>
    </xf>
    <xf numFmtId="0" fontId="2" fillId="0" borderId="0" xfId="0" applyFont="1"/>
    <xf numFmtId="0" fontId="10" fillId="0" borderId="0" xfId="0" applyFont="1" applyAlignment="1"/>
    <xf numFmtId="0" fontId="11" fillId="0" borderId="0" xfId="0" applyFont="1" applyAlignment="1">
      <alignment horizontal="center" wrapText="1"/>
    </xf>
    <xf numFmtId="0" fontId="10" fillId="0" borderId="0" xfId="0" applyFont="1" applyFill="1"/>
    <xf numFmtId="0" fontId="4" fillId="0" borderId="0" xfId="0" applyFont="1" applyBorder="1"/>
    <xf numFmtId="0" fontId="19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Border="1"/>
    <xf numFmtId="0" fontId="20" fillId="0" borderId="0" xfId="11" applyFont="1" applyBorder="1" applyAlignment="1"/>
    <xf numFmtId="0" fontId="20" fillId="0" borderId="0" xfId="11" applyFont="1" applyBorder="1" applyAlignment="1">
      <alignment horizontal="center"/>
    </xf>
    <xf numFmtId="0" fontId="21" fillId="0" borderId="0" xfId="11" applyFont="1" applyBorder="1" applyAlignment="1">
      <alignment horizontal="center"/>
    </xf>
    <xf numFmtId="0" fontId="22" fillId="0" borderId="0" xfId="0" applyFont="1"/>
    <xf numFmtId="0" fontId="23" fillId="0" borderId="0" xfId="0" applyFont="1" applyFill="1"/>
    <xf numFmtId="0" fontId="23" fillId="0" borderId="0" xfId="0" applyFont="1"/>
  </cellXfs>
  <cellStyles count="13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Currency 4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Normal 4" xfId="11" xr:uid="{00000000-0005-0000-0000-000038000000}"/>
    <cellStyle name="Percent 2" xfId="10" xr:uid="{00000000-0005-0000-0000-00000B000000}"/>
    <cellStyle name="Percent 3" xfId="12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zoomScaleNormal="100" workbookViewId="0">
      <selection activeCell="G26" sqref="G26"/>
    </sheetView>
  </sheetViews>
  <sheetFormatPr defaultColWidth="9.28515625" defaultRowHeight="11.25" customHeight="1" x14ac:dyDescent="0.2"/>
  <cols>
    <col min="1" max="1" width="9.5703125" style="1" customWidth="1"/>
    <col min="2" max="2" width="11.5703125" style="36" customWidth="1"/>
    <col min="3" max="3" width="14.42578125" style="25" customWidth="1"/>
    <col min="4" max="4" width="10.140625" style="2" bestFit="1" customWidth="1"/>
    <col min="5" max="6" width="8" style="2" bestFit="1" customWidth="1"/>
    <col min="7" max="7" width="8.85546875" style="2" customWidth="1"/>
    <col min="8" max="8" width="7.5703125" style="3" customWidth="1"/>
    <col min="9" max="9" width="16.7109375" style="1" customWidth="1"/>
    <col min="10" max="16384" width="9.28515625" style="1"/>
  </cols>
  <sheetData>
    <row r="1" spans="1:15" s="12" customFormat="1" ht="27" customHeight="1" x14ac:dyDescent="0.2">
      <c r="A1" s="28" t="s">
        <v>161</v>
      </c>
      <c r="B1" s="33" t="s">
        <v>65</v>
      </c>
      <c r="C1" s="47"/>
      <c r="D1" s="13"/>
      <c r="E1" s="13"/>
      <c r="F1" s="13"/>
      <c r="G1" s="13"/>
      <c r="H1" s="14"/>
      <c r="I1" s="14"/>
    </row>
    <row r="2" spans="1:15" s="8" customFormat="1" ht="21.6" customHeight="1" x14ac:dyDescent="0.2">
      <c r="A2" s="21" t="s">
        <v>0</v>
      </c>
      <c r="B2" s="34" t="s">
        <v>1</v>
      </c>
      <c r="C2" s="48" t="s">
        <v>2</v>
      </c>
      <c r="D2" s="23" t="s">
        <v>158</v>
      </c>
      <c r="E2" s="23" t="s">
        <v>159</v>
      </c>
      <c r="F2" s="23" t="s">
        <v>160</v>
      </c>
      <c r="G2" s="23" t="s">
        <v>3</v>
      </c>
      <c r="H2" s="24" t="s">
        <v>59</v>
      </c>
      <c r="I2" s="20" t="s">
        <v>4</v>
      </c>
    </row>
    <row r="3" spans="1:15" s="4" customFormat="1" ht="12" customHeight="1" x14ac:dyDescent="0.15">
      <c r="A3" s="10">
        <v>1001</v>
      </c>
      <c r="B3" s="35" t="s">
        <v>5</v>
      </c>
      <c r="C3" s="25" t="s">
        <v>57</v>
      </c>
      <c r="D3" s="39">
        <v>1254</v>
      </c>
      <c r="E3" s="39">
        <v>985</v>
      </c>
      <c r="F3" s="39">
        <v>1188</v>
      </c>
      <c r="G3" s="11">
        <f>E3+F3+D3</f>
        <v>3427</v>
      </c>
      <c r="H3" s="6">
        <f t="shared" ref="H3:H52" si="0">G3/G$53</f>
        <v>4.0781549175265457E-3</v>
      </c>
      <c r="I3" s="7">
        <f>ROUND(H3*$I$53,2)</f>
        <v>13675.06</v>
      </c>
    </row>
    <row r="4" spans="1:15" s="4" customFormat="1" ht="12" customHeight="1" x14ac:dyDescent="0.15">
      <c r="A4" s="4">
        <v>1002</v>
      </c>
      <c r="B4" s="38" t="s">
        <v>6</v>
      </c>
      <c r="C4" s="49" t="s">
        <v>112</v>
      </c>
      <c r="D4" s="39">
        <v>8113</v>
      </c>
      <c r="E4" s="39">
        <v>7488</v>
      </c>
      <c r="F4" s="39">
        <v>8295</v>
      </c>
      <c r="G4" s="11">
        <f>E4+F4+D4</f>
        <v>23896</v>
      </c>
      <c r="H4" s="6">
        <f t="shared" si="0"/>
        <v>2.843641374648799E-2</v>
      </c>
      <c r="I4" s="7">
        <f>ROUNDDOWN(H4*$I$53,2)</f>
        <v>95354.28</v>
      </c>
      <c r="J4" s="10"/>
    </row>
    <row r="5" spans="1:15" s="4" customFormat="1" ht="12" customHeight="1" x14ac:dyDescent="0.15">
      <c r="A5" s="4">
        <v>1003</v>
      </c>
      <c r="B5" s="35" t="s">
        <v>7</v>
      </c>
      <c r="C5" s="49" t="s">
        <v>154</v>
      </c>
      <c r="D5" s="39">
        <v>443</v>
      </c>
      <c r="E5" s="39">
        <v>405</v>
      </c>
      <c r="F5" s="39">
        <v>394</v>
      </c>
      <c r="G5" s="11">
        <f>E5+F5+D5</f>
        <v>1242</v>
      </c>
      <c r="H5" s="6">
        <v>0</v>
      </c>
      <c r="I5" s="7">
        <f>ROUND(H5*$I$53,2)</f>
        <v>0</v>
      </c>
      <c r="J5" s="59" t="s">
        <v>155</v>
      </c>
    </row>
    <row r="6" spans="1:15" s="10" customFormat="1" ht="12" customHeight="1" x14ac:dyDescent="0.15">
      <c r="A6" s="10">
        <v>1004</v>
      </c>
      <c r="B6" s="35" t="s">
        <v>8</v>
      </c>
      <c r="C6" s="49" t="s">
        <v>90</v>
      </c>
      <c r="D6" s="39">
        <v>10825</v>
      </c>
      <c r="E6" s="39">
        <v>9840</v>
      </c>
      <c r="F6" s="39">
        <v>10408</v>
      </c>
      <c r="G6" s="11">
        <f>E6+F6+D6</f>
        <v>31073</v>
      </c>
      <c r="H6" s="18">
        <f t="shared" si="0"/>
        <v>3.6977095930056131E-2</v>
      </c>
      <c r="I6" s="19">
        <f>ROUNDDOWN(H6*$I$53,2)</f>
        <v>123993.29</v>
      </c>
    </row>
    <row r="7" spans="1:15" s="4" customFormat="1" ht="12" customHeight="1" x14ac:dyDescent="0.15">
      <c r="A7" s="4">
        <v>1005</v>
      </c>
      <c r="B7" s="35" t="s">
        <v>9</v>
      </c>
      <c r="C7" s="25" t="s">
        <v>87</v>
      </c>
      <c r="D7" s="39">
        <v>751</v>
      </c>
      <c r="E7" s="39">
        <v>823</v>
      </c>
      <c r="F7" s="39">
        <v>708</v>
      </c>
      <c r="G7" s="11">
        <f t="shared" ref="G7:G25" si="1">E7+F7+D7</f>
        <v>2282</v>
      </c>
      <c r="H7" s="6">
        <f t="shared" si="0"/>
        <v>2.7155965922951789E-3</v>
      </c>
      <c r="I7" s="7">
        <f>ROUND(H7*$I$53,2)</f>
        <v>9106.06</v>
      </c>
    </row>
    <row r="8" spans="1:15" s="4" customFormat="1" ht="12" customHeight="1" x14ac:dyDescent="0.15">
      <c r="A8" s="4">
        <v>1006</v>
      </c>
      <c r="B8" s="35" t="s">
        <v>10</v>
      </c>
      <c r="C8" s="25" t="s">
        <v>70</v>
      </c>
      <c r="D8" s="39">
        <v>1476</v>
      </c>
      <c r="E8" s="39">
        <v>1438</v>
      </c>
      <c r="F8" s="39">
        <v>1430</v>
      </c>
      <c r="G8" s="11">
        <f t="shared" si="1"/>
        <v>4344</v>
      </c>
      <c r="H8" s="6">
        <f t="shared" si="0"/>
        <v>5.1693915849825838E-3</v>
      </c>
      <c r="I8" s="7">
        <f>ROUNDUP(H8*$I$53,2)</f>
        <v>17334.25</v>
      </c>
    </row>
    <row r="9" spans="1:15" s="4" customFormat="1" ht="12" customHeight="1" x14ac:dyDescent="0.15">
      <c r="A9" s="10">
        <v>1007</v>
      </c>
      <c r="B9" s="38" t="s">
        <v>11</v>
      </c>
      <c r="C9" s="49" t="s">
        <v>94</v>
      </c>
      <c r="D9" s="39">
        <v>14703</v>
      </c>
      <c r="E9" s="39">
        <v>13008</v>
      </c>
      <c r="F9" s="39">
        <v>13698</v>
      </c>
      <c r="G9" s="11">
        <f t="shared" si="1"/>
        <v>41409</v>
      </c>
      <c r="H9" s="18">
        <f t="shared" si="0"/>
        <v>4.9277011082537715E-2</v>
      </c>
      <c r="I9" s="19">
        <f>ROUNDDOWN(H9*$I$53,2)</f>
        <v>165237.93</v>
      </c>
      <c r="J9" s="59"/>
    </row>
    <row r="10" spans="1:15" s="4" customFormat="1" ht="12" customHeight="1" x14ac:dyDescent="0.15">
      <c r="A10" s="4">
        <v>1008</v>
      </c>
      <c r="B10" s="38" t="s">
        <v>12</v>
      </c>
      <c r="C10" s="49" t="s">
        <v>103</v>
      </c>
      <c r="D10" s="39">
        <v>8597</v>
      </c>
      <c r="E10" s="39">
        <v>8023</v>
      </c>
      <c r="F10" s="39">
        <v>8657</v>
      </c>
      <c r="G10" s="11">
        <f t="shared" si="1"/>
        <v>25277</v>
      </c>
      <c r="H10" s="6">
        <f t="shared" si="0"/>
        <v>3.0079813787662241E-2</v>
      </c>
      <c r="I10" s="7">
        <f>ROUNDDOWN(H10*$I$53,2)</f>
        <v>100865.01</v>
      </c>
      <c r="J10" s="10"/>
      <c r="K10" s="10"/>
      <c r="L10" s="10"/>
      <c r="M10" s="10"/>
      <c r="N10" s="10"/>
      <c r="O10" s="10"/>
    </row>
    <row r="11" spans="1:15" s="4" customFormat="1" ht="12" customHeight="1" x14ac:dyDescent="0.15">
      <c r="A11" s="4">
        <v>1009</v>
      </c>
      <c r="B11" s="35" t="s">
        <v>13</v>
      </c>
      <c r="C11" s="25" t="s">
        <v>14</v>
      </c>
      <c r="D11" s="39">
        <v>1130</v>
      </c>
      <c r="E11" s="39">
        <v>1067</v>
      </c>
      <c r="F11" s="39">
        <v>1201</v>
      </c>
      <c r="G11" s="11">
        <f t="shared" si="1"/>
        <v>3398</v>
      </c>
      <c r="H11" s="6">
        <f>G11/G$53</f>
        <v>4.043644706669158E-3</v>
      </c>
      <c r="I11" s="7">
        <f>ROUND(H11*$I$53,2)</f>
        <v>13559.34</v>
      </c>
    </row>
    <row r="12" spans="1:15" s="10" customFormat="1" ht="12" customHeight="1" x14ac:dyDescent="0.15">
      <c r="A12" s="10">
        <v>1010</v>
      </c>
      <c r="B12" s="38" t="s">
        <v>15</v>
      </c>
      <c r="C12" s="49" t="s">
        <v>77</v>
      </c>
      <c r="D12" s="39">
        <v>23443</v>
      </c>
      <c r="E12" s="39">
        <v>21298</v>
      </c>
      <c r="F12" s="39">
        <v>22926</v>
      </c>
      <c r="G12" s="11">
        <f t="shared" si="1"/>
        <v>67667</v>
      </c>
      <c r="H12" s="18">
        <f t="shared" si="0"/>
        <v>8.0524222002996443E-2</v>
      </c>
      <c r="I12" s="19">
        <f>ROUNDUP(H12*$I$53,2)</f>
        <v>270017.52</v>
      </c>
    </row>
    <row r="13" spans="1:15" s="4" customFormat="1" ht="12" customHeight="1" x14ac:dyDescent="0.15">
      <c r="A13" s="4">
        <v>1011</v>
      </c>
      <c r="B13" s="35" t="s">
        <v>16</v>
      </c>
      <c r="C13" s="25" t="s">
        <v>96</v>
      </c>
      <c r="D13" s="39">
        <v>3588</v>
      </c>
      <c r="E13" s="39">
        <v>3745</v>
      </c>
      <c r="F13" s="39">
        <v>3886</v>
      </c>
      <c r="G13" s="11">
        <f t="shared" si="1"/>
        <v>11219</v>
      </c>
      <c r="H13" s="6">
        <f t="shared" si="0"/>
        <v>1.3350691572725509E-2</v>
      </c>
      <c r="I13" s="7">
        <f>ROUNDUP(H13*$I$53,2)</f>
        <v>44768.160000000003</v>
      </c>
    </row>
    <row r="14" spans="1:15" s="10" customFormat="1" ht="12" customHeight="1" x14ac:dyDescent="0.15">
      <c r="A14" s="10">
        <v>1012</v>
      </c>
      <c r="B14" s="35" t="s">
        <v>17</v>
      </c>
      <c r="C14" s="49" t="s">
        <v>76</v>
      </c>
      <c r="D14" s="39">
        <v>2281</v>
      </c>
      <c r="E14" s="39">
        <v>1951</v>
      </c>
      <c r="F14" s="39">
        <v>2065</v>
      </c>
      <c r="G14" s="11">
        <f t="shared" si="1"/>
        <v>6297</v>
      </c>
      <c r="H14" s="18">
        <f t="shared" si="0"/>
        <v>7.4934757851370468E-3</v>
      </c>
      <c r="I14" s="19">
        <f>ROUND(H14*$I$53,2)</f>
        <v>25127.47</v>
      </c>
    </row>
    <row r="15" spans="1:15" s="4" customFormat="1" ht="12" customHeight="1" x14ac:dyDescent="0.15">
      <c r="A15" s="4">
        <v>1013</v>
      </c>
      <c r="B15" s="35" t="s">
        <v>18</v>
      </c>
      <c r="C15" s="49" t="s">
        <v>75</v>
      </c>
      <c r="D15" s="39">
        <v>2120</v>
      </c>
      <c r="E15" s="39">
        <v>1772</v>
      </c>
      <c r="F15" s="39">
        <v>1920</v>
      </c>
      <c r="G15" s="11">
        <f t="shared" si="1"/>
        <v>5812</v>
      </c>
      <c r="H15" s="6">
        <f t="shared" si="0"/>
        <v>6.9163222587290008E-3</v>
      </c>
      <c r="I15" s="7">
        <f>ROUND(H15*$I$53,2)</f>
        <v>23192.13</v>
      </c>
      <c r="J15" s="57"/>
    </row>
    <row r="16" spans="1:15" s="4" customFormat="1" ht="12" customHeight="1" x14ac:dyDescent="0.15">
      <c r="A16" s="4">
        <v>1014</v>
      </c>
      <c r="B16" s="38" t="s">
        <v>19</v>
      </c>
      <c r="C16" s="25" t="s">
        <v>95</v>
      </c>
      <c r="D16" s="39">
        <v>1866</v>
      </c>
      <c r="E16" s="39">
        <v>2018</v>
      </c>
      <c r="F16" s="39">
        <v>2046</v>
      </c>
      <c r="G16" s="11">
        <f t="shared" si="1"/>
        <v>5930</v>
      </c>
      <c r="H16" s="6">
        <f t="shared" si="0"/>
        <v>7.0567431167004434E-3</v>
      </c>
      <c r="I16" s="7">
        <f>ROUND(H16*$I$53,2)</f>
        <v>23662.99</v>
      </c>
    </row>
    <row r="17" spans="1:10" s="4" customFormat="1" ht="12" customHeight="1" x14ac:dyDescent="0.15">
      <c r="A17" s="4">
        <v>1015</v>
      </c>
      <c r="B17" s="35" t="s">
        <v>20</v>
      </c>
      <c r="C17" s="49" t="s">
        <v>61</v>
      </c>
      <c r="D17" s="39">
        <v>2161</v>
      </c>
      <c r="E17" s="39">
        <v>1889</v>
      </c>
      <c r="F17" s="39">
        <v>2231</v>
      </c>
      <c r="G17" s="11">
        <f t="shared" si="1"/>
        <v>6281</v>
      </c>
      <c r="H17" s="6">
        <f t="shared" si="0"/>
        <v>7.4744356688019363E-3</v>
      </c>
      <c r="I17" s="7">
        <f>ROUND(H17*$I$53,2)</f>
        <v>25063.62</v>
      </c>
      <c r="J17" s="59"/>
    </row>
    <row r="18" spans="1:10" s="4" customFormat="1" ht="12" customHeight="1" x14ac:dyDescent="0.15">
      <c r="A18" s="4">
        <v>1016</v>
      </c>
      <c r="B18" s="35" t="s">
        <v>21</v>
      </c>
      <c r="C18" s="49" t="s">
        <v>92</v>
      </c>
      <c r="D18" s="39">
        <v>4764</v>
      </c>
      <c r="E18" s="39">
        <v>3861</v>
      </c>
      <c r="F18" s="39">
        <v>4295</v>
      </c>
      <c r="G18" s="11">
        <f>E18+F18+D18</f>
        <v>12920</v>
      </c>
      <c r="H18" s="6">
        <f t="shared" si="0"/>
        <v>1.5374893940601977E-2</v>
      </c>
      <c r="I18" s="7">
        <f>ROUNDUP(H18*$I$53,2)</f>
        <v>51555.810000000005</v>
      </c>
      <c r="J18" s="59"/>
    </row>
    <row r="19" spans="1:10" s="10" customFormat="1" ht="12" customHeight="1" x14ac:dyDescent="0.15">
      <c r="A19" s="10">
        <v>1017</v>
      </c>
      <c r="B19" s="35" t="s">
        <v>109</v>
      </c>
      <c r="C19" s="49" t="s">
        <v>69</v>
      </c>
      <c r="D19" s="39">
        <v>2855</v>
      </c>
      <c r="E19" s="39">
        <v>2690</v>
      </c>
      <c r="F19" s="39">
        <v>2862</v>
      </c>
      <c r="G19" s="11">
        <f t="shared" si="1"/>
        <v>8407</v>
      </c>
      <c r="H19" s="18">
        <f t="shared" si="0"/>
        <v>1.0004391126829784E-2</v>
      </c>
      <c r="I19" s="19">
        <f>ROUND(H19*$I$53,2)</f>
        <v>33547.18</v>
      </c>
    </row>
    <row r="20" spans="1:10" s="10" customFormat="1" ht="12" customHeight="1" x14ac:dyDescent="0.15">
      <c r="A20" s="10">
        <v>1018</v>
      </c>
      <c r="B20" s="38" t="s">
        <v>22</v>
      </c>
      <c r="C20" s="49" t="s">
        <v>73</v>
      </c>
      <c r="D20" s="39">
        <v>4267</v>
      </c>
      <c r="E20" s="39">
        <v>3928</v>
      </c>
      <c r="F20" s="39">
        <v>4290</v>
      </c>
      <c r="G20" s="11">
        <f t="shared" si="1"/>
        <v>12485</v>
      </c>
      <c r="H20" s="18">
        <f t="shared" si="0"/>
        <v>1.4857240777741152E-2</v>
      </c>
      <c r="I20" s="19">
        <f>ROUND(H20*$I$53,2)</f>
        <v>49819.98</v>
      </c>
    </row>
    <row r="21" spans="1:10" s="4" customFormat="1" ht="12" customHeight="1" x14ac:dyDescent="0.15">
      <c r="A21" s="4">
        <v>1019</v>
      </c>
      <c r="B21" s="35" t="s">
        <v>23</v>
      </c>
      <c r="C21" s="25" t="s">
        <v>24</v>
      </c>
      <c r="D21" s="39">
        <v>914</v>
      </c>
      <c r="E21" s="39">
        <v>840</v>
      </c>
      <c r="F21" s="39">
        <v>914</v>
      </c>
      <c r="G21" s="11">
        <f t="shared" si="1"/>
        <v>2668</v>
      </c>
      <c r="H21" s="6">
        <f t="shared" si="0"/>
        <v>3.1749393988797273E-3</v>
      </c>
      <c r="I21" s="7">
        <f>ROUND(H21*$I$53,2)</f>
        <v>10646.35</v>
      </c>
    </row>
    <row r="22" spans="1:10" s="4" customFormat="1" ht="12" customHeight="1" x14ac:dyDescent="0.15">
      <c r="A22" s="4">
        <v>1020</v>
      </c>
      <c r="B22" s="38" t="s">
        <v>25</v>
      </c>
      <c r="C22" s="25" t="s">
        <v>58</v>
      </c>
      <c r="D22" s="39">
        <v>1476</v>
      </c>
      <c r="E22" s="39">
        <v>1386</v>
      </c>
      <c r="F22" s="39">
        <v>1395</v>
      </c>
      <c r="G22" s="11">
        <f t="shared" si="1"/>
        <v>4257</v>
      </c>
      <c r="H22" s="6">
        <f t="shared" si="0"/>
        <v>5.0658609524104189E-3</v>
      </c>
      <c r="I22" s="7">
        <f>ROUND(H22*$I$53,2)</f>
        <v>16987.080000000002</v>
      </c>
    </row>
    <row r="23" spans="1:10" s="10" customFormat="1" ht="12" customHeight="1" x14ac:dyDescent="0.15">
      <c r="A23" s="10">
        <v>1021</v>
      </c>
      <c r="B23" s="35" t="s">
        <v>26</v>
      </c>
      <c r="C23" s="49" t="s">
        <v>108</v>
      </c>
      <c r="D23" s="44">
        <v>9125</v>
      </c>
      <c r="E23" s="44">
        <v>8148</v>
      </c>
      <c r="F23" s="44">
        <v>8379</v>
      </c>
      <c r="G23" s="11">
        <f t="shared" si="1"/>
        <v>25652</v>
      </c>
      <c r="H23" s="18">
        <f>G23/G$53</f>
        <v>3.0526066514266401E-2</v>
      </c>
      <c r="I23" s="19">
        <f>ROUND(H23*$I$53,2)</f>
        <v>102361.41</v>
      </c>
    </row>
    <row r="24" spans="1:10" s="10" customFormat="1" ht="12" customHeight="1" x14ac:dyDescent="0.15">
      <c r="A24" s="10">
        <v>1022</v>
      </c>
      <c r="B24" s="35" t="s">
        <v>27</v>
      </c>
      <c r="C24" s="49" t="s">
        <v>85</v>
      </c>
      <c r="D24" s="39">
        <v>2672</v>
      </c>
      <c r="E24" s="39">
        <v>2270</v>
      </c>
      <c r="F24" s="39">
        <v>2533</v>
      </c>
      <c r="G24" s="11">
        <f t="shared" si="1"/>
        <v>7475</v>
      </c>
      <c r="H24" s="18">
        <f t="shared" si="0"/>
        <v>8.8953043503095797E-3</v>
      </c>
      <c r="I24" s="19">
        <f>ROUNDUP(H24*$I$53,2)</f>
        <v>29828.149999999998</v>
      </c>
    </row>
    <row r="25" spans="1:10" s="4" customFormat="1" ht="12" customHeight="1" x14ac:dyDescent="0.15">
      <c r="A25" s="4">
        <v>1023</v>
      </c>
      <c r="B25" s="38" t="s">
        <v>28</v>
      </c>
      <c r="C25" s="25" t="s">
        <v>63</v>
      </c>
      <c r="D25" s="39">
        <v>29602</v>
      </c>
      <c r="E25" s="39">
        <v>27139</v>
      </c>
      <c r="F25" s="39">
        <v>28841</v>
      </c>
      <c r="G25" s="11">
        <f t="shared" si="1"/>
        <v>85582</v>
      </c>
      <c r="H25" s="6">
        <f t="shared" si="0"/>
        <v>0.10184320226196582</v>
      </c>
      <c r="I25" s="7">
        <f>ROUNDDOWN(H25*$I$53,2)</f>
        <v>341505.3</v>
      </c>
    </row>
    <row r="26" spans="1:10" s="10" customFormat="1" ht="12" customHeight="1" x14ac:dyDescent="0.15">
      <c r="A26" s="10">
        <v>1024</v>
      </c>
      <c r="B26" s="35" t="s">
        <v>29</v>
      </c>
      <c r="C26" s="49" t="s">
        <v>72</v>
      </c>
      <c r="D26" s="44">
        <v>4767</v>
      </c>
      <c r="E26" s="44">
        <v>3912</v>
      </c>
      <c r="F26" s="44">
        <v>1983</v>
      </c>
      <c r="G26" s="11">
        <f>E26+F26+D26</f>
        <v>10662</v>
      </c>
      <c r="H26" s="18">
        <f t="shared" si="0"/>
        <v>1.2687857522809464E-2</v>
      </c>
      <c r="I26" s="19">
        <f>ROUND(H26*$I$53,2)</f>
        <v>42545.51</v>
      </c>
      <c r="J26" s="58" t="s">
        <v>162</v>
      </c>
    </row>
    <row r="27" spans="1:10" s="10" customFormat="1" ht="12" customHeight="1" x14ac:dyDescent="0.15">
      <c r="A27" s="10">
        <v>1025</v>
      </c>
      <c r="B27" s="35" t="s">
        <v>30</v>
      </c>
      <c r="C27" s="49" t="s">
        <v>88</v>
      </c>
      <c r="D27" s="39">
        <v>1244</v>
      </c>
      <c r="E27" s="39">
        <v>1247</v>
      </c>
      <c r="F27" s="39">
        <v>1392</v>
      </c>
      <c r="G27" s="11">
        <f>E27+F27+D27</f>
        <v>3883</v>
      </c>
      <c r="H27" s="18">
        <f t="shared" si="0"/>
        <v>4.620798233077204E-3</v>
      </c>
      <c r="I27" s="19">
        <f>ROUNDUP(H27*$I$53,2)</f>
        <v>15494.68</v>
      </c>
    </row>
    <row r="28" spans="1:10" s="4" customFormat="1" ht="12" customHeight="1" x14ac:dyDescent="0.15">
      <c r="A28" s="4">
        <v>1026</v>
      </c>
      <c r="B28" s="35" t="s">
        <v>31</v>
      </c>
      <c r="C28" s="25" t="s">
        <v>60</v>
      </c>
      <c r="D28" s="39">
        <v>14839</v>
      </c>
      <c r="E28" s="39">
        <v>13749</v>
      </c>
      <c r="F28" s="39">
        <v>18695</v>
      </c>
      <c r="G28" s="11">
        <f>E28+F28+D28</f>
        <v>47283</v>
      </c>
      <c r="H28" s="6">
        <f>G28/G$53</f>
        <v>5.6267113792065268E-2</v>
      </c>
      <c r="I28" s="7">
        <f>ROUNDUP(H28*$I$53,2)</f>
        <v>188677.47</v>
      </c>
    </row>
    <row r="29" spans="1:10" s="10" customFormat="1" ht="12" customHeight="1" x14ac:dyDescent="0.15">
      <c r="A29" s="10">
        <v>1027</v>
      </c>
      <c r="B29" s="35" t="s">
        <v>32</v>
      </c>
      <c r="C29" s="49" t="s">
        <v>71</v>
      </c>
      <c r="D29" s="39">
        <v>2253</v>
      </c>
      <c r="E29" s="39">
        <v>2017</v>
      </c>
      <c r="F29" s="39">
        <v>2209</v>
      </c>
      <c r="G29" s="11">
        <f>E29+F29+D29</f>
        <v>6479</v>
      </c>
      <c r="H29" s="18">
        <f t="shared" si="0"/>
        <v>7.7100571084489323E-3</v>
      </c>
      <c r="I29" s="19">
        <f>ROUND(H29*$I$53,2)</f>
        <v>25853.72</v>
      </c>
      <c r="J29" s="58"/>
    </row>
    <row r="30" spans="1:10" s="4" customFormat="1" ht="12" customHeight="1" x14ac:dyDescent="0.15">
      <c r="A30" s="4">
        <v>1028</v>
      </c>
      <c r="B30" s="38" t="s">
        <v>33</v>
      </c>
      <c r="C30" s="25" t="s">
        <v>107</v>
      </c>
      <c r="D30" s="39">
        <v>2758</v>
      </c>
      <c r="E30" s="39">
        <v>2499</v>
      </c>
      <c r="F30" s="39">
        <v>2733</v>
      </c>
      <c r="G30" s="11">
        <f t="shared" ref="G30:G37" si="2">E30+F30+D30</f>
        <v>7990</v>
      </c>
      <c r="H30" s="6">
        <f t="shared" si="0"/>
        <v>9.5081580948459601E-3</v>
      </c>
      <c r="I30" s="7">
        <f>ROUNDDOWN(H30*$I$53,2)</f>
        <v>31883.19</v>
      </c>
    </row>
    <row r="31" spans="1:10" s="4" customFormat="1" ht="12" customHeight="1" x14ac:dyDescent="0.15">
      <c r="A31" s="4">
        <v>1029</v>
      </c>
      <c r="B31" s="35" t="s">
        <v>34</v>
      </c>
      <c r="C31" s="25" t="s">
        <v>152</v>
      </c>
      <c r="D31" s="39">
        <v>4360</v>
      </c>
      <c r="E31" s="39">
        <v>4094</v>
      </c>
      <c r="F31" s="39">
        <v>4260</v>
      </c>
      <c r="G31" s="11">
        <f t="shared" si="2"/>
        <v>12714</v>
      </c>
      <c r="H31" s="6">
        <f t="shared" si="0"/>
        <v>1.5129752442787425E-2</v>
      </c>
      <c r="I31" s="7">
        <f>ROUNDDOWN(H31*$I$53,2)</f>
        <v>50733.78</v>
      </c>
      <c r="J31" s="59"/>
    </row>
    <row r="32" spans="1:10" s="10" customFormat="1" ht="12" customHeight="1" x14ac:dyDescent="0.15">
      <c r="A32" s="10">
        <v>1030</v>
      </c>
      <c r="B32" s="38" t="s">
        <v>35</v>
      </c>
      <c r="C32" s="49" t="s">
        <v>78</v>
      </c>
      <c r="D32" s="39">
        <v>4161</v>
      </c>
      <c r="E32" s="39">
        <v>3306</v>
      </c>
      <c r="F32" s="39">
        <v>3480</v>
      </c>
      <c r="G32" s="11">
        <f>E32+F32+D32</f>
        <v>10947</v>
      </c>
      <c r="H32" s="18">
        <f t="shared" si="0"/>
        <v>1.3027009595028626E-2</v>
      </c>
      <c r="I32" s="19">
        <f>ROUNDDOWN(H32*$I$53,2)</f>
        <v>43682.76</v>
      </c>
    </row>
    <row r="33" spans="1:10" s="4" customFormat="1" ht="12" customHeight="1" x14ac:dyDescent="0.15">
      <c r="A33" s="4">
        <v>1031</v>
      </c>
      <c r="B33" s="35" t="s">
        <v>36</v>
      </c>
      <c r="C33" s="25" t="s">
        <v>37</v>
      </c>
      <c r="D33" s="39">
        <v>929</v>
      </c>
      <c r="E33" s="39">
        <v>896</v>
      </c>
      <c r="F33" s="39">
        <v>1062</v>
      </c>
      <c r="G33" s="11">
        <f t="shared" si="2"/>
        <v>2887</v>
      </c>
      <c r="H33" s="6">
        <f t="shared" si="0"/>
        <v>3.4355509912165562E-3</v>
      </c>
      <c r="I33" s="7">
        <f>ROUND(H33*$I$53,2)</f>
        <v>11520.25</v>
      </c>
    </row>
    <row r="34" spans="1:10" s="4" customFormat="1" ht="12" customHeight="1" x14ac:dyDescent="0.15">
      <c r="A34" s="4">
        <v>1032</v>
      </c>
      <c r="B34" s="35" t="s">
        <v>38</v>
      </c>
      <c r="C34" s="25" t="s">
        <v>62</v>
      </c>
      <c r="D34" s="39">
        <v>29930</v>
      </c>
      <c r="E34" s="39">
        <v>26265</v>
      </c>
      <c r="F34" s="39">
        <v>28391</v>
      </c>
      <c r="G34" s="11">
        <f t="shared" si="2"/>
        <v>84586</v>
      </c>
      <c r="H34" s="6">
        <f t="shared" si="0"/>
        <v>0.10065795502010517</v>
      </c>
      <c r="I34" s="7">
        <f>ROUNDUP(H34*$I$53,2)</f>
        <v>337530.88</v>
      </c>
    </row>
    <row r="35" spans="1:10" s="10" customFormat="1" ht="12" customHeight="1" x14ac:dyDescent="0.15">
      <c r="A35" s="10">
        <v>1033</v>
      </c>
      <c r="B35" s="35" t="s">
        <v>39</v>
      </c>
      <c r="C35" s="49" t="s">
        <v>102</v>
      </c>
      <c r="D35" s="39">
        <v>490</v>
      </c>
      <c r="E35" s="39">
        <v>252</v>
      </c>
      <c r="F35" s="39">
        <v>304</v>
      </c>
      <c r="G35" s="11">
        <f t="shared" si="2"/>
        <v>1046</v>
      </c>
      <c r="H35" s="18">
        <f t="shared" si="0"/>
        <v>1.2447476054078691E-3</v>
      </c>
      <c r="I35" s="19">
        <f t="shared" ref="I35:I41" si="3">ROUND(H35*$I$53,2)</f>
        <v>4173.9399999999996</v>
      </c>
      <c r="J35" s="58"/>
    </row>
    <row r="36" spans="1:10" s="10" customFormat="1" ht="12" customHeight="1" x14ac:dyDescent="0.15">
      <c r="A36" s="10">
        <v>1034</v>
      </c>
      <c r="B36" s="35" t="s">
        <v>105</v>
      </c>
      <c r="C36" s="49" t="s">
        <v>74</v>
      </c>
      <c r="D36" s="39">
        <v>2076</v>
      </c>
      <c r="E36" s="39">
        <v>1858</v>
      </c>
      <c r="F36" s="39">
        <v>1863</v>
      </c>
      <c r="G36" s="11">
        <f t="shared" si="2"/>
        <v>5797</v>
      </c>
      <c r="H36" s="18">
        <f t="shared" si="0"/>
        <v>6.8984721496648345E-3</v>
      </c>
      <c r="I36" s="19">
        <f t="shared" si="3"/>
        <v>23132.27</v>
      </c>
      <c r="J36" s="58"/>
    </row>
    <row r="37" spans="1:10" s="10" customFormat="1" ht="12" customHeight="1" x14ac:dyDescent="0.15">
      <c r="A37" s="10">
        <v>1035</v>
      </c>
      <c r="B37" s="35" t="s">
        <v>40</v>
      </c>
      <c r="C37" s="49" t="s">
        <v>86</v>
      </c>
      <c r="D37" s="39">
        <v>2071</v>
      </c>
      <c r="E37" s="39">
        <v>1477</v>
      </c>
      <c r="F37" s="39">
        <v>1848</v>
      </c>
      <c r="G37" s="11">
        <f t="shared" si="2"/>
        <v>5396</v>
      </c>
      <c r="H37" s="18">
        <f t="shared" si="0"/>
        <v>6.4212792340161201E-3</v>
      </c>
      <c r="I37" s="19">
        <f>ROUNDDOWN(H37*$I$53,2)</f>
        <v>21532.12</v>
      </c>
    </row>
    <row r="38" spans="1:10" s="4" customFormat="1" ht="12" customHeight="1" x14ac:dyDescent="0.15">
      <c r="A38" s="4">
        <v>1036</v>
      </c>
      <c r="B38" s="35" t="s">
        <v>41</v>
      </c>
      <c r="C38" s="49" t="s">
        <v>42</v>
      </c>
      <c r="D38" s="39">
        <v>1986</v>
      </c>
      <c r="E38" s="39">
        <v>1673</v>
      </c>
      <c r="F38" s="39">
        <v>1864</v>
      </c>
      <c r="G38" s="11">
        <f t="shared" ref="G38:G43" si="4">E38+F38+D38</f>
        <v>5523</v>
      </c>
      <c r="H38" s="6">
        <f t="shared" si="0"/>
        <v>6.5724101574260617E-3</v>
      </c>
      <c r="I38" s="7">
        <f t="shared" si="3"/>
        <v>22038.91</v>
      </c>
    </row>
    <row r="39" spans="1:10" s="4" customFormat="1" ht="12" customHeight="1" x14ac:dyDescent="0.15">
      <c r="A39" s="4">
        <v>1037</v>
      </c>
      <c r="B39" s="38" t="s">
        <v>43</v>
      </c>
      <c r="C39" s="49" t="s">
        <v>119</v>
      </c>
      <c r="D39" s="39">
        <v>2624</v>
      </c>
      <c r="E39" s="39">
        <v>2400</v>
      </c>
      <c r="F39" s="39">
        <v>2375</v>
      </c>
      <c r="G39" s="11">
        <f t="shared" si="4"/>
        <v>7399</v>
      </c>
      <c r="H39" s="6">
        <f t="shared" si="0"/>
        <v>8.8048637977178046E-3</v>
      </c>
      <c r="I39" s="7">
        <f t="shared" si="3"/>
        <v>29524.87</v>
      </c>
    </row>
    <row r="40" spans="1:10" s="10" customFormat="1" ht="12" customHeight="1" x14ac:dyDescent="0.15">
      <c r="A40" s="10">
        <v>1038</v>
      </c>
      <c r="B40" s="35" t="s">
        <v>44</v>
      </c>
      <c r="C40" s="49" t="s">
        <v>64</v>
      </c>
      <c r="D40" s="45">
        <v>6196</v>
      </c>
      <c r="E40" s="45">
        <v>5715</v>
      </c>
      <c r="F40" s="45">
        <v>6017</v>
      </c>
      <c r="G40" s="11">
        <f t="shared" ref="G40:G41" si="5">E40+F40+D40</f>
        <v>17928</v>
      </c>
      <c r="H40" s="18">
        <f t="shared" si="0"/>
        <v>2.1334450353491661E-2</v>
      </c>
      <c r="I40" s="19">
        <f t="shared" si="3"/>
        <v>71539.66</v>
      </c>
      <c r="J40" s="58"/>
    </row>
    <row r="41" spans="1:10" s="4" customFormat="1" ht="12" customHeight="1" x14ac:dyDescent="0.15">
      <c r="A41" s="4">
        <v>1039</v>
      </c>
      <c r="B41" s="35" t="s">
        <v>45</v>
      </c>
      <c r="C41" s="25" t="s">
        <v>149</v>
      </c>
      <c r="D41" s="39">
        <v>4577</v>
      </c>
      <c r="E41" s="39">
        <v>4270</v>
      </c>
      <c r="F41" s="39">
        <v>4154</v>
      </c>
      <c r="G41" s="11">
        <f t="shared" si="5"/>
        <v>13001</v>
      </c>
      <c r="H41" s="6">
        <f t="shared" si="0"/>
        <v>1.5471284529548476E-2</v>
      </c>
      <c r="I41" s="7">
        <f t="shared" si="3"/>
        <v>51879.02</v>
      </c>
    </row>
    <row r="42" spans="1:10" s="4" customFormat="1" ht="12" customHeight="1" x14ac:dyDescent="0.15">
      <c r="A42" s="4">
        <v>1040</v>
      </c>
      <c r="B42" s="38" t="s">
        <v>46</v>
      </c>
      <c r="C42" s="49" t="s">
        <v>120</v>
      </c>
      <c r="D42" s="39">
        <v>25891</v>
      </c>
      <c r="E42" s="39">
        <v>23931</v>
      </c>
      <c r="F42" s="39">
        <v>24854</v>
      </c>
      <c r="G42" s="11">
        <f t="shared" si="4"/>
        <v>74676</v>
      </c>
      <c r="H42" s="6">
        <f t="shared" si="0"/>
        <v>8.8864982965045913E-2</v>
      </c>
      <c r="I42" s="7">
        <f>ROUNDUP(H42*$I$53,2)</f>
        <v>297986.15000000002</v>
      </c>
    </row>
    <row r="43" spans="1:10" s="10" customFormat="1" ht="12" customHeight="1" x14ac:dyDescent="0.15">
      <c r="A43" s="10">
        <v>1041</v>
      </c>
      <c r="B43" s="35" t="s">
        <v>47</v>
      </c>
      <c r="C43" s="49" t="s">
        <v>93</v>
      </c>
      <c r="D43" s="39">
        <v>319</v>
      </c>
      <c r="E43" s="39">
        <v>309</v>
      </c>
      <c r="F43" s="39">
        <v>389</v>
      </c>
      <c r="G43" s="11">
        <f t="shared" si="4"/>
        <v>1017</v>
      </c>
      <c r="H43" s="18">
        <f t="shared" si="0"/>
        <v>1.2102373945504807E-3</v>
      </c>
      <c r="I43" s="19">
        <f>ROUND(H43*$I$53,2)</f>
        <v>4058.22</v>
      </c>
      <c r="J43" s="58"/>
    </row>
    <row r="44" spans="1:10" s="4" customFormat="1" ht="12" customHeight="1" x14ac:dyDescent="0.15">
      <c r="A44" s="4">
        <v>1042</v>
      </c>
      <c r="B44" s="38" t="s">
        <v>48</v>
      </c>
      <c r="C44" s="25" t="s">
        <v>153</v>
      </c>
      <c r="D44" s="39">
        <v>16811</v>
      </c>
      <c r="E44" s="39">
        <v>14899</v>
      </c>
      <c r="F44" s="39">
        <v>16364</v>
      </c>
      <c r="G44" s="11">
        <f t="shared" ref="G44:G49" si="6">E44+F44+D44</f>
        <v>48074</v>
      </c>
      <c r="H44" s="6">
        <f>G44/G$53</f>
        <v>5.7208409543382313E-2</v>
      </c>
      <c r="I44" s="7">
        <f>ROUNDDOWN(H44*$I$53,2)</f>
        <v>191833.86</v>
      </c>
    </row>
    <row r="45" spans="1:10" s="4" customFormat="1" ht="12" customHeight="1" x14ac:dyDescent="0.15">
      <c r="A45" s="4">
        <v>1043</v>
      </c>
      <c r="B45" s="35" t="s">
        <v>49</v>
      </c>
      <c r="C45" s="25" t="s">
        <v>80</v>
      </c>
      <c r="D45" s="39">
        <v>6416</v>
      </c>
      <c r="E45" s="39">
        <v>5409</v>
      </c>
      <c r="F45" s="39">
        <v>5697</v>
      </c>
      <c r="G45" s="11">
        <f t="shared" si="6"/>
        <v>17522</v>
      </c>
      <c r="H45" s="6">
        <f t="shared" si="0"/>
        <v>2.0851307401488224E-2</v>
      </c>
      <c r="I45" s="7">
        <f>ROUNDDOWN(H45*$I$53,2)</f>
        <v>69919.56</v>
      </c>
    </row>
    <row r="46" spans="1:10" s="4" customFormat="1" ht="12" customHeight="1" x14ac:dyDescent="0.15">
      <c r="A46" s="4">
        <v>1044</v>
      </c>
      <c r="B46" s="35" t="s">
        <v>50</v>
      </c>
      <c r="C46" s="25" t="s">
        <v>104</v>
      </c>
      <c r="D46" s="39">
        <v>1848</v>
      </c>
      <c r="E46" s="39">
        <v>1683</v>
      </c>
      <c r="F46" s="39">
        <v>1717</v>
      </c>
      <c r="G46" s="11">
        <f t="shared" si="6"/>
        <v>5248</v>
      </c>
      <c r="H46" s="6">
        <f t="shared" si="0"/>
        <v>6.2451581579163447E-3</v>
      </c>
      <c r="I46" s="7">
        <f>ROUND(H46*$I$53,2)</f>
        <v>20941.55</v>
      </c>
    </row>
    <row r="47" spans="1:10" s="4" customFormat="1" ht="12" customHeight="1" x14ac:dyDescent="0.15">
      <c r="A47" s="4">
        <v>1045</v>
      </c>
      <c r="B47" s="35" t="s">
        <v>51</v>
      </c>
      <c r="C47" s="25" t="s">
        <v>148</v>
      </c>
      <c r="D47" s="39">
        <v>2028</v>
      </c>
      <c r="E47" s="39">
        <v>1949</v>
      </c>
      <c r="F47" s="39">
        <v>1933</v>
      </c>
      <c r="G47" s="11">
        <f t="shared" si="6"/>
        <v>5910</v>
      </c>
      <c r="H47" s="6">
        <f t="shared" si="0"/>
        <v>7.0329429712815547E-3</v>
      </c>
      <c r="I47" s="7">
        <f>ROUNDUP(H47*$I$53,2)</f>
        <v>23583.19</v>
      </c>
      <c r="J47" s="59"/>
    </row>
    <row r="48" spans="1:10" s="4" customFormat="1" ht="12" customHeight="1" x14ac:dyDescent="0.15">
      <c r="A48" s="4">
        <v>1046</v>
      </c>
      <c r="B48" s="38" t="s">
        <v>52</v>
      </c>
      <c r="C48" s="25" t="s">
        <v>156</v>
      </c>
      <c r="D48" s="39">
        <v>10716</v>
      </c>
      <c r="E48" s="39">
        <v>9445</v>
      </c>
      <c r="F48" s="39">
        <v>10062</v>
      </c>
      <c r="G48" s="11">
        <f t="shared" si="6"/>
        <v>30223</v>
      </c>
      <c r="H48" s="6">
        <f t="shared" si="0"/>
        <v>3.596558974975337E-2</v>
      </c>
      <c r="I48" s="7">
        <f>ROUNDUP(H48*$I$53,2)</f>
        <v>120601.47</v>
      </c>
    </row>
    <row r="49" spans="1:10" s="4" customFormat="1" ht="12" customHeight="1" x14ac:dyDescent="0.15">
      <c r="A49" s="4">
        <v>2148</v>
      </c>
      <c r="B49" s="35" t="s">
        <v>53</v>
      </c>
      <c r="C49" s="49" t="s">
        <v>146</v>
      </c>
      <c r="D49" s="45">
        <v>553</v>
      </c>
      <c r="E49" s="45">
        <v>335</v>
      </c>
      <c r="F49" s="45">
        <v>229</v>
      </c>
      <c r="G49" s="11">
        <f t="shared" si="6"/>
        <v>1117</v>
      </c>
      <c r="H49" s="6">
        <f t="shared" si="0"/>
        <v>1.3292381216449232E-3</v>
      </c>
      <c r="I49" s="7">
        <f>ROUND(H49*$I$53,2)</f>
        <v>4457.26</v>
      </c>
    </row>
    <row r="50" spans="1:10" s="50" customFormat="1" ht="12" customHeight="1" x14ac:dyDescent="0.15">
      <c r="A50" s="50">
        <v>2342</v>
      </c>
      <c r="B50" s="51" t="s">
        <v>54</v>
      </c>
      <c r="C50" s="54" t="s">
        <v>151</v>
      </c>
      <c r="D50" s="55">
        <v>1170</v>
      </c>
      <c r="E50" s="56">
        <v>1035</v>
      </c>
      <c r="F50" s="56">
        <v>1148</v>
      </c>
      <c r="G50" s="52">
        <f>E50+F50+D50</f>
        <v>3353</v>
      </c>
      <c r="H50" s="53">
        <f t="shared" si="0"/>
        <v>3.9900943794766589E-3</v>
      </c>
      <c r="I50" s="15">
        <f>ROUND(H50*$I$53,2)</f>
        <v>13379.77</v>
      </c>
    </row>
    <row r="51" spans="1:10" s="10" customFormat="1" ht="12" customHeight="1" x14ac:dyDescent="0.15">
      <c r="A51" s="10">
        <v>2382</v>
      </c>
      <c r="B51" s="35" t="s">
        <v>55</v>
      </c>
      <c r="C51" s="49" t="s">
        <v>150</v>
      </c>
      <c r="D51" s="39">
        <v>604</v>
      </c>
      <c r="E51" s="39">
        <v>720</v>
      </c>
      <c r="F51" s="39">
        <v>281</v>
      </c>
      <c r="G51" s="52">
        <f>E51+F51+D51</f>
        <v>1605</v>
      </c>
      <c r="H51" s="18">
        <f t="shared" si="0"/>
        <v>1.909961669865803E-3</v>
      </c>
      <c r="I51" s="19">
        <f>ROUND(H51*$I$53,2)</f>
        <v>6404.57</v>
      </c>
      <c r="J51" s="58" t="s">
        <v>157</v>
      </c>
    </row>
    <row r="52" spans="1:10" s="4" customFormat="1" ht="12" customHeight="1" x14ac:dyDescent="0.15">
      <c r="A52" s="4">
        <v>2874</v>
      </c>
      <c r="B52" s="35" t="s">
        <v>56</v>
      </c>
      <c r="C52" s="49" t="s">
        <v>145</v>
      </c>
      <c r="D52" s="39">
        <v>3037</v>
      </c>
      <c r="E52" s="39">
        <v>2842</v>
      </c>
      <c r="F52" s="39">
        <v>3186</v>
      </c>
      <c r="G52" s="11">
        <f>E52+F52+D52</f>
        <v>9065</v>
      </c>
      <c r="H52" s="6">
        <f t="shared" si="0"/>
        <v>1.0787415911111218E-2</v>
      </c>
      <c r="I52" s="15">
        <f>ROUNDDOWN(H52*$I$53,2)</f>
        <v>36172.85</v>
      </c>
    </row>
    <row r="53" spans="1:10" s="4" customFormat="1" ht="14.65" customHeight="1" thickBot="1" x14ac:dyDescent="0.25">
      <c r="A53" s="16"/>
      <c r="B53" s="35" t="s">
        <v>3</v>
      </c>
      <c r="C53" s="25"/>
      <c r="D53" s="27"/>
      <c r="E53" s="5"/>
      <c r="F53" s="5"/>
      <c r="G53" s="5">
        <f>SUM(G3:G52)</f>
        <v>840331</v>
      </c>
      <c r="H53" s="6">
        <v>1</v>
      </c>
      <c r="I53" s="37">
        <v>3353245.91</v>
      </c>
    </row>
    <row r="54" spans="1:10" s="4" customFormat="1" ht="12" thickTop="1" x14ac:dyDescent="0.15">
      <c r="A54" s="16"/>
      <c r="B54" s="10"/>
      <c r="C54" s="25"/>
      <c r="D54" s="5"/>
      <c r="E54" s="5"/>
      <c r="F54" s="9"/>
      <c r="G54" s="5"/>
      <c r="H54" s="6"/>
      <c r="I54" s="26">
        <f>SUM(I3:I52)</f>
        <v>3348289.85</v>
      </c>
    </row>
    <row r="55" spans="1:10" ht="12" customHeight="1" x14ac:dyDescent="0.2">
      <c r="D55" s="1"/>
      <c r="E55" s="1"/>
      <c r="F55" s="1"/>
      <c r="G55" s="1"/>
      <c r="H55" s="1"/>
    </row>
    <row r="56" spans="1:10" ht="11.25" customHeight="1" x14ac:dyDescent="0.2">
      <c r="D56" s="1"/>
      <c r="E56" s="1"/>
      <c r="F56" s="1"/>
      <c r="G56" s="1"/>
      <c r="H56" s="1"/>
    </row>
    <row r="57" spans="1:10" ht="11.25" customHeight="1" x14ac:dyDescent="0.2">
      <c r="D57" s="1"/>
      <c r="E57" s="1"/>
      <c r="F57" s="1"/>
      <c r="G57" s="1"/>
      <c r="H57" s="1"/>
    </row>
    <row r="58" spans="1:10" ht="11.25" customHeight="1" x14ac:dyDescent="0.2">
      <c r="D58" s="1"/>
      <c r="E58" s="1"/>
      <c r="F58" s="1"/>
      <c r="G58" s="1"/>
      <c r="H58" s="1"/>
    </row>
    <row r="59" spans="1:10" ht="11.25" customHeight="1" x14ac:dyDescent="0.2">
      <c r="D59" s="1"/>
      <c r="E59" s="1"/>
      <c r="F59" s="1"/>
      <c r="G59" s="1"/>
      <c r="H59" s="1"/>
    </row>
    <row r="60" spans="1:10" ht="11.25" customHeight="1" x14ac:dyDescent="0.2">
      <c r="D60" s="1"/>
      <c r="E60" s="1"/>
      <c r="F60" s="1"/>
      <c r="G60" s="1"/>
      <c r="H60" s="1"/>
    </row>
    <row r="61" spans="1:10" ht="11.25" customHeight="1" x14ac:dyDescent="0.2">
      <c r="D61" s="1"/>
      <c r="E61" s="1"/>
      <c r="F61" s="1"/>
      <c r="G61" s="1"/>
      <c r="H61" s="1"/>
    </row>
    <row r="62" spans="1:10" ht="11.25" customHeight="1" x14ac:dyDescent="0.2">
      <c r="D62" s="1"/>
      <c r="E62" s="1"/>
      <c r="F62" s="1"/>
      <c r="G62" s="1"/>
      <c r="H62" s="1"/>
    </row>
    <row r="63" spans="1:10" ht="11.25" customHeight="1" x14ac:dyDescent="0.2">
      <c r="D63" s="1"/>
      <c r="E63" s="1"/>
      <c r="F63" s="1"/>
      <c r="G63" s="1"/>
      <c r="H63" s="1"/>
    </row>
    <row r="64" spans="1:10" ht="11.25" customHeight="1" x14ac:dyDescent="0.2">
      <c r="D64" s="1"/>
      <c r="E64" s="1"/>
      <c r="F64" s="1"/>
      <c r="G64" s="1"/>
      <c r="H64" s="1"/>
    </row>
    <row r="65" spans="4:8" ht="11.25" customHeight="1" x14ac:dyDescent="0.2">
      <c r="D65" s="1"/>
      <c r="E65" s="1"/>
      <c r="F65" s="1"/>
      <c r="G65" s="1"/>
      <c r="H65" s="1"/>
    </row>
    <row r="66" spans="4:8" ht="11.25" customHeight="1" x14ac:dyDescent="0.2">
      <c r="D66" s="1"/>
      <c r="E66" s="1"/>
      <c r="F66" s="1"/>
      <c r="G66" s="1"/>
      <c r="H66" s="1"/>
    </row>
    <row r="67" spans="4:8" ht="11.25" customHeight="1" x14ac:dyDescent="0.2">
      <c r="D67" s="1"/>
      <c r="E67" s="1"/>
      <c r="F67" s="1"/>
      <c r="G67" s="1"/>
      <c r="H67" s="1"/>
    </row>
    <row r="68" spans="4:8" ht="11.25" customHeight="1" x14ac:dyDescent="0.2">
      <c r="D68" s="1"/>
      <c r="E68" s="1"/>
      <c r="F68" s="1"/>
      <c r="G68" s="1"/>
      <c r="H68" s="1"/>
    </row>
    <row r="69" spans="4:8" ht="11.25" customHeight="1" x14ac:dyDescent="0.2">
      <c r="D69" s="1"/>
      <c r="E69" s="1"/>
      <c r="F69" s="1"/>
      <c r="G69" s="1"/>
      <c r="H69" s="1"/>
    </row>
    <row r="70" spans="4:8" ht="11.25" customHeight="1" x14ac:dyDescent="0.2">
      <c r="D70" s="1"/>
      <c r="E70" s="1"/>
      <c r="F70" s="1"/>
      <c r="G70" s="1"/>
      <c r="H70" s="1"/>
    </row>
    <row r="71" spans="4:8" ht="11.25" customHeight="1" x14ac:dyDescent="0.2">
      <c r="D71" s="1"/>
      <c r="E71" s="1"/>
      <c r="F71" s="1"/>
      <c r="G71" s="1"/>
      <c r="H71" s="1"/>
    </row>
    <row r="72" spans="4:8" ht="11.25" customHeight="1" x14ac:dyDescent="0.2">
      <c r="D72" s="1"/>
      <c r="E72" s="1"/>
      <c r="F72" s="1"/>
      <c r="G72" s="1"/>
      <c r="H72" s="1"/>
    </row>
    <row r="73" spans="4:8" ht="11.25" customHeight="1" x14ac:dyDescent="0.2">
      <c r="D73" s="1"/>
      <c r="E73" s="1"/>
      <c r="F73" s="1"/>
      <c r="G73" s="1"/>
      <c r="H73" s="1"/>
    </row>
  </sheetData>
  <phoneticPr fontId="0" type="noConversion"/>
  <printOptions gridLines="1"/>
  <pageMargins left="0.25" right="0.25" top="0.75" bottom="0.75" header="0.3" footer="0.3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workbookViewId="0">
      <pane xSplit="14" ySplit="25" topLeftCell="O26" activePane="bottomRight" state="frozen"/>
      <selection pane="topRight" activeCell="O1" sqref="O1"/>
      <selection pane="bottomLeft" activeCell="A26" sqref="A26"/>
      <selection pane="bottomRight" activeCell="G27" sqref="G27"/>
    </sheetView>
  </sheetViews>
  <sheetFormatPr defaultColWidth="9.28515625" defaultRowHeight="12.75" x14ac:dyDescent="0.2"/>
  <cols>
    <col min="1" max="1" width="9.5703125" style="1" customWidth="1"/>
    <col min="2" max="2" width="11.5703125" style="36" customWidth="1"/>
    <col min="3" max="7" width="9.140625" style="2" customWidth="1"/>
    <col min="8" max="16384" width="9.28515625" style="1"/>
  </cols>
  <sheetData>
    <row r="1" spans="1:7" s="12" customFormat="1" ht="27" customHeight="1" x14ac:dyDescent="0.2">
      <c r="A1" s="28" t="s">
        <v>161</v>
      </c>
      <c r="B1" s="33" t="s">
        <v>65</v>
      </c>
      <c r="C1" s="13"/>
      <c r="D1" s="13"/>
      <c r="E1" s="13"/>
      <c r="F1" s="13"/>
      <c r="G1" s="13"/>
    </row>
    <row r="2" spans="1:7" s="8" customFormat="1" ht="21.6" customHeight="1" x14ac:dyDescent="0.2">
      <c r="A2" s="21" t="s">
        <v>0</v>
      </c>
      <c r="B2" s="34" t="s">
        <v>1</v>
      </c>
      <c r="C2" s="23" t="s">
        <v>158</v>
      </c>
      <c r="D2" s="23" t="s">
        <v>159</v>
      </c>
      <c r="E2" s="23" t="s">
        <v>160</v>
      </c>
      <c r="F2" s="23"/>
      <c r="G2" s="23"/>
    </row>
    <row r="3" spans="1:7" s="8" customFormat="1" ht="21.6" customHeight="1" x14ac:dyDescent="0.2">
      <c r="A3" s="21"/>
      <c r="B3" s="34"/>
      <c r="C3" s="23" t="s">
        <v>97</v>
      </c>
      <c r="D3" s="23" t="s">
        <v>98</v>
      </c>
      <c r="E3" s="23" t="s">
        <v>99</v>
      </c>
      <c r="F3" s="23" t="s">
        <v>100</v>
      </c>
      <c r="G3" s="23"/>
    </row>
    <row r="4" spans="1:7" s="4" customFormat="1" ht="12" customHeight="1" x14ac:dyDescent="0.15">
      <c r="A4" s="10">
        <v>1001</v>
      </c>
      <c r="B4" s="35" t="s">
        <v>5</v>
      </c>
      <c r="C4" s="40">
        <v>858</v>
      </c>
      <c r="D4" s="40">
        <v>113</v>
      </c>
      <c r="E4" s="40">
        <v>3427</v>
      </c>
      <c r="F4" s="40">
        <v>0</v>
      </c>
      <c r="G4" s="40">
        <f>SUM(C4:F4)</f>
        <v>4398</v>
      </c>
    </row>
    <row r="5" spans="1:7" s="4" customFormat="1" ht="12" customHeight="1" x14ac:dyDescent="0.15">
      <c r="A5" s="10">
        <v>1002</v>
      </c>
      <c r="B5" s="38" t="s">
        <v>6</v>
      </c>
      <c r="C5" s="40">
        <v>3012</v>
      </c>
      <c r="D5" s="40">
        <v>0</v>
      </c>
      <c r="E5" s="40">
        <v>23896</v>
      </c>
      <c r="F5" s="40">
        <v>0</v>
      </c>
      <c r="G5" s="40">
        <f t="shared" ref="G5:G53" si="0">SUM(C5:F5)</f>
        <v>26908</v>
      </c>
    </row>
    <row r="6" spans="1:7" s="4" customFormat="1" ht="12" customHeight="1" x14ac:dyDescent="0.15">
      <c r="A6" s="10">
        <v>1003</v>
      </c>
      <c r="B6" s="35" t="s">
        <v>7</v>
      </c>
      <c r="C6" s="40">
        <v>295</v>
      </c>
      <c r="D6" s="40">
        <v>93</v>
      </c>
      <c r="E6" s="40">
        <v>1242</v>
      </c>
      <c r="F6" s="40">
        <v>0</v>
      </c>
      <c r="G6" s="40">
        <f t="shared" si="0"/>
        <v>1630</v>
      </c>
    </row>
    <row r="7" spans="1:7" s="10" customFormat="1" ht="12" customHeight="1" x14ac:dyDescent="0.15">
      <c r="A7" s="10">
        <v>1004</v>
      </c>
      <c r="B7" s="35" t="s">
        <v>8</v>
      </c>
      <c r="C7" s="40">
        <v>4060</v>
      </c>
      <c r="D7" s="40">
        <v>602</v>
      </c>
      <c r="E7" s="40">
        <v>31073</v>
      </c>
      <c r="F7" s="40">
        <v>0</v>
      </c>
      <c r="G7" s="40">
        <f t="shared" si="0"/>
        <v>35735</v>
      </c>
    </row>
    <row r="8" spans="1:7" s="4" customFormat="1" ht="12" customHeight="1" x14ac:dyDescent="0.15">
      <c r="A8" s="10">
        <v>1005</v>
      </c>
      <c r="B8" s="35" t="s">
        <v>9</v>
      </c>
      <c r="C8" s="40">
        <v>339</v>
      </c>
      <c r="D8" s="40">
        <v>0</v>
      </c>
      <c r="E8" s="40">
        <v>2282</v>
      </c>
      <c r="F8" s="40">
        <v>0</v>
      </c>
      <c r="G8" s="40">
        <f t="shared" si="0"/>
        <v>2621</v>
      </c>
    </row>
    <row r="9" spans="1:7" s="4" customFormat="1" ht="12" customHeight="1" x14ac:dyDescent="0.15">
      <c r="A9" s="10">
        <v>1006</v>
      </c>
      <c r="B9" s="35" t="s">
        <v>10</v>
      </c>
      <c r="C9" s="40">
        <v>11886</v>
      </c>
      <c r="D9" s="40">
        <v>181</v>
      </c>
      <c r="E9" s="40">
        <v>4344</v>
      </c>
      <c r="F9" s="40">
        <v>0</v>
      </c>
      <c r="G9" s="40">
        <f>SUM(C9:F9)</f>
        <v>16411</v>
      </c>
    </row>
    <row r="10" spans="1:7" s="4" customFormat="1" ht="12" customHeight="1" x14ac:dyDescent="0.15">
      <c r="A10" s="10">
        <v>1007</v>
      </c>
      <c r="B10" s="38" t="s">
        <v>11</v>
      </c>
      <c r="C10" s="40">
        <v>11670</v>
      </c>
      <c r="D10" s="40">
        <v>0</v>
      </c>
      <c r="E10" s="40">
        <v>41409</v>
      </c>
      <c r="F10" s="40">
        <v>0</v>
      </c>
      <c r="G10" s="40">
        <f t="shared" si="0"/>
        <v>53079</v>
      </c>
    </row>
    <row r="11" spans="1:7" s="4" customFormat="1" ht="12" customHeight="1" x14ac:dyDescent="0.15">
      <c r="A11" s="4">
        <v>1008</v>
      </c>
      <c r="B11" s="38" t="s">
        <v>12</v>
      </c>
      <c r="C11" s="40">
        <v>2236</v>
      </c>
      <c r="D11" s="40">
        <v>767</v>
      </c>
      <c r="E11" s="40">
        <v>25269</v>
      </c>
      <c r="F11" s="40">
        <v>8</v>
      </c>
      <c r="G11" s="40">
        <f t="shared" si="0"/>
        <v>28280</v>
      </c>
    </row>
    <row r="12" spans="1:7" s="4" customFormat="1" ht="12" customHeight="1" x14ac:dyDescent="0.15">
      <c r="A12" s="4">
        <v>1009</v>
      </c>
      <c r="B12" s="35" t="s">
        <v>13</v>
      </c>
      <c r="C12" s="40">
        <v>451</v>
      </c>
      <c r="D12" s="40">
        <v>78</v>
      </c>
      <c r="E12" s="40">
        <v>3398</v>
      </c>
      <c r="F12" s="40">
        <v>0</v>
      </c>
      <c r="G12" s="40">
        <f t="shared" si="0"/>
        <v>3927</v>
      </c>
    </row>
    <row r="13" spans="1:7" s="10" customFormat="1" ht="12" customHeight="1" x14ac:dyDescent="0.15">
      <c r="A13" s="10">
        <v>1010</v>
      </c>
      <c r="B13" s="38" t="s">
        <v>15</v>
      </c>
      <c r="C13" s="40">
        <v>8730</v>
      </c>
      <c r="D13" s="40">
        <v>4192</v>
      </c>
      <c r="E13" s="40">
        <v>67571</v>
      </c>
      <c r="F13" s="40">
        <v>96</v>
      </c>
      <c r="G13" s="40">
        <f t="shared" si="0"/>
        <v>80589</v>
      </c>
    </row>
    <row r="14" spans="1:7" s="4" customFormat="1" ht="12" customHeight="1" x14ac:dyDescent="0.15">
      <c r="A14" s="4">
        <v>1011</v>
      </c>
      <c r="B14" s="35" t="s">
        <v>16</v>
      </c>
      <c r="C14" s="40">
        <v>1273</v>
      </c>
      <c r="D14" s="40">
        <v>158</v>
      </c>
      <c r="E14" s="40">
        <v>11219</v>
      </c>
      <c r="F14" s="40">
        <v>0</v>
      </c>
      <c r="G14" s="40">
        <f t="shared" si="0"/>
        <v>12650</v>
      </c>
    </row>
    <row r="15" spans="1:7" s="10" customFormat="1" ht="12" customHeight="1" x14ac:dyDescent="0.15">
      <c r="A15" s="10">
        <v>1012</v>
      </c>
      <c r="B15" s="35" t="s">
        <v>17</v>
      </c>
      <c r="C15" s="40">
        <v>1115</v>
      </c>
      <c r="D15" s="40">
        <v>52</v>
      </c>
      <c r="E15" s="40">
        <v>6297</v>
      </c>
      <c r="F15" s="40">
        <v>0</v>
      </c>
      <c r="G15" s="40">
        <f t="shared" si="0"/>
        <v>7464</v>
      </c>
    </row>
    <row r="16" spans="1:7" s="4" customFormat="1" ht="12" customHeight="1" x14ac:dyDescent="0.15">
      <c r="A16" s="4">
        <v>1013</v>
      </c>
      <c r="B16" s="35" t="s">
        <v>18</v>
      </c>
      <c r="C16" s="40">
        <v>1438</v>
      </c>
      <c r="D16" s="40">
        <v>241</v>
      </c>
      <c r="E16" s="40">
        <v>5812</v>
      </c>
      <c r="F16" s="40">
        <v>0</v>
      </c>
      <c r="G16" s="40">
        <f t="shared" si="0"/>
        <v>7491</v>
      </c>
    </row>
    <row r="17" spans="1:7" s="4" customFormat="1" ht="12" customHeight="1" x14ac:dyDescent="0.15">
      <c r="A17" s="4">
        <v>1014</v>
      </c>
      <c r="B17" s="38" t="s">
        <v>19</v>
      </c>
      <c r="C17" s="40">
        <v>992</v>
      </c>
      <c r="D17" s="40">
        <v>408</v>
      </c>
      <c r="E17" s="40">
        <v>5930</v>
      </c>
      <c r="F17" s="40">
        <v>0</v>
      </c>
      <c r="G17" s="40">
        <f t="shared" si="0"/>
        <v>7330</v>
      </c>
    </row>
    <row r="18" spans="1:7" s="4" customFormat="1" ht="12" customHeight="1" x14ac:dyDescent="0.15">
      <c r="A18" s="4">
        <v>1015</v>
      </c>
      <c r="B18" s="35" t="s">
        <v>20</v>
      </c>
      <c r="C18" s="40">
        <v>1444</v>
      </c>
      <c r="D18" s="40">
        <v>60</v>
      </c>
      <c r="E18" s="40">
        <v>6281</v>
      </c>
      <c r="F18" s="40">
        <v>0</v>
      </c>
      <c r="G18" s="40">
        <f t="shared" si="0"/>
        <v>7785</v>
      </c>
    </row>
    <row r="19" spans="1:7" s="4" customFormat="1" ht="12" customHeight="1" x14ac:dyDescent="0.15">
      <c r="A19" s="4">
        <v>1016</v>
      </c>
      <c r="B19" s="35" t="s">
        <v>21</v>
      </c>
      <c r="C19" s="40">
        <v>935</v>
      </c>
      <c r="D19" s="40">
        <v>1667</v>
      </c>
      <c r="E19" s="40">
        <v>12920</v>
      </c>
      <c r="F19" s="40">
        <v>0</v>
      </c>
      <c r="G19" s="40">
        <f t="shared" si="0"/>
        <v>15522</v>
      </c>
    </row>
    <row r="20" spans="1:7" s="10" customFormat="1" ht="12" customHeight="1" x14ac:dyDescent="0.15">
      <c r="A20" s="10">
        <v>1017</v>
      </c>
      <c r="B20" s="35" t="s">
        <v>110</v>
      </c>
      <c r="C20" s="40">
        <v>690</v>
      </c>
      <c r="D20" s="40">
        <v>644</v>
      </c>
      <c r="E20" s="40">
        <v>8407</v>
      </c>
      <c r="F20" s="40">
        <v>0</v>
      </c>
      <c r="G20" s="40">
        <f t="shared" si="0"/>
        <v>9741</v>
      </c>
    </row>
    <row r="21" spans="1:7" s="10" customFormat="1" ht="12" customHeight="1" x14ac:dyDescent="0.15">
      <c r="A21" s="10">
        <v>1018</v>
      </c>
      <c r="B21" s="38" t="s">
        <v>22</v>
      </c>
      <c r="C21" s="40">
        <v>931</v>
      </c>
      <c r="D21" s="40">
        <v>994</v>
      </c>
      <c r="E21" s="40">
        <v>12409</v>
      </c>
      <c r="F21" s="40">
        <v>76</v>
      </c>
      <c r="G21" s="40">
        <f t="shared" si="0"/>
        <v>14410</v>
      </c>
    </row>
    <row r="22" spans="1:7" s="4" customFormat="1" ht="12" customHeight="1" x14ac:dyDescent="0.15">
      <c r="A22" s="4">
        <v>1019</v>
      </c>
      <c r="B22" s="35" t="s">
        <v>23</v>
      </c>
      <c r="C22" s="40">
        <v>391</v>
      </c>
      <c r="D22" s="40">
        <v>199</v>
      </c>
      <c r="E22" s="40">
        <v>2668</v>
      </c>
      <c r="F22" s="40">
        <v>0</v>
      </c>
      <c r="G22" s="40">
        <f t="shared" si="0"/>
        <v>3258</v>
      </c>
    </row>
    <row r="23" spans="1:7" s="4" customFormat="1" ht="12" customHeight="1" x14ac:dyDescent="0.15">
      <c r="A23" s="4">
        <v>1020</v>
      </c>
      <c r="B23" s="38" t="s">
        <v>25</v>
      </c>
      <c r="C23" s="40">
        <v>805</v>
      </c>
      <c r="D23" s="40">
        <v>67</v>
      </c>
      <c r="E23" s="40">
        <v>4255</v>
      </c>
      <c r="F23" s="40">
        <v>2</v>
      </c>
      <c r="G23" s="40">
        <f t="shared" si="0"/>
        <v>5129</v>
      </c>
    </row>
    <row r="24" spans="1:7" s="10" customFormat="1" ht="12" customHeight="1" x14ac:dyDescent="0.15">
      <c r="A24" s="10">
        <v>1021</v>
      </c>
      <c r="B24" s="35" t="s">
        <v>26</v>
      </c>
      <c r="C24" s="41">
        <v>2622</v>
      </c>
      <c r="D24" s="41">
        <v>2444</v>
      </c>
      <c r="E24" s="41">
        <v>25652</v>
      </c>
      <c r="F24" s="40">
        <v>0</v>
      </c>
      <c r="G24" s="40">
        <f t="shared" si="0"/>
        <v>30718</v>
      </c>
    </row>
    <row r="25" spans="1:7" s="10" customFormat="1" ht="12" customHeight="1" x14ac:dyDescent="0.15">
      <c r="A25" s="10">
        <v>1022</v>
      </c>
      <c r="B25" s="35" t="s">
        <v>27</v>
      </c>
      <c r="C25" s="40">
        <v>1610</v>
      </c>
      <c r="D25" s="40">
        <v>0</v>
      </c>
      <c r="E25" s="40">
        <v>7475</v>
      </c>
      <c r="F25" s="40">
        <v>0</v>
      </c>
      <c r="G25" s="40">
        <f>SUM(C25:F25)</f>
        <v>9085</v>
      </c>
    </row>
    <row r="26" spans="1:7" s="4" customFormat="1" ht="12" customHeight="1" x14ac:dyDescent="0.15">
      <c r="A26" s="4">
        <v>1023</v>
      </c>
      <c r="B26" s="38" t="s">
        <v>28</v>
      </c>
      <c r="C26" s="40">
        <v>13238</v>
      </c>
      <c r="D26" s="40">
        <v>3650</v>
      </c>
      <c r="E26" s="40">
        <v>85582</v>
      </c>
      <c r="F26" s="40">
        <v>117</v>
      </c>
      <c r="G26" s="40">
        <f t="shared" si="0"/>
        <v>102587</v>
      </c>
    </row>
    <row r="27" spans="1:7" s="10" customFormat="1" ht="12" customHeight="1" x14ac:dyDescent="0.15">
      <c r="A27" s="10">
        <v>1024</v>
      </c>
      <c r="B27" s="35" t="s">
        <v>29</v>
      </c>
      <c r="C27" s="41">
        <v>3021</v>
      </c>
      <c r="D27" s="41">
        <v>1070</v>
      </c>
      <c r="E27" s="41">
        <v>10662</v>
      </c>
      <c r="F27" s="40">
        <v>0</v>
      </c>
      <c r="G27" s="40">
        <f t="shared" si="0"/>
        <v>14753</v>
      </c>
    </row>
    <row r="28" spans="1:7" s="10" customFormat="1" ht="12" customHeight="1" x14ac:dyDescent="0.15">
      <c r="A28" s="10">
        <v>1025</v>
      </c>
      <c r="B28" s="35" t="s">
        <v>30</v>
      </c>
      <c r="C28" s="40">
        <v>834</v>
      </c>
      <c r="D28" s="40">
        <v>110</v>
      </c>
      <c r="E28" s="40">
        <v>3883</v>
      </c>
      <c r="F28" s="40">
        <v>0</v>
      </c>
      <c r="G28" s="40">
        <f t="shared" si="0"/>
        <v>4827</v>
      </c>
    </row>
    <row r="29" spans="1:7" s="4" customFormat="1" ht="12" customHeight="1" x14ac:dyDescent="0.15">
      <c r="A29" s="4">
        <v>1026</v>
      </c>
      <c r="B29" s="35" t="s">
        <v>31</v>
      </c>
      <c r="C29" s="40">
        <v>11084</v>
      </c>
      <c r="D29" s="40">
        <v>2869</v>
      </c>
      <c r="E29" s="40">
        <v>47283</v>
      </c>
      <c r="F29" s="40">
        <v>0</v>
      </c>
      <c r="G29" s="40">
        <f t="shared" si="0"/>
        <v>61236</v>
      </c>
    </row>
    <row r="30" spans="1:7" s="10" customFormat="1" ht="12" customHeight="1" x14ac:dyDescent="0.15">
      <c r="A30" s="10">
        <v>1027</v>
      </c>
      <c r="B30" s="35" t="s">
        <v>32</v>
      </c>
      <c r="C30" s="42">
        <v>34256</v>
      </c>
      <c r="D30" s="42">
        <v>271</v>
      </c>
      <c r="E30" s="42">
        <v>6479</v>
      </c>
      <c r="F30" s="42">
        <v>0</v>
      </c>
      <c r="G30" s="40">
        <f>SUM(C30:F30)</f>
        <v>41006</v>
      </c>
    </row>
    <row r="31" spans="1:7" s="4" customFormat="1" ht="12" customHeight="1" x14ac:dyDescent="0.15">
      <c r="A31" s="4">
        <v>1028</v>
      </c>
      <c r="B31" s="38" t="s">
        <v>33</v>
      </c>
      <c r="C31" s="40">
        <v>1264</v>
      </c>
      <c r="D31" s="40">
        <v>255</v>
      </c>
      <c r="E31" s="40">
        <v>7945</v>
      </c>
      <c r="F31" s="40">
        <v>45</v>
      </c>
      <c r="G31" s="40">
        <f t="shared" si="0"/>
        <v>9509</v>
      </c>
    </row>
    <row r="32" spans="1:7" s="4" customFormat="1" ht="12" customHeight="1" x14ac:dyDescent="0.15">
      <c r="A32" s="4">
        <v>1029</v>
      </c>
      <c r="B32" s="35" t="s">
        <v>34</v>
      </c>
      <c r="C32" s="40"/>
      <c r="D32" s="40"/>
      <c r="E32" s="40"/>
      <c r="F32" s="40"/>
      <c r="G32" s="40">
        <f t="shared" si="0"/>
        <v>0</v>
      </c>
    </row>
    <row r="33" spans="1:12" s="10" customFormat="1" ht="12" customHeight="1" x14ac:dyDescent="0.15">
      <c r="A33" s="10">
        <v>1030</v>
      </c>
      <c r="B33" s="38" t="s">
        <v>35</v>
      </c>
      <c r="C33" s="40">
        <v>1639</v>
      </c>
      <c r="D33" s="40">
        <v>199</v>
      </c>
      <c r="E33" s="40">
        <v>10925</v>
      </c>
      <c r="F33" s="40">
        <v>22</v>
      </c>
      <c r="G33" s="40">
        <f t="shared" si="0"/>
        <v>12785</v>
      </c>
    </row>
    <row r="34" spans="1:12" s="4" customFormat="1" ht="12" customHeight="1" x14ac:dyDescent="0.15">
      <c r="A34" s="4">
        <v>1031</v>
      </c>
      <c r="B34" s="35" t="s">
        <v>36</v>
      </c>
      <c r="C34" s="40">
        <v>832</v>
      </c>
      <c r="D34" s="40">
        <v>120</v>
      </c>
      <c r="E34" s="40">
        <v>2887</v>
      </c>
      <c r="F34" s="40">
        <v>0</v>
      </c>
      <c r="G34" s="40">
        <f t="shared" si="0"/>
        <v>3839</v>
      </c>
    </row>
    <row r="35" spans="1:12" s="4" customFormat="1" ht="12" customHeight="1" x14ac:dyDescent="0.15">
      <c r="A35" s="4">
        <v>1032</v>
      </c>
      <c r="B35" s="35" t="s">
        <v>38</v>
      </c>
      <c r="C35" s="40">
        <v>3800</v>
      </c>
      <c r="D35" s="40">
        <v>3002</v>
      </c>
      <c r="E35" s="40">
        <v>84586</v>
      </c>
      <c r="F35" s="40">
        <v>0</v>
      </c>
      <c r="G35" s="40">
        <f t="shared" si="0"/>
        <v>91388</v>
      </c>
    </row>
    <row r="36" spans="1:12" s="10" customFormat="1" ht="12" customHeight="1" x14ac:dyDescent="0.15">
      <c r="A36" s="10">
        <v>1033</v>
      </c>
      <c r="B36" s="35" t="s">
        <v>39</v>
      </c>
      <c r="C36" s="40">
        <v>404</v>
      </c>
      <c r="D36" s="40">
        <v>0</v>
      </c>
      <c r="E36" s="40">
        <v>1046</v>
      </c>
      <c r="F36" s="40">
        <v>0</v>
      </c>
      <c r="G36" s="40">
        <f t="shared" si="0"/>
        <v>1450</v>
      </c>
    </row>
    <row r="37" spans="1:12" s="10" customFormat="1" ht="12" customHeight="1" x14ac:dyDescent="0.15">
      <c r="A37" s="10">
        <v>1034</v>
      </c>
      <c r="B37" s="35" t="s">
        <v>91</v>
      </c>
      <c r="C37" s="40">
        <v>995</v>
      </c>
      <c r="D37" s="40">
        <v>432</v>
      </c>
      <c r="E37" s="40">
        <v>5797</v>
      </c>
      <c r="F37" s="40">
        <v>0</v>
      </c>
      <c r="G37" s="40">
        <f t="shared" si="0"/>
        <v>7224</v>
      </c>
      <c r="J37" s="4"/>
      <c r="K37" s="4"/>
      <c r="L37" s="4"/>
    </row>
    <row r="38" spans="1:12" s="10" customFormat="1" ht="12" customHeight="1" x14ac:dyDescent="0.15">
      <c r="A38" s="10">
        <v>1035</v>
      </c>
      <c r="B38" s="35" t="s">
        <v>40</v>
      </c>
      <c r="C38" s="40">
        <v>944</v>
      </c>
      <c r="D38" s="40">
        <v>149</v>
      </c>
      <c r="E38" s="40">
        <v>5396</v>
      </c>
      <c r="F38" s="40">
        <v>0</v>
      </c>
      <c r="G38" s="40">
        <f t="shared" si="0"/>
        <v>6489</v>
      </c>
    </row>
    <row r="39" spans="1:12" s="4" customFormat="1" ht="12" customHeight="1" x14ac:dyDescent="0.15">
      <c r="A39" s="4">
        <v>1036</v>
      </c>
      <c r="B39" s="35" t="s">
        <v>41</v>
      </c>
      <c r="C39" s="40">
        <v>497</v>
      </c>
      <c r="D39" s="40">
        <v>122</v>
      </c>
      <c r="E39" s="40">
        <v>5523</v>
      </c>
      <c r="F39" s="40">
        <v>0</v>
      </c>
      <c r="G39" s="40">
        <f t="shared" si="0"/>
        <v>6142</v>
      </c>
    </row>
    <row r="40" spans="1:12" s="4" customFormat="1" ht="12" customHeight="1" x14ac:dyDescent="0.15">
      <c r="A40" s="4">
        <v>1037</v>
      </c>
      <c r="B40" s="35" t="s">
        <v>43</v>
      </c>
      <c r="C40" s="40">
        <v>945</v>
      </c>
      <c r="D40" s="40">
        <v>277</v>
      </c>
      <c r="E40" s="40">
        <v>7389</v>
      </c>
      <c r="F40" s="40">
        <v>10</v>
      </c>
      <c r="G40" s="40">
        <f t="shared" si="0"/>
        <v>8621</v>
      </c>
    </row>
    <row r="41" spans="1:12" s="10" customFormat="1" ht="12" customHeight="1" x14ac:dyDescent="0.15">
      <c r="A41" s="10">
        <v>1038</v>
      </c>
      <c r="B41" s="35" t="s">
        <v>44</v>
      </c>
      <c r="C41" s="43">
        <v>1496</v>
      </c>
      <c r="D41" s="43">
        <v>1267</v>
      </c>
      <c r="E41" s="43">
        <v>17928</v>
      </c>
      <c r="F41" s="43">
        <v>0</v>
      </c>
      <c r="G41" s="40">
        <f t="shared" si="0"/>
        <v>20691</v>
      </c>
    </row>
    <row r="42" spans="1:12" s="4" customFormat="1" ht="12" customHeight="1" x14ac:dyDescent="0.15">
      <c r="A42" s="4">
        <v>1039</v>
      </c>
      <c r="B42" s="35" t="s">
        <v>45</v>
      </c>
      <c r="C42" s="40">
        <v>2487</v>
      </c>
      <c r="D42" s="40">
        <v>522</v>
      </c>
      <c r="E42" s="40">
        <v>13001</v>
      </c>
      <c r="F42" s="40">
        <v>0</v>
      </c>
      <c r="G42" s="40">
        <f t="shared" si="0"/>
        <v>16010</v>
      </c>
    </row>
    <row r="43" spans="1:12" s="4" customFormat="1" ht="12" customHeight="1" x14ac:dyDescent="0.15">
      <c r="A43" s="4">
        <v>1040</v>
      </c>
      <c r="B43" s="35" t="s">
        <v>46</v>
      </c>
      <c r="C43" s="40">
        <v>74554</v>
      </c>
      <c r="D43" s="40">
        <v>7078</v>
      </c>
      <c r="E43" s="40">
        <v>74676</v>
      </c>
      <c r="F43" s="40">
        <v>0</v>
      </c>
      <c r="G43" s="40">
        <f t="shared" si="0"/>
        <v>156308</v>
      </c>
    </row>
    <row r="44" spans="1:12" s="10" customFormat="1" ht="12" customHeight="1" x14ac:dyDescent="0.15">
      <c r="A44" s="10">
        <v>1041</v>
      </c>
      <c r="B44" s="35" t="s">
        <v>47</v>
      </c>
      <c r="C44" s="40">
        <v>1470</v>
      </c>
      <c r="D44" s="40">
        <v>0</v>
      </c>
      <c r="E44" s="40">
        <v>1017</v>
      </c>
      <c r="F44" s="40">
        <v>0</v>
      </c>
      <c r="G44" s="40">
        <f t="shared" si="0"/>
        <v>2487</v>
      </c>
    </row>
    <row r="45" spans="1:12" s="4" customFormat="1" ht="12" customHeight="1" x14ac:dyDescent="0.15">
      <c r="A45" s="4">
        <v>1042</v>
      </c>
      <c r="B45" s="38" t="s">
        <v>48</v>
      </c>
      <c r="C45" s="40">
        <v>7141</v>
      </c>
      <c r="D45" s="40">
        <v>1200</v>
      </c>
      <c r="E45" s="40">
        <v>47914</v>
      </c>
      <c r="F45" s="40">
        <v>160</v>
      </c>
      <c r="G45" s="40">
        <f t="shared" si="0"/>
        <v>56415</v>
      </c>
    </row>
    <row r="46" spans="1:12" s="4" customFormat="1" ht="12" customHeight="1" x14ac:dyDescent="0.15">
      <c r="A46" s="4">
        <v>1043</v>
      </c>
      <c r="B46" s="35" t="s">
        <v>49</v>
      </c>
      <c r="C46" s="40">
        <v>34652</v>
      </c>
      <c r="D46" s="40">
        <v>1640</v>
      </c>
      <c r="E46" s="40">
        <v>17522</v>
      </c>
      <c r="F46" s="40">
        <v>0</v>
      </c>
      <c r="G46" s="40">
        <f t="shared" si="0"/>
        <v>53814</v>
      </c>
    </row>
    <row r="47" spans="1:12" s="4" customFormat="1" ht="12" customHeight="1" x14ac:dyDescent="0.15">
      <c r="A47" s="4">
        <v>1044</v>
      </c>
      <c r="B47" s="35" t="s">
        <v>50</v>
      </c>
      <c r="C47" s="40">
        <v>940</v>
      </c>
      <c r="D47" s="40">
        <v>30</v>
      </c>
      <c r="E47" s="40">
        <v>5248</v>
      </c>
      <c r="F47" s="40">
        <v>0</v>
      </c>
      <c r="G47" s="40">
        <f t="shared" si="0"/>
        <v>6218</v>
      </c>
    </row>
    <row r="48" spans="1:12" s="4" customFormat="1" ht="12" customHeight="1" x14ac:dyDescent="0.15">
      <c r="A48" s="4">
        <v>1045</v>
      </c>
      <c r="B48" s="35" t="s">
        <v>51</v>
      </c>
      <c r="C48" s="40">
        <v>9674</v>
      </c>
      <c r="D48" s="40">
        <v>0</v>
      </c>
      <c r="E48" s="40">
        <v>5910</v>
      </c>
      <c r="F48" s="40">
        <v>0</v>
      </c>
      <c r="G48" s="40">
        <f>SUM(C48:F48)</f>
        <v>15584</v>
      </c>
    </row>
    <row r="49" spans="1:7" s="4" customFormat="1" ht="12" customHeight="1" x14ac:dyDescent="0.15">
      <c r="A49" s="4">
        <v>1046</v>
      </c>
      <c r="B49" s="38" t="s">
        <v>52</v>
      </c>
      <c r="C49" s="40">
        <v>4947</v>
      </c>
      <c r="D49" s="40">
        <v>696</v>
      </c>
      <c r="E49" s="40">
        <v>30134</v>
      </c>
      <c r="F49" s="40">
        <v>89</v>
      </c>
      <c r="G49" s="40">
        <f t="shared" si="0"/>
        <v>35866</v>
      </c>
    </row>
    <row r="50" spans="1:7" s="4" customFormat="1" ht="12" customHeight="1" x14ac:dyDescent="0.15">
      <c r="A50" s="4">
        <v>2148</v>
      </c>
      <c r="B50" s="35" t="s">
        <v>53</v>
      </c>
      <c r="C50" s="43">
        <v>213</v>
      </c>
      <c r="D50" s="43">
        <v>53</v>
      </c>
      <c r="E50" s="43">
        <v>1117</v>
      </c>
      <c r="F50" s="43">
        <v>0</v>
      </c>
      <c r="G50" s="40">
        <f t="shared" si="0"/>
        <v>1383</v>
      </c>
    </row>
    <row r="51" spans="1:7" s="4" customFormat="1" ht="12" customHeight="1" x14ac:dyDescent="0.15">
      <c r="A51" s="4">
        <v>2342</v>
      </c>
      <c r="B51" s="38" t="s">
        <v>54</v>
      </c>
      <c r="C51" s="40">
        <v>363</v>
      </c>
      <c r="D51" s="40">
        <v>261</v>
      </c>
      <c r="E51" s="40">
        <v>3353</v>
      </c>
      <c r="F51" s="40">
        <v>0</v>
      </c>
      <c r="G51" s="40">
        <f>SUM(C51:F51)</f>
        <v>3977</v>
      </c>
    </row>
    <row r="52" spans="1:7" s="10" customFormat="1" ht="12" customHeight="1" x14ac:dyDescent="0.15">
      <c r="A52" s="10">
        <v>2382</v>
      </c>
      <c r="B52" s="35" t="s">
        <v>55</v>
      </c>
      <c r="C52" s="40">
        <v>76</v>
      </c>
      <c r="D52" s="40">
        <v>102</v>
      </c>
      <c r="E52" s="40">
        <v>1605</v>
      </c>
      <c r="F52" s="40">
        <v>0</v>
      </c>
      <c r="G52" s="40">
        <f t="shared" si="0"/>
        <v>1783</v>
      </c>
    </row>
    <row r="53" spans="1:7" s="4" customFormat="1" ht="12" customHeight="1" x14ac:dyDescent="0.15">
      <c r="A53" s="4">
        <v>2874</v>
      </c>
      <c r="B53" s="35" t="s">
        <v>56</v>
      </c>
      <c r="C53" s="40">
        <v>899</v>
      </c>
      <c r="D53" s="40">
        <v>715</v>
      </c>
      <c r="E53" s="40">
        <v>9065</v>
      </c>
      <c r="F53" s="40">
        <v>0</v>
      </c>
      <c r="G53" s="40">
        <f t="shared" si="0"/>
        <v>10679</v>
      </c>
    </row>
    <row r="54" spans="1:7" s="4" customFormat="1" ht="14.65" customHeight="1" x14ac:dyDescent="0.2">
      <c r="A54" s="16"/>
      <c r="B54" s="35" t="s">
        <v>3</v>
      </c>
      <c r="C54" s="27"/>
      <c r="D54" s="5"/>
      <c r="E54" s="5"/>
      <c r="F54" s="5"/>
      <c r="G54" s="5"/>
    </row>
    <row r="55" spans="1:7" s="4" customFormat="1" ht="11.25" x14ac:dyDescent="0.15">
      <c r="A55" s="16"/>
      <c r="B55" s="10"/>
      <c r="C55" s="5"/>
      <c r="D55" s="5"/>
      <c r="E55" s="9"/>
      <c r="F55" s="9"/>
      <c r="G55" s="9"/>
    </row>
    <row r="56" spans="1:7" ht="12" customHeight="1" x14ac:dyDescent="0.2">
      <c r="C56" s="1"/>
      <c r="D56" s="1"/>
      <c r="E56" s="1"/>
      <c r="F56" s="1"/>
      <c r="G56" s="1"/>
    </row>
    <row r="57" spans="1:7" ht="11.25" customHeight="1" x14ac:dyDescent="0.2">
      <c r="C57" s="1"/>
      <c r="D57" s="1"/>
      <c r="E57" s="1"/>
      <c r="F57" s="1"/>
      <c r="G57" s="1"/>
    </row>
    <row r="58" spans="1:7" ht="11.25" customHeight="1" x14ac:dyDescent="0.2">
      <c r="C58" s="1"/>
      <c r="D58" s="1"/>
      <c r="E58" s="1"/>
      <c r="F58" s="1"/>
      <c r="G58" s="1"/>
    </row>
    <row r="59" spans="1:7" ht="11.25" customHeight="1" x14ac:dyDescent="0.2">
      <c r="C59" s="1"/>
      <c r="D59" s="1"/>
      <c r="E59" s="1"/>
      <c r="F59" s="1"/>
      <c r="G59" s="1"/>
    </row>
    <row r="60" spans="1:7" ht="11.25" customHeight="1" x14ac:dyDescent="0.2">
      <c r="C60" s="1"/>
      <c r="D60" s="1"/>
      <c r="E60" s="1"/>
      <c r="F60" s="1"/>
      <c r="G60" s="1"/>
    </row>
    <row r="61" spans="1:7" ht="11.25" customHeight="1" x14ac:dyDescent="0.2">
      <c r="C61" s="1"/>
      <c r="D61" s="1"/>
      <c r="E61" s="1"/>
      <c r="F61" s="1"/>
      <c r="G61" s="1"/>
    </row>
    <row r="62" spans="1:7" ht="11.25" customHeight="1" x14ac:dyDescent="0.2">
      <c r="C62" s="1"/>
      <c r="D62" s="1"/>
      <c r="E62" s="1"/>
      <c r="F62" s="1"/>
      <c r="G62" s="1"/>
    </row>
    <row r="63" spans="1:7" ht="11.25" customHeight="1" x14ac:dyDescent="0.2">
      <c r="C63" s="1"/>
      <c r="D63" s="1"/>
      <c r="E63" s="1"/>
      <c r="F63" s="1"/>
      <c r="G63" s="1"/>
    </row>
    <row r="64" spans="1:7" ht="11.25" customHeight="1" x14ac:dyDescent="0.2">
      <c r="C64" s="1"/>
      <c r="D64" s="1"/>
      <c r="E64" s="1"/>
      <c r="F64" s="1"/>
      <c r="G64" s="1"/>
    </row>
    <row r="65" spans="3:7" ht="11.25" customHeight="1" x14ac:dyDescent="0.2">
      <c r="C65" s="1"/>
      <c r="D65" s="1"/>
      <c r="E65" s="1"/>
      <c r="F65" s="1"/>
      <c r="G65" s="1"/>
    </row>
    <row r="66" spans="3:7" ht="11.25" customHeight="1" x14ac:dyDescent="0.2">
      <c r="C66" s="1"/>
      <c r="D66" s="1"/>
      <c r="E66" s="1"/>
      <c r="F66" s="1"/>
      <c r="G66" s="1"/>
    </row>
    <row r="67" spans="3:7" ht="11.25" customHeight="1" x14ac:dyDescent="0.2">
      <c r="C67" s="1"/>
      <c r="D67" s="1"/>
      <c r="E67" s="1"/>
      <c r="F67" s="1"/>
      <c r="G67" s="1"/>
    </row>
    <row r="68" spans="3:7" ht="11.25" customHeight="1" x14ac:dyDescent="0.2">
      <c r="C68" s="1"/>
      <c r="D68" s="1"/>
      <c r="E68" s="1"/>
      <c r="F68" s="1"/>
      <c r="G68" s="1"/>
    </row>
    <row r="69" spans="3:7" ht="11.25" customHeight="1" x14ac:dyDescent="0.2">
      <c r="C69" s="1"/>
      <c r="D69" s="1"/>
      <c r="E69" s="1"/>
      <c r="F69" s="1"/>
      <c r="G69" s="1"/>
    </row>
    <row r="70" spans="3:7" ht="11.25" customHeight="1" x14ac:dyDescent="0.2">
      <c r="C70" s="1"/>
      <c r="D70" s="1"/>
      <c r="E70" s="1"/>
      <c r="F70" s="1"/>
      <c r="G70" s="1"/>
    </row>
    <row r="71" spans="3:7" ht="11.25" customHeight="1" x14ac:dyDescent="0.2">
      <c r="C71" s="1"/>
      <c r="D71" s="1"/>
      <c r="E71" s="1"/>
      <c r="F71" s="1"/>
      <c r="G71" s="1"/>
    </row>
    <row r="72" spans="3:7" ht="11.25" customHeight="1" x14ac:dyDescent="0.2">
      <c r="C72" s="1"/>
      <c r="D72" s="1"/>
      <c r="E72" s="1"/>
      <c r="F72" s="1"/>
      <c r="G72" s="1"/>
    </row>
    <row r="73" spans="3:7" ht="11.25" customHeight="1" x14ac:dyDescent="0.2">
      <c r="C73" s="1"/>
      <c r="D73" s="1"/>
      <c r="E73" s="1"/>
      <c r="F73" s="1"/>
      <c r="G73" s="1"/>
    </row>
    <row r="74" spans="3:7" ht="11.25" customHeight="1" x14ac:dyDescent="0.2">
      <c r="C74" s="1"/>
      <c r="D74" s="1"/>
      <c r="E74" s="1"/>
      <c r="F74" s="1"/>
      <c r="G74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5F28-E04B-49F1-8D9D-255417480209}">
  <dimension ref="A1:D54"/>
  <sheetViews>
    <sheetView topLeftCell="A13" workbookViewId="0">
      <selection activeCell="B44" sqref="B44"/>
    </sheetView>
  </sheetViews>
  <sheetFormatPr defaultRowHeight="12.75" x14ac:dyDescent="0.2"/>
  <cols>
    <col min="1" max="1" width="11.5703125" style="36" customWidth="1"/>
    <col min="2" max="2" width="14.42578125" style="1" customWidth="1"/>
  </cols>
  <sheetData>
    <row r="1" spans="1:4" ht="14.25" x14ac:dyDescent="0.2">
      <c r="A1" s="33" t="s">
        <v>65</v>
      </c>
      <c r="B1" s="12"/>
    </row>
    <row r="2" spans="1:4" ht="23.25" x14ac:dyDescent="0.2">
      <c r="A2" s="34" t="s">
        <v>1</v>
      </c>
      <c r="B2" s="22" t="s">
        <v>2</v>
      </c>
    </row>
    <row r="3" spans="1:4" x14ac:dyDescent="0.2">
      <c r="A3" s="35" t="s">
        <v>5</v>
      </c>
      <c r="B3" s="4" t="s">
        <v>57</v>
      </c>
      <c r="D3" s="46" t="s">
        <v>142</v>
      </c>
    </row>
    <row r="4" spans="1:4" x14ac:dyDescent="0.2">
      <c r="A4" s="38" t="s">
        <v>6</v>
      </c>
      <c r="B4" s="10" t="s">
        <v>112</v>
      </c>
      <c r="D4" s="46" t="s">
        <v>113</v>
      </c>
    </row>
    <row r="5" spans="1:4" x14ac:dyDescent="0.2">
      <c r="A5" s="35" t="s">
        <v>7</v>
      </c>
      <c r="B5" s="10" t="s">
        <v>106</v>
      </c>
      <c r="D5" s="46" t="s">
        <v>143</v>
      </c>
    </row>
    <row r="6" spans="1:4" x14ac:dyDescent="0.2">
      <c r="A6" s="35" t="s">
        <v>8</v>
      </c>
      <c r="B6" s="10" t="s">
        <v>90</v>
      </c>
      <c r="D6" t="s">
        <v>131</v>
      </c>
    </row>
    <row r="7" spans="1:4" x14ac:dyDescent="0.2">
      <c r="A7" s="35" t="s">
        <v>9</v>
      </c>
      <c r="B7" s="4" t="s">
        <v>87</v>
      </c>
      <c r="D7" t="s">
        <v>122</v>
      </c>
    </row>
    <row r="8" spans="1:4" x14ac:dyDescent="0.2">
      <c r="A8" s="35" t="s">
        <v>10</v>
      </c>
      <c r="B8" s="4" t="s">
        <v>70</v>
      </c>
      <c r="D8" t="s">
        <v>113</v>
      </c>
    </row>
    <row r="9" spans="1:4" x14ac:dyDescent="0.2">
      <c r="A9" s="38" t="s">
        <v>11</v>
      </c>
      <c r="B9" s="10" t="s">
        <v>94</v>
      </c>
      <c r="D9" s="46" t="s">
        <v>127</v>
      </c>
    </row>
    <row r="10" spans="1:4" x14ac:dyDescent="0.2">
      <c r="A10" s="38" t="s">
        <v>12</v>
      </c>
      <c r="B10" s="10" t="s">
        <v>103</v>
      </c>
      <c r="D10" t="s">
        <v>113</v>
      </c>
    </row>
    <row r="11" spans="1:4" x14ac:dyDescent="0.2">
      <c r="A11" s="35" t="s">
        <v>13</v>
      </c>
      <c r="B11" s="4" t="s">
        <v>14</v>
      </c>
      <c r="D11" t="s">
        <v>132</v>
      </c>
    </row>
    <row r="12" spans="1:4" x14ac:dyDescent="0.2">
      <c r="A12" s="38" t="s">
        <v>15</v>
      </c>
      <c r="B12" s="10" t="s">
        <v>77</v>
      </c>
      <c r="D12" t="s">
        <v>133</v>
      </c>
    </row>
    <row r="13" spans="1:4" x14ac:dyDescent="0.2">
      <c r="A13" s="35" t="s">
        <v>16</v>
      </c>
      <c r="B13" s="4" t="s">
        <v>96</v>
      </c>
      <c r="D13" t="s">
        <v>134</v>
      </c>
    </row>
    <row r="14" spans="1:4" x14ac:dyDescent="0.2">
      <c r="A14" s="35" t="s">
        <v>17</v>
      </c>
      <c r="B14" s="10" t="s">
        <v>76</v>
      </c>
      <c r="D14" t="s">
        <v>135</v>
      </c>
    </row>
    <row r="15" spans="1:4" x14ac:dyDescent="0.2">
      <c r="A15" s="35" t="s">
        <v>18</v>
      </c>
      <c r="B15" s="10" t="s">
        <v>75</v>
      </c>
      <c r="D15" t="s">
        <v>117</v>
      </c>
    </row>
    <row r="16" spans="1:4" x14ac:dyDescent="0.2">
      <c r="A16" s="38" t="s">
        <v>19</v>
      </c>
      <c r="B16" s="4" t="s">
        <v>95</v>
      </c>
      <c r="D16" t="s">
        <v>115</v>
      </c>
    </row>
    <row r="17" spans="1:4" x14ac:dyDescent="0.2">
      <c r="A17" s="35" t="s">
        <v>20</v>
      </c>
      <c r="B17" s="10" t="s">
        <v>61</v>
      </c>
      <c r="D17" s="46" t="s">
        <v>114</v>
      </c>
    </row>
    <row r="18" spans="1:4" x14ac:dyDescent="0.2">
      <c r="A18" s="35" t="s">
        <v>21</v>
      </c>
      <c r="B18" s="10" t="s">
        <v>92</v>
      </c>
      <c r="D18" s="46" t="s">
        <v>126</v>
      </c>
    </row>
    <row r="19" spans="1:4" x14ac:dyDescent="0.2">
      <c r="A19" s="35" t="s">
        <v>109</v>
      </c>
      <c r="B19" s="10" t="s">
        <v>69</v>
      </c>
      <c r="D19" s="46" t="s">
        <v>126</v>
      </c>
    </row>
    <row r="20" spans="1:4" x14ac:dyDescent="0.2">
      <c r="A20" s="38" t="s">
        <v>22</v>
      </c>
      <c r="B20" s="10" t="s">
        <v>73</v>
      </c>
      <c r="D20" t="s">
        <v>128</v>
      </c>
    </row>
    <row r="21" spans="1:4" x14ac:dyDescent="0.2">
      <c r="A21" s="35" t="s">
        <v>23</v>
      </c>
      <c r="B21" s="4" t="s">
        <v>24</v>
      </c>
      <c r="D21" t="s">
        <v>113</v>
      </c>
    </row>
    <row r="22" spans="1:4" x14ac:dyDescent="0.2">
      <c r="A22" s="38" t="s">
        <v>25</v>
      </c>
      <c r="B22" s="4" t="s">
        <v>58</v>
      </c>
      <c r="D22" t="s">
        <v>115</v>
      </c>
    </row>
    <row r="23" spans="1:4" x14ac:dyDescent="0.2">
      <c r="A23" s="35" t="s">
        <v>26</v>
      </c>
      <c r="B23" s="10" t="s">
        <v>108</v>
      </c>
      <c r="D23" s="46" t="s">
        <v>147</v>
      </c>
    </row>
    <row r="24" spans="1:4" x14ac:dyDescent="0.2">
      <c r="A24" s="35" t="s">
        <v>27</v>
      </c>
      <c r="B24" s="10" t="s">
        <v>130</v>
      </c>
      <c r="D24" t="s">
        <v>127</v>
      </c>
    </row>
    <row r="25" spans="1:4" x14ac:dyDescent="0.2">
      <c r="A25" s="38" t="s">
        <v>28</v>
      </c>
      <c r="B25" s="4" t="s">
        <v>63</v>
      </c>
      <c r="D25" t="s">
        <v>137</v>
      </c>
    </row>
    <row r="26" spans="1:4" x14ac:dyDescent="0.2">
      <c r="A26" s="35" t="s">
        <v>29</v>
      </c>
      <c r="B26" s="10" t="s">
        <v>72</v>
      </c>
      <c r="D26" s="46" t="s">
        <v>121</v>
      </c>
    </row>
    <row r="27" spans="1:4" x14ac:dyDescent="0.2">
      <c r="A27" s="35" t="s">
        <v>30</v>
      </c>
      <c r="B27" s="10" t="s">
        <v>88</v>
      </c>
      <c r="D27" t="s">
        <v>129</v>
      </c>
    </row>
    <row r="28" spans="1:4" x14ac:dyDescent="0.2">
      <c r="A28" s="35" t="s">
        <v>31</v>
      </c>
      <c r="B28" s="4" t="s">
        <v>60</v>
      </c>
    </row>
    <row r="29" spans="1:4" x14ac:dyDescent="0.2">
      <c r="A29" s="35" t="s">
        <v>32</v>
      </c>
      <c r="B29" s="10" t="s">
        <v>71</v>
      </c>
      <c r="D29" t="s">
        <v>121</v>
      </c>
    </row>
    <row r="30" spans="1:4" x14ac:dyDescent="0.2">
      <c r="A30" s="38" t="s">
        <v>33</v>
      </c>
      <c r="B30" s="4" t="s">
        <v>107</v>
      </c>
      <c r="D30" t="s">
        <v>115</v>
      </c>
    </row>
    <row r="31" spans="1:4" x14ac:dyDescent="0.2">
      <c r="A31" s="35" t="s">
        <v>34</v>
      </c>
      <c r="B31" s="4" t="s">
        <v>101</v>
      </c>
      <c r="D31" s="46" t="s">
        <v>127</v>
      </c>
    </row>
    <row r="32" spans="1:4" x14ac:dyDescent="0.2">
      <c r="A32" s="38" t="s">
        <v>35</v>
      </c>
      <c r="B32" s="10" t="s">
        <v>78</v>
      </c>
      <c r="D32" s="46" t="s">
        <v>136</v>
      </c>
    </row>
    <row r="33" spans="1:4" x14ac:dyDescent="0.2">
      <c r="A33" s="35" t="s">
        <v>36</v>
      </c>
      <c r="B33" s="4" t="s">
        <v>37</v>
      </c>
      <c r="D33" s="46" t="s">
        <v>138</v>
      </c>
    </row>
    <row r="34" spans="1:4" x14ac:dyDescent="0.2">
      <c r="A34" s="35" t="s">
        <v>38</v>
      </c>
      <c r="B34" s="4" t="s">
        <v>62</v>
      </c>
    </row>
    <row r="35" spans="1:4" x14ac:dyDescent="0.2">
      <c r="A35" s="35" t="s">
        <v>39</v>
      </c>
      <c r="B35" s="10" t="s">
        <v>124</v>
      </c>
      <c r="D35" t="s">
        <v>123</v>
      </c>
    </row>
    <row r="36" spans="1:4" x14ac:dyDescent="0.2">
      <c r="A36" s="35" t="s">
        <v>105</v>
      </c>
      <c r="B36" s="10" t="s">
        <v>74</v>
      </c>
      <c r="D36" s="46" t="s">
        <v>126</v>
      </c>
    </row>
    <row r="37" spans="1:4" x14ac:dyDescent="0.2">
      <c r="A37" s="35" t="s">
        <v>40</v>
      </c>
      <c r="B37" s="10" t="s">
        <v>86</v>
      </c>
      <c r="D37" s="46" t="s">
        <v>129</v>
      </c>
    </row>
    <row r="38" spans="1:4" x14ac:dyDescent="0.2">
      <c r="A38" s="35" t="s">
        <v>41</v>
      </c>
      <c r="B38" s="10" t="s">
        <v>42</v>
      </c>
      <c r="D38" s="46" t="s">
        <v>113</v>
      </c>
    </row>
    <row r="39" spans="1:4" x14ac:dyDescent="0.2">
      <c r="A39" s="35" t="s">
        <v>43</v>
      </c>
      <c r="B39" s="10" t="s">
        <v>119</v>
      </c>
      <c r="D39" t="s">
        <v>118</v>
      </c>
    </row>
    <row r="40" spans="1:4" x14ac:dyDescent="0.2">
      <c r="A40" s="35" t="s">
        <v>44</v>
      </c>
      <c r="B40" s="10" t="s">
        <v>64</v>
      </c>
      <c r="D40" t="s">
        <v>113</v>
      </c>
    </row>
    <row r="41" spans="1:4" x14ac:dyDescent="0.2">
      <c r="A41" s="35" t="s">
        <v>45</v>
      </c>
      <c r="B41" s="4" t="s">
        <v>66</v>
      </c>
      <c r="D41" s="46" t="s">
        <v>139</v>
      </c>
    </row>
    <row r="42" spans="1:4" x14ac:dyDescent="0.2">
      <c r="A42" s="38" t="s">
        <v>46</v>
      </c>
      <c r="B42" s="10" t="s">
        <v>120</v>
      </c>
      <c r="D42" t="s">
        <v>121</v>
      </c>
    </row>
    <row r="43" spans="1:4" x14ac:dyDescent="0.2">
      <c r="A43" s="35" t="s">
        <v>47</v>
      </c>
      <c r="B43" s="10" t="s">
        <v>93</v>
      </c>
      <c r="D43" s="46" t="s">
        <v>121</v>
      </c>
    </row>
    <row r="44" spans="1:4" x14ac:dyDescent="0.2">
      <c r="A44" s="35" t="s">
        <v>48</v>
      </c>
      <c r="B44" s="4" t="s">
        <v>116</v>
      </c>
      <c r="D44" t="s">
        <v>115</v>
      </c>
    </row>
    <row r="45" spans="1:4" x14ac:dyDescent="0.2">
      <c r="A45" s="35" t="s">
        <v>49</v>
      </c>
      <c r="B45" s="4" t="s">
        <v>80</v>
      </c>
      <c r="D45" t="s">
        <v>121</v>
      </c>
    </row>
    <row r="46" spans="1:4" x14ac:dyDescent="0.2">
      <c r="A46" s="35" t="s">
        <v>50</v>
      </c>
      <c r="B46" s="25" t="s">
        <v>104</v>
      </c>
      <c r="D46" s="46" t="s">
        <v>140</v>
      </c>
    </row>
    <row r="47" spans="1:4" x14ac:dyDescent="0.2">
      <c r="A47" s="35" t="s">
        <v>51</v>
      </c>
      <c r="B47" s="4" t="s">
        <v>67</v>
      </c>
      <c r="D47" t="s">
        <v>114</v>
      </c>
    </row>
    <row r="48" spans="1:4" x14ac:dyDescent="0.2">
      <c r="A48" s="38" t="s">
        <v>52</v>
      </c>
      <c r="B48" s="4" t="s">
        <v>68</v>
      </c>
      <c r="D48" s="46" t="s">
        <v>121</v>
      </c>
    </row>
    <row r="49" spans="1:4" x14ac:dyDescent="0.2">
      <c r="A49" s="35" t="s">
        <v>53</v>
      </c>
      <c r="B49" s="10" t="s">
        <v>125</v>
      </c>
      <c r="D49" s="46" t="s">
        <v>123</v>
      </c>
    </row>
    <row r="50" spans="1:4" x14ac:dyDescent="0.2">
      <c r="A50" s="38" t="s">
        <v>54</v>
      </c>
      <c r="B50" s="4" t="s">
        <v>89</v>
      </c>
      <c r="D50" s="46" t="s">
        <v>141</v>
      </c>
    </row>
    <row r="51" spans="1:4" x14ac:dyDescent="0.2">
      <c r="A51" s="35" t="s">
        <v>55</v>
      </c>
      <c r="B51" s="10" t="s">
        <v>144</v>
      </c>
      <c r="D51" t="s">
        <v>137</v>
      </c>
    </row>
    <row r="52" spans="1:4" x14ac:dyDescent="0.2">
      <c r="A52" s="35" t="s">
        <v>56</v>
      </c>
      <c r="B52" s="10" t="s">
        <v>111</v>
      </c>
      <c r="D52" t="s">
        <v>128</v>
      </c>
    </row>
    <row r="53" spans="1:4" x14ac:dyDescent="0.2">
      <c r="A53" s="35" t="s">
        <v>3</v>
      </c>
      <c r="B53" s="4"/>
    </row>
    <row r="54" spans="1:4" x14ac:dyDescent="0.2">
      <c r="A54" s="10"/>
      <c r="B54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9"/>
  <sheetViews>
    <sheetView workbookViewId="0">
      <selection activeCell="E18" sqref="E18"/>
    </sheetView>
  </sheetViews>
  <sheetFormatPr defaultRowHeight="12.75" x14ac:dyDescent="0.2"/>
  <cols>
    <col min="1" max="1" width="9.7109375" style="31" customWidth="1"/>
  </cols>
  <sheetData>
    <row r="2" spans="1:10" x14ac:dyDescent="0.2">
      <c r="A2" s="31" t="s">
        <v>5</v>
      </c>
      <c r="B2" s="32" t="s">
        <v>84</v>
      </c>
      <c r="C2" s="32"/>
      <c r="D2" s="32"/>
      <c r="E2" s="32"/>
      <c r="F2" s="32"/>
      <c r="G2" s="32"/>
      <c r="H2" s="32"/>
      <c r="I2" s="32"/>
    </row>
    <row r="4" spans="1:10" x14ac:dyDescent="0.2">
      <c r="A4" s="31" t="s">
        <v>11</v>
      </c>
      <c r="B4" s="30" t="s">
        <v>79</v>
      </c>
      <c r="C4" s="29"/>
      <c r="D4" s="29"/>
    </row>
    <row r="6" spans="1:10" x14ac:dyDescent="0.2">
      <c r="A6" s="31" t="s">
        <v>15</v>
      </c>
      <c r="B6" s="30" t="s">
        <v>82</v>
      </c>
      <c r="C6" s="29"/>
      <c r="D6" s="29"/>
      <c r="E6" s="29"/>
      <c r="F6" s="29"/>
      <c r="G6" s="29"/>
      <c r="H6" s="29"/>
      <c r="I6" s="29"/>
      <c r="J6" s="32"/>
    </row>
    <row r="7" spans="1:10" x14ac:dyDescent="0.2">
      <c r="B7" s="17"/>
      <c r="C7" s="4"/>
      <c r="D7" s="29" t="s">
        <v>81</v>
      </c>
      <c r="E7" s="29"/>
      <c r="F7" s="29"/>
      <c r="G7" s="4"/>
      <c r="H7" s="4"/>
      <c r="I7" s="4"/>
    </row>
    <row r="9" spans="1:10" x14ac:dyDescent="0.2">
      <c r="A9" s="31" t="s">
        <v>22</v>
      </c>
      <c r="B9" s="30" t="s">
        <v>83</v>
      </c>
      <c r="C9" s="29"/>
      <c r="D9" s="29"/>
      <c r="E9" s="29"/>
      <c r="F9" s="29"/>
      <c r="G9" s="29"/>
      <c r="H9" s="32"/>
    </row>
  </sheetData>
  <phoneticPr fontId="0" type="noConversion"/>
  <pageMargins left="0.75" right="0.75" top="1" bottom="1" header="0.5" footer="0.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Distribution</vt:lpstr>
      <vt:lpstr>All Calls</vt:lpstr>
      <vt:lpstr>Reporting System</vt:lpstr>
      <vt:lpstr>Addresses</vt:lpstr>
    </vt:vector>
  </TitlesOfParts>
  <Company>SCSG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SCBCB</dc:creator>
  <cp:lastModifiedBy>Amy Simpson</cp:lastModifiedBy>
  <cp:lastPrinted>2019-12-02T19:15:42Z</cp:lastPrinted>
  <dcterms:created xsi:type="dcterms:W3CDTF">2003-05-01T16:42:09Z</dcterms:created>
  <dcterms:modified xsi:type="dcterms:W3CDTF">2020-02-13T21:03:37Z</dcterms:modified>
</cp:coreProperties>
</file>