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9\3Q 2019\"/>
    </mc:Choice>
  </mc:AlternateContent>
  <xr:revisionPtr revIDLastSave="0" documentId="13_ncr:1_{46809010-5E5E-427B-A4EA-C7DB82960D4A}" xr6:coauthVersionLast="36" xr6:coauthVersionMax="36" xr10:uidLastSave="{00000000-0000-0000-0000-000000000000}"/>
  <bookViews>
    <workbookView xWindow="5430" yWindow="690" windowWidth="11330" windowHeight="4670" xr2:uid="{00000000-000D-0000-FFFF-FFFF00000000}"/>
  </bookViews>
  <sheets>
    <sheet name="Distribution" sheetId="1" r:id="rId1"/>
    <sheet name="All Calls" sheetId="3" r:id="rId2"/>
    <sheet name="Reporting System" sheetId="4" r:id="rId3"/>
    <sheet name="Addresses" sheetId="2" r:id="rId4"/>
  </sheets>
  <calcPr calcId="191029"/>
</workbook>
</file>

<file path=xl/calcChain.xml><?xml version="1.0" encoding="utf-8"?>
<calcChain xmlns="http://schemas.openxmlformats.org/spreadsheetml/2006/main">
  <c r="G52" i="1" l="1"/>
  <c r="G3" i="1" l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48" i="3" l="1"/>
  <c r="G30" i="3" l="1"/>
  <c r="G9" i="3" l="1"/>
  <c r="G51" i="3" l="1"/>
  <c r="G25" i="3" l="1"/>
  <c r="G53" i="3" l="1"/>
  <c r="G52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29" i="3"/>
  <c r="G28" i="3"/>
  <c r="G27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G4" i="3"/>
  <c r="H49" i="1" l="1"/>
  <c r="H51" i="1" l="1"/>
  <c r="H34" i="1"/>
  <c r="I34" i="1" s="1"/>
  <c r="H18" i="1"/>
  <c r="H46" i="1"/>
  <c r="H30" i="1"/>
  <c r="H14" i="1"/>
  <c r="H42" i="1"/>
  <c r="I42" i="1" s="1"/>
  <c r="H26" i="1"/>
  <c r="H10" i="1"/>
  <c r="I10" i="1" s="1"/>
  <c r="H38" i="1"/>
  <c r="H22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I48" i="1" s="1"/>
  <c r="H44" i="1"/>
  <c r="I44" i="1" s="1"/>
  <c r="H40" i="1"/>
  <c r="H36" i="1"/>
  <c r="H32" i="1"/>
  <c r="H28" i="1"/>
  <c r="I28" i="1" s="1"/>
  <c r="H24" i="1"/>
  <c r="H20" i="1"/>
  <c r="H16" i="1"/>
  <c r="H12" i="1"/>
  <c r="I12" i="1" s="1"/>
  <c r="H7" i="1"/>
  <c r="H3" i="1"/>
  <c r="H9" i="1"/>
  <c r="I9" i="1" s="1"/>
  <c r="H47" i="1"/>
  <c r="H43" i="1"/>
  <c r="H39" i="1"/>
  <c r="H35" i="1"/>
  <c r="H31" i="1"/>
  <c r="H27" i="1"/>
  <c r="H23" i="1"/>
  <c r="H19" i="1"/>
  <c r="H15" i="1"/>
  <c r="H11" i="1"/>
  <c r="H6" i="1"/>
  <c r="I6" i="1" s="1"/>
  <c r="I50" i="1" l="1"/>
  <c r="I18" i="1"/>
  <c r="I40" i="1"/>
  <c r="I13" i="1"/>
  <c r="I41" i="1"/>
  <c r="I3" i="1"/>
  <c r="I19" i="1"/>
  <c r="I36" i="1"/>
  <c r="I21" i="1"/>
  <c r="I29" i="1"/>
  <c r="I43" i="1"/>
  <c r="I16" i="1"/>
  <c r="I26" i="1"/>
  <c r="I47" i="1"/>
  <c r="I17" i="1"/>
  <c r="I37" i="1"/>
  <c r="I45" i="1"/>
  <c r="I30" i="1"/>
  <c r="I32" i="1"/>
  <c r="I5" i="1"/>
  <c r="I11" i="1"/>
  <c r="I22" i="1"/>
  <c r="I4" i="1"/>
  <c r="I33" i="1"/>
  <c r="I8" i="1"/>
  <c r="I49" i="1"/>
  <c r="I38" i="1"/>
  <c r="I7" i="1"/>
  <c r="I46" i="1"/>
  <c r="I52" i="1"/>
  <c r="I23" i="1"/>
  <c r="I24" i="1"/>
  <c r="I35" i="1"/>
  <c r="I20" i="1"/>
  <c r="I15" i="1"/>
  <c r="I14" i="1"/>
  <c r="I39" i="1"/>
  <c r="I27" i="1"/>
  <c r="I51" i="1"/>
  <c r="I31" i="1"/>
  <c r="I54" i="1" l="1"/>
</calcChain>
</file>

<file path=xl/sharedStrings.xml><?xml version="1.0" encoding="utf-8"?>
<sst xmlns="http://schemas.openxmlformats.org/spreadsheetml/2006/main" count="336" uniqueCount="160">
  <si>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</si>
  <si>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</si>
  <si>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</si>
  <si>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</si>
  <si>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</si>
  <si>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</si>
  <si>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</si>
  <si>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</si>
  <si>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</si>
  <si>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</si>
  <si>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</si>
  <si>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</si>
  <si>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</si>
  <si>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</si>
  <si>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</si>
  <si>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</si>
  <si>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</si>
  <si>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</si>
  <si>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</si>
  <si>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</si>
  <si>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</si>
  <si>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</si>
  <si>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</si>
  <si>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</si>
  <si>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</si>
  <si>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</si>
  <si>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</si>
  <si>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</si>
  <si>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</si>
  <si>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</si>
  <si>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</si>
  <si>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</si>
  <si>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</si>
  <si>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</si>
  <si>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</si>
  <si>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</si>
  <si>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</si>
  <si>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</si>
  <si>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</si>
  <si>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</si>
  <si>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</si>
  <si>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</si>
  <si>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</si>
  <si>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</si>
  <si>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</si>
  <si>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</si>
  <si>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</si>
  <si>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</si>
  <si>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</si>
  <si>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</si>
  <si>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</si>
  <si>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</si>
  <si>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</si>
  <si>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</si>
  <si>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</si>
  <si>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</si>
  <si>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</si>
  <si>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</si>
  <si>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</si>
  <si>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</si>
  <si>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</si>
  <si>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</si>
  <si>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</si>
  <si>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</si>
  <si>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</si>
  <si>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</si>
  <si>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</si>
  <si>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</si>
  <si>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</si>
  <si>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</si>
  <si>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</si>
  <si>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</si>
  <si>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</si>
  <si>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</si>
  <si>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</si>
  <si>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</si>
  <si>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Doug McMurray</t>
  </si>
  <si>
    <t>Amy Fletcher</t>
  </si>
  <si>
    <t>Tavi Hughes</t>
  </si>
  <si>
    <t>***  Mail to address P.O. Box 1758</t>
  </si>
  <si>
    <t>Kathy Hatfield</t>
  </si>
  <si>
    <t>North Charleston, SC 29456</t>
  </si>
  <si>
    <t xml:space="preserve">*** Mail to Amy Fletcher Charleston County Consolidted 911 Center 8500 Palmetto Commerce Parkway </t>
  </si>
  <si>
    <t>*** Mail to Theresa McKnight 212 Deming Way #3 Summerville, SC 29483</t>
  </si>
  <si>
    <t>*** Mail to Sharmel Miller 901 W. Greenwood St. Suite 1700, Abbeville SC 296202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</si>
  <si>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</si>
  <si>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</si>
  <si>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</si>
  <si>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</si>
  <si>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</si>
  <si>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</si>
  <si>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Marion *</t>
  </si>
  <si>
    <t>Lynnette Beasley/Michelle Moore</t>
  </si>
  <si>
    <t>Josh Morton</t>
  </si>
  <si>
    <t>Curtis Young</t>
  </si>
  <si>
    <t>Thom Barrineau</t>
  </si>
  <si>
    <t>Brandon Peeler</t>
  </si>
  <si>
    <t>Landline</t>
  </si>
  <si>
    <t>Voip</t>
  </si>
  <si>
    <t>Wireless</t>
  </si>
  <si>
    <t>Text</t>
  </si>
  <si>
    <t>Robert Purser/Sandy Cauthen</t>
  </si>
  <si>
    <t>Kay Wilkie</t>
  </si>
  <si>
    <t>Teresa Barnett</t>
  </si>
  <si>
    <t>Linda Mitchell</t>
  </si>
  <si>
    <t>Marion</t>
  </si>
  <si>
    <t>Edwina Bing-Hines</t>
  </si>
  <si>
    <t>Patricia Crawford</t>
  </si>
  <si>
    <t>Mitch Fulmore/Alisha Smith</t>
  </si>
  <si>
    <t xml:space="preserve">Dillon </t>
  </si>
  <si>
    <t>Dillon</t>
  </si>
  <si>
    <t>Jason Mosher</t>
  </si>
  <si>
    <t>Frank Bishop/Lisa Gonzalez</t>
  </si>
  <si>
    <t>Power MIS</t>
  </si>
  <si>
    <t>Patriot Stats</t>
  </si>
  <si>
    <t>Intrado Power MIS</t>
  </si>
  <si>
    <t>Wendi Lively Mike Flynn</t>
  </si>
  <si>
    <t>Solacom Guardian Solution MIS System</t>
  </si>
  <si>
    <t>West Safety Services MIS</t>
  </si>
  <si>
    <t>Tammy Starnes Travis Tilson</t>
  </si>
  <si>
    <t>Michael Byrd Adam DeMars</t>
  </si>
  <si>
    <t>Vesta Analytics</t>
  </si>
  <si>
    <t>Vesta Analytics - Aurora</t>
  </si>
  <si>
    <t>Zetron</t>
  </si>
  <si>
    <t>Kay Wilkie Chris Doolittle</t>
  </si>
  <si>
    <t>Jimmy Dixon Sha Boggs</t>
  </si>
  <si>
    <t>Solacom</t>
  </si>
  <si>
    <t>Aurora</t>
  </si>
  <si>
    <t>Viper</t>
  </si>
  <si>
    <t>ECaTs</t>
  </si>
  <si>
    <t>Glenda Long/T.L. Staub/Kimberly Tuck</t>
  </si>
  <si>
    <t>Higher Ground</t>
  </si>
  <si>
    <t>West</t>
  </si>
  <si>
    <t>Intrado Viper Power MIS</t>
  </si>
  <si>
    <t>Intrado 9-1-1 Net</t>
  </si>
  <si>
    <t>Solacom Higherground MIS</t>
  </si>
  <si>
    <t>Solacom MIS</t>
  </si>
  <si>
    <t>eCATs</t>
  </si>
  <si>
    <t>Motorola Call Works</t>
  </si>
  <si>
    <t>TCS X-Admin MIS</t>
  </si>
  <si>
    <t>Viper Power MIS</t>
  </si>
  <si>
    <t>West Power MIS</t>
  </si>
  <si>
    <t>Intrado - Power MIS</t>
  </si>
  <si>
    <t>Emergency Call Works</t>
  </si>
  <si>
    <t>Jon Elwood Michael Fowler</t>
  </si>
  <si>
    <t xml:space="preserve">Fayth Grooms Jason Mosher </t>
  </si>
  <si>
    <t xml:space="preserve">Capt. M. Culbreath  Jimmy Dixon </t>
  </si>
  <si>
    <t>Solacom MIS - RMS</t>
  </si>
  <si>
    <t>Vivian Bufkin Christine Shaw</t>
  </si>
  <si>
    <t>Richard Crowe</t>
  </si>
  <si>
    <t>Jul</t>
  </si>
  <si>
    <t>Aug</t>
  </si>
  <si>
    <t>Sept</t>
  </si>
  <si>
    <t>3RD QTR 2019</t>
  </si>
  <si>
    <t>Jon Ellwood - Jared Brooks</t>
  </si>
  <si>
    <t>Chimère Myers</t>
  </si>
  <si>
    <t>Stephen Blackwelder/Sandy Cauthen</t>
  </si>
  <si>
    <t>Wendi Rooney Mike Flynn</t>
  </si>
  <si>
    <t>Jodi Kearse</t>
  </si>
  <si>
    <t>*** Adjustment for 2Q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</si>
</sst>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44" fontId="4" fillId="0" borderId="0" xfId="4" applyFont="1"/>
    <xf numFmtId="0" fontId="6" fillId="0" borderId="0" xfId="0" applyFont="1" applyAlignment="1">
      <alignment wrapText="1"/>
    </xf>
    <xf numFmtId="3" fontId="4" fillId="0" borderId="0" xfId="0" applyNumberFormat="1" applyFont="1" applyBorder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4" fillId="0" borderId="0" xfId="4" applyFont="1" applyBorder="1"/>
    <xf numFmtId="0" fontId="12" fillId="0" borderId="0" xfId="0" applyFont="1"/>
    <xf numFmtId="38" fontId="4" fillId="0" borderId="0" xfId="0" applyNumberFormat="1" applyFont="1"/>
    <xf numFmtId="164" fontId="4" fillId="0" borderId="0" xfId="0" applyNumberFormat="1" applyFont="1" applyFill="1"/>
    <xf numFmtId="44" fontId="4" fillId="0" borderId="0" xfId="4" applyFont="1" applyFill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0" fontId="10" fillId="0" borderId="0" xfId="0" applyFont="1"/>
    <xf numFmtId="44" fontId="4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0" fontId="4" fillId="2" borderId="0" xfId="0" applyFont="1" applyFill="1"/>
    <xf numFmtId="38" fontId="4" fillId="2" borderId="0" xfId="0" applyNumberFormat="1" applyFont="1" applyFill="1"/>
    <xf numFmtId="0" fontId="16" fillId="0" borderId="0" xfId="0" applyFont="1" applyAlignment="1">
      <alignment horizontal="center"/>
    </xf>
    <xf numFmtId="0" fontId="0" fillId="2" borderId="0" xfId="0" applyFill="1"/>
    <xf numFmtId="0" fontId="6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5" fillId="0" borderId="0" xfId="0" applyFont="1" applyFill="1"/>
    <xf numFmtId="0" fontId="3" fillId="0" borderId="0" xfId="0" applyFont="1" applyFill="1"/>
    <xf numFmtId="7" fontId="7" fillId="0" borderId="2" xfId="9" applyNumberFormat="1" applyFont="1" applyBorder="1"/>
    <xf numFmtId="0" fontId="19" fillId="0" borderId="0" xfId="0" applyFont="1" applyFill="1"/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0" fontId="2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4" fillId="0" borderId="0" xfId="0" applyFont="1" applyBorder="1"/>
    <xf numFmtId="0" fontId="19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0" fontId="20" fillId="0" borderId="0" xfId="11" applyFont="1" applyBorder="1" applyAlignment="1"/>
    <xf numFmtId="0" fontId="20" fillId="0" borderId="0" xfId="11" applyFont="1" applyBorder="1" applyAlignment="1">
      <alignment horizontal="center"/>
    </xf>
    <xf numFmtId="0" fontId="21" fillId="0" borderId="0" xfId="11" applyFont="1" applyBorder="1" applyAlignment="1">
      <alignment horizontal="center"/>
    </xf>
    <xf numFmtId="0" fontId="22" fillId="0" borderId="0" xfId="0" applyFont="1"/>
  </cellXfs>
  <cellStyles count="13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1" xr:uid="{00000000-0005-0000-0000-000038000000}"/>
    <cellStyle name="Percent 2" xfId="10" xr:uid="{00000000-0005-0000-0000-00000B000000}"/>
    <cellStyle name="Percent 3" xfId="12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zoomScaleNormal="100" workbookViewId="0">
      <selection activeCell="J12" sqref="J12"/>
    </sheetView>
  </sheetViews>
  <sheetFormatPr defaultColWidth="9.26953125" defaultRowHeight="11.25" customHeight="1" x14ac:dyDescent="0.25"/>
  <cols>
    <col min="1" max="1" width="9.54296875" style="1" customWidth="1"/>
    <col min="2" max="2" width="11.54296875" style="36" customWidth="1"/>
    <col min="3" max="3" width="14.453125" style="25" customWidth="1"/>
    <col min="4" max="4" width="10.1796875" style="2" bestFit="1" customWidth="1"/>
    <col min="5" max="6" width="8" style="2" bestFit="1" customWidth="1"/>
    <col min="7" max="7" width="8.81640625" style="2" customWidth="1"/>
    <col min="8" max="8" width="7.54296875" style="3" customWidth="1"/>
    <col min="9" max="9" width="16.7265625" style="1" customWidth="1"/>
    <col min="10" max="16384" width="9.26953125" style="1"/>
  </cols>
  <sheetData>
    <row r="1" spans="1:15" s="12" customFormat="1" ht="27" customHeight="1" x14ac:dyDescent="0.3">
      <c r="A1" s="28" t="s">
        <v>153</v>
      </c>
      <c r="B1" s="33" t="s">
        <v>65</v>
      </c>
      <c r="C1" s="47"/>
      <c r="D1" s="13"/>
      <c r="E1" s="13"/>
      <c r="F1" s="13"/>
      <c r="G1" s="13"/>
      <c r="H1" s="14"/>
      <c r="I1" s="14"/>
    </row>
    <row r="2" spans="1:15" s="8" customFormat="1" ht="21.65" customHeight="1" x14ac:dyDescent="0.3">
      <c r="A2" s="21" t="s">
        <v>0</v>
      </c>
      <c r="B2" s="34" t="s">
        <v>1</v>
      </c>
      <c r="C2" s="48" t="s">
        <v>2</v>
      </c>
      <c r="D2" s="23" t="s">
        <v>150</v>
      </c>
      <c r="E2" s="23" t="s">
        <v>151</v>
      </c>
      <c r="F2" s="23" t="s">
        <v>152</v>
      </c>
      <c r="G2" s="23" t="s">
        <v>3</v>
      </c>
      <c r="H2" s="24" t="s">
        <v>59</v>
      </c>
      <c r="I2" s="20" t="s">
        <v>4</v>
      </c>
    </row>
    <row r="3" spans="1:15" s="4" customFormat="1" ht="12" customHeight="1" x14ac:dyDescent="0.25">
      <c r="A3" s="10">
        <v>1001</v>
      </c>
      <c r="B3" s="35" t="s">
        <v>5</v>
      </c>
      <c r="C3" s="25" t="s">
        <v>57</v>
      </c>
      <c r="D3" s="39">
        <v>1335</v>
      </c>
      <c r="E3" s="39">
        <v>1428</v>
      </c>
      <c r="F3" s="39">
        <v>1423</v>
      </c>
      <c r="G3" s="11">
        <f>E3+F3+D3</f>
        <v>4186</v>
      </c>
      <c r="H3" s="6">
        <f t="shared" ref="H3:H52" si="0">G3/G$53</f>
        <v>4.6782397033464053E-3</v>
      </c>
      <c r="I3" s="7">
        <f>ROUND(H3*$I$53,2)</f>
        <v>15687.29</v>
      </c>
    </row>
    <row r="4" spans="1:15" s="4" customFormat="1" ht="12" customHeight="1" x14ac:dyDescent="0.25">
      <c r="A4" s="4">
        <v>1002</v>
      </c>
      <c r="B4" s="38" t="s">
        <v>6</v>
      </c>
      <c r="C4" s="49" t="s">
        <v>112</v>
      </c>
      <c r="D4" s="39">
        <v>8751</v>
      </c>
      <c r="E4" s="39">
        <v>8594</v>
      </c>
      <c r="F4" s="39">
        <v>8722</v>
      </c>
      <c r="G4" s="11">
        <f>E4+F4+D4</f>
        <v>26067</v>
      </c>
      <c r="H4" s="6">
        <f t="shared" si="0"/>
        <v>2.9132268119238115E-2</v>
      </c>
      <c r="I4" s="7">
        <f>ROUNDDOWN(H4*$I$53,2)</f>
        <v>97687.65</v>
      </c>
      <c r="J4" s="10"/>
    </row>
    <row r="5" spans="1:15" s="4" customFormat="1" ht="12" customHeight="1" x14ac:dyDescent="0.25">
      <c r="A5" s="4">
        <v>1003</v>
      </c>
      <c r="B5" s="35" t="s">
        <v>7</v>
      </c>
      <c r="C5" s="49" t="s">
        <v>158</v>
      </c>
      <c r="D5" s="39">
        <v>455</v>
      </c>
      <c r="E5" s="39">
        <v>430</v>
      </c>
      <c r="F5" s="39">
        <v>473</v>
      </c>
      <c r="G5" s="11">
        <v>0</v>
      </c>
      <c r="H5" s="6">
        <v>0</v>
      </c>
      <c r="I5" s="7">
        <f>ROUND(H5*$I$53,2)</f>
        <v>0</v>
      </c>
      <c r="J5" s="57" t="s">
        <v>159</v>
      </c>
    </row>
    <row r="6" spans="1:15" s="10" customFormat="1" ht="12" customHeight="1" x14ac:dyDescent="0.25">
      <c r="A6" s="10">
        <v>1004</v>
      </c>
      <c r="B6" s="35" t="s">
        <v>8</v>
      </c>
      <c r="C6" s="49" t="s">
        <v>90</v>
      </c>
      <c r="D6" s="39">
        <v>11733</v>
      </c>
      <c r="E6" s="39">
        <v>11315</v>
      </c>
      <c r="F6" s="39">
        <v>11260</v>
      </c>
      <c r="G6" s="11">
        <f>E6+F6+D6</f>
        <v>34308</v>
      </c>
      <c r="H6" s="18">
        <f t="shared" si="0"/>
        <v>3.8342342986719659E-2</v>
      </c>
      <c r="I6" s="19">
        <f>ROUNDDOWN(H6*$I$53,2)</f>
        <v>128571.3</v>
      </c>
    </row>
    <row r="7" spans="1:15" s="4" customFormat="1" ht="12" customHeight="1" x14ac:dyDescent="0.25">
      <c r="A7" s="4">
        <v>1005</v>
      </c>
      <c r="B7" s="35" t="s">
        <v>9</v>
      </c>
      <c r="C7" s="25" t="s">
        <v>87</v>
      </c>
      <c r="D7" s="39">
        <v>779</v>
      </c>
      <c r="E7" s="39">
        <v>758</v>
      </c>
      <c r="F7" s="39">
        <v>719</v>
      </c>
      <c r="G7" s="11">
        <f t="shared" ref="G7:G25" si="1">E7+F7+D7</f>
        <v>2256</v>
      </c>
      <c r="H7" s="6">
        <f t="shared" si="0"/>
        <v>2.5212873317605089E-3</v>
      </c>
      <c r="I7" s="7">
        <f>ROUND(H7*$I$53,2)</f>
        <v>8454.5</v>
      </c>
    </row>
    <row r="8" spans="1:15" s="4" customFormat="1" ht="12" customHeight="1" x14ac:dyDescent="0.25">
      <c r="A8" s="4">
        <v>1006</v>
      </c>
      <c r="B8" s="35" t="s">
        <v>10</v>
      </c>
      <c r="C8" s="25" t="s">
        <v>70</v>
      </c>
      <c r="D8" s="39">
        <v>1632</v>
      </c>
      <c r="E8" s="39">
        <v>1612</v>
      </c>
      <c r="F8" s="39">
        <v>1582</v>
      </c>
      <c r="G8" s="11">
        <f t="shared" si="1"/>
        <v>4826</v>
      </c>
      <c r="H8" s="6">
        <f t="shared" si="0"/>
        <v>5.3934985208671168E-3</v>
      </c>
      <c r="I8" s="7">
        <f>ROUNDUP(H8*$I$53,2)</f>
        <v>18085.73</v>
      </c>
    </row>
    <row r="9" spans="1:15" s="4" customFormat="1" ht="12" customHeight="1" x14ac:dyDescent="0.25">
      <c r="A9" s="10">
        <v>1007</v>
      </c>
      <c r="B9" s="38" t="s">
        <v>11</v>
      </c>
      <c r="C9" s="49" t="s">
        <v>94</v>
      </c>
      <c r="D9" s="39">
        <v>12859</v>
      </c>
      <c r="E9" s="39">
        <v>13165</v>
      </c>
      <c r="F9" s="39">
        <v>14996</v>
      </c>
      <c r="G9" s="11">
        <f t="shared" si="1"/>
        <v>41020</v>
      </c>
      <c r="H9" s="18">
        <f t="shared" si="0"/>
        <v>4.584361983546812E-2</v>
      </c>
      <c r="I9" s="19">
        <f>ROUNDDOWN(H9*$I$53,2)</f>
        <v>153724.93</v>
      </c>
    </row>
    <row r="10" spans="1:15" s="4" customFormat="1" ht="12" customHeight="1" x14ac:dyDescent="0.25">
      <c r="A10" s="4">
        <v>1008</v>
      </c>
      <c r="B10" s="38" t="s">
        <v>12</v>
      </c>
      <c r="C10" s="49" t="s">
        <v>103</v>
      </c>
      <c r="D10" s="39">
        <v>9420</v>
      </c>
      <c r="E10" s="39">
        <v>9248</v>
      </c>
      <c r="F10" s="39">
        <v>8695</v>
      </c>
      <c r="G10" s="11">
        <f t="shared" si="1"/>
        <v>27363</v>
      </c>
      <c r="H10" s="6">
        <f t="shared" si="0"/>
        <v>3.0580667224717556E-2</v>
      </c>
      <c r="I10" s="7">
        <f>ROUNDDOWN(H10*$I$53,2)</f>
        <v>102544.49</v>
      </c>
      <c r="J10" s="10"/>
      <c r="K10" s="10"/>
      <c r="L10" s="10"/>
      <c r="M10" s="10"/>
      <c r="N10" s="10"/>
      <c r="O10" s="10"/>
    </row>
    <row r="11" spans="1:15" s="4" customFormat="1" ht="12" customHeight="1" x14ac:dyDescent="0.25">
      <c r="A11" s="4">
        <v>1009</v>
      </c>
      <c r="B11" s="35" t="s">
        <v>13</v>
      </c>
      <c r="C11" s="25" t="s">
        <v>14</v>
      </c>
      <c r="D11" s="39">
        <v>1450</v>
      </c>
      <c r="E11" s="39">
        <v>1291</v>
      </c>
      <c r="F11" s="39">
        <v>1072</v>
      </c>
      <c r="G11" s="11">
        <f t="shared" si="1"/>
        <v>3813</v>
      </c>
      <c r="H11" s="6">
        <f>G11/G$53</f>
        <v>4.2613779237601155E-3</v>
      </c>
      <c r="I11" s="7">
        <f>ROUND(H11*$I$53,2)</f>
        <v>14289.45</v>
      </c>
    </row>
    <row r="12" spans="1:15" s="10" customFormat="1" ht="12" customHeight="1" x14ac:dyDescent="0.25">
      <c r="A12" s="10">
        <v>1010</v>
      </c>
      <c r="B12" s="38" t="s">
        <v>15</v>
      </c>
      <c r="C12" s="49" t="s">
        <v>77</v>
      </c>
      <c r="D12" s="39">
        <v>26184</v>
      </c>
      <c r="E12" s="39">
        <v>24748</v>
      </c>
      <c r="F12" s="39">
        <v>23755</v>
      </c>
      <c r="G12" s="11">
        <f t="shared" si="1"/>
        <v>74687</v>
      </c>
      <c r="H12" s="18">
        <f t="shared" si="0"/>
        <v>8.3469586412764682E-2</v>
      </c>
      <c r="I12" s="19">
        <f>ROUNDUP(H12*$I$53,2)</f>
        <v>279894.05</v>
      </c>
    </row>
    <row r="13" spans="1:15" s="4" customFormat="1" ht="12" customHeight="1" x14ac:dyDescent="0.25">
      <c r="A13" s="4">
        <v>1011</v>
      </c>
      <c r="B13" s="35" t="s">
        <v>16</v>
      </c>
      <c r="C13" s="25" t="s">
        <v>96</v>
      </c>
      <c r="D13" s="39">
        <v>4166</v>
      </c>
      <c r="E13" s="39">
        <v>4317</v>
      </c>
      <c r="F13" s="39">
        <v>4136</v>
      </c>
      <c r="G13" s="11">
        <f t="shared" si="1"/>
        <v>12619</v>
      </c>
      <c r="H13" s="6">
        <f t="shared" si="0"/>
        <v>1.410289221608416E-2</v>
      </c>
      <c r="I13" s="7">
        <f>ROUNDUP(H13*$I$53,2)</f>
        <v>47290.47</v>
      </c>
    </row>
    <row r="14" spans="1:15" s="10" customFormat="1" ht="12" customHeight="1" x14ac:dyDescent="0.25">
      <c r="A14" s="10">
        <v>1012</v>
      </c>
      <c r="B14" s="35" t="s">
        <v>17</v>
      </c>
      <c r="C14" s="49" t="s">
        <v>76</v>
      </c>
      <c r="D14" s="39">
        <v>2455</v>
      </c>
      <c r="E14" s="39">
        <v>2498</v>
      </c>
      <c r="F14" s="39">
        <v>2323</v>
      </c>
      <c r="G14" s="11">
        <f t="shared" si="1"/>
        <v>7276</v>
      </c>
      <c r="H14" s="18">
        <f t="shared" si="0"/>
        <v>8.1315986816885913E-3</v>
      </c>
      <c r="I14" s="19">
        <f>ROUND(H14*$I$53,2)</f>
        <v>27267.25</v>
      </c>
    </row>
    <row r="15" spans="1:15" s="4" customFormat="1" ht="12" customHeight="1" x14ac:dyDescent="0.25">
      <c r="A15" s="4">
        <v>1013</v>
      </c>
      <c r="B15" s="35" t="s">
        <v>18</v>
      </c>
      <c r="C15" s="49" t="s">
        <v>75</v>
      </c>
      <c r="D15" s="39">
        <v>2188</v>
      </c>
      <c r="E15" s="39">
        <v>2140</v>
      </c>
      <c r="F15" s="39">
        <v>2055</v>
      </c>
      <c r="G15" s="11">
        <f t="shared" si="1"/>
        <v>6383</v>
      </c>
      <c r="H15" s="6">
        <f t="shared" si="0"/>
        <v>7.1335891128667239E-3</v>
      </c>
      <c r="I15" s="7">
        <f>ROUND(H15*$I$53,2)</f>
        <v>23920.68</v>
      </c>
    </row>
    <row r="16" spans="1:15" s="4" customFormat="1" ht="12" customHeight="1" x14ac:dyDescent="0.25">
      <c r="A16" s="4">
        <v>1014</v>
      </c>
      <c r="B16" s="38" t="s">
        <v>19</v>
      </c>
      <c r="C16" s="25" t="s">
        <v>95</v>
      </c>
      <c r="D16" s="39">
        <v>2419</v>
      </c>
      <c r="E16" s="39">
        <v>2248</v>
      </c>
      <c r="F16" s="39">
        <v>2066</v>
      </c>
      <c r="G16" s="11">
        <f t="shared" si="1"/>
        <v>6733</v>
      </c>
      <c r="H16" s="6">
        <f t="shared" si="0"/>
        <v>7.5247462786983627E-3</v>
      </c>
      <c r="I16" s="7">
        <f>ROUND(H16*$I$53,2)</f>
        <v>25232.32</v>
      </c>
    </row>
    <row r="17" spans="1:9" s="4" customFormat="1" ht="12" customHeight="1" x14ac:dyDescent="0.25">
      <c r="A17" s="4">
        <v>1015</v>
      </c>
      <c r="B17" s="35" t="s">
        <v>20</v>
      </c>
      <c r="C17" s="49" t="s">
        <v>61</v>
      </c>
      <c r="D17" s="39">
        <v>2779</v>
      </c>
      <c r="E17" s="39">
        <v>2423</v>
      </c>
      <c r="F17" s="39">
        <v>2019</v>
      </c>
      <c r="G17" s="11">
        <f t="shared" si="1"/>
        <v>7221</v>
      </c>
      <c r="H17" s="6">
        <f t="shared" si="0"/>
        <v>8.0701311270579053E-3</v>
      </c>
      <c r="I17" s="7">
        <f>ROUND(H17*$I$53,2)</f>
        <v>27061.13</v>
      </c>
    </row>
    <row r="18" spans="1:9" s="4" customFormat="1" ht="12" customHeight="1" x14ac:dyDescent="0.25">
      <c r="A18" s="4">
        <v>1016</v>
      </c>
      <c r="B18" s="35" t="s">
        <v>21</v>
      </c>
      <c r="C18" s="49" t="s">
        <v>92</v>
      </c>
      <c r="D18" s="39">
        <v>4464</v>
      </c>
      <c r="E18" s="39">
        <v>4484</v>
      </c>
      <c r="F18" s="39">
        <v>4378</v>
      </c>
      <c r="G18" s="11">
        <f>E18+F18+D18</f>
        <v>13326</v>
      </c>
      <c r="H18" s="6">
        <f t="shared" si="0"/>
        <v>1.4893029691064071E-2</v>
      </c>
      <c r="I18" s="7">
        <f>ROUNDUP(H18*$I$53,2)</f>
        <v>49940</v>
      </c>
    </row>
    <row r="19" spans="1:9" s="10" customFormat="1" ht="12" customHeight="1" x14ac:dyDescent="0.25">
      <c r="A19" s="10">
        <v>1017</v>
      </c>
      <c r="B19" s="35" t="s">
        <v>109</v>
      </c>
      <c r="C19" s="49" t="s">
        <v>69</v>
      </c>
      <c r="D19" s="39">
        <v>1390</v>
      </c>
      <c r="E19" s="39">
        <v>3505</v>
      </c>
      <c r="F19" s="39">
        <v>2804</v>
      </c>
      <c r="G19" s="11">
        <f t="shared" si="1"/>
        <v>7699</v>
      </c>
      <c r="H19" s="18">
        <f t="shared" si="0"/>
        <v>8.6043400563936868E-3</v>
      </c>
      <c r="I19" s="19">
        <f>ROUND(H19*$I$53,2)</f>
        <v>28852.47</v>
      </c>
    </row>
    <row r="20" spans="1:9" s="10" customFormat="1" ht="12" customHeight="1" x14ac:dyDescent="0.25">
      <c r="A20" s="10">
        <v>1018</v>
      </c>
      <c r="B20" s="38" t="s">
        <v>22</v>
      </c>
      <c r="C20" s="49" t="s">
        <v>73</v>
      </c>
      <c r="D20" s="39">
        <v>4394</v>
      </c>
      <c r="E20" s="39">
        <v>4162</v>
      </c>
      <c r="F20" s="39">
        <v>4093</v>
      </c>
      <c r="G20" s="11">
        <f t="shared" si="1"/>
        <v>12649</v>
      </c>
      <c r="H20" s="18">
        <f t="shared" si="0"/>
        <v>1.4136419973155442E-2</v>
      </c>
      <c r="I20" s="19">
        <f>ROUND(H20*$I$53,2)</f>
        <v>47402.89</v>
      </c>
    </row>
    <row r="21" spans="1:9" s="4" customFormat="1" ht="12" customHeight="1" x14ac:dyDescent="0.25">
      <c r="A21" s="4">
        <v>1019</v>
      </c>
      <c r="B21" s="35" t="s">
        <v>23</v>
      </c>
      <c r="C21" s="25" t="s">
        <v>24</v>
      </c>
      <c r="D21" s="39">
        <v>889</v>
      </c>
      <c r="E21" s="39">
        <v>960</v>
      </c>
      <c r="F21" s="39">
        <v>937</v>
      </c>
      <c r="G21" s="11">
        <f t="shared" si="1"/>
        <v>2786</v>
      </c>
      <c r="H21" s="6">
        <f t="shared" si="0"/>
        <v>3.1136110400198486E-3</v>
      </c>
      <c r="I21" s="7">
        <f>ROUND(H21*$I$53,2)</f>
        <v>10440.700000000001</v>
      </c>
    </row>
    <row r="22" spans="1:9" s="4" customFormat="1" ht="12" customHeight="1" x14ac:dyDescent="0.25">
      <c r="A22" s="4">
        <v>1020</v>
      </c>
      <c r="B22" s="38" t="s">
        <v>25</v>
      </c>
      <c r="C22" s="25" t="s">
        <v>58</v>
      </c>
      <c r="D22" s="39">
        <v>1656</v>
      </c>
      <c r="E22" s="39">
        <v>1552</v>
      </c>
      <c r="F22" s="39">
        <v>1625</v>
      </c>
      <c r="G22" s="11">
        <f t="shared" si="1"/>
        <v>4833</v>
      </c>
      <c r="H22" s="6">
        <f t="shared" si="0"/>
        <v>5.4013216641837503E-3</v>
      </c>
      <c r="I22" s="7">
        <f>ROUND(H22*$I$53,2)</f>
        <v>18111.96</v>
      </c>
    </row>
    <row r="23" spans="1:9" s="10" customFormat="1" ht="12" customHeight="1" x14ac:dyDescent="0.25">
      <c r="A23" s="10">
        <v>1021</v>
      </c>
      <c r="B23" s="35" t="s">
        <v>26</v>
      </c>
      <c r="C23" s="49" t="s">
        <v>108</v>
      </c>
      <c r="D23" s="44">
        <v>9180</v>
      </c>
      <c r="E23" s="44">
        <v>9175</v>
      </c>
      <c r="F23" s="44">
        <v>8606</v>
      </c>
      <c r="G23" s="11">
        <f t="shared" si="1"/>
        <v>26961</v>
      </c>
      <c r="H23" s="18">
        <f>G23/G$53</f>
        <v>3.0131395279962361E-2</v>
      </c>
      <c r="I23" s="19">
        <f>ROUND(H23*$I$53,2)</f>
        <v>101037.98</v>
      </c>
    </row>
    <row r="24" spans="1:9" s="10" customFormat="1" ht="12" customHeight="1" x14ac:dyDescent="0.25">
      <c r="A24" s="10">
        <v>1022</v>
      </c>
      <c r="B24" s="35" t="s">
        <v>27</v>
      </c>
      <c r="C24" s="49" t="s">
        <v>85</v>
      </c>
      <c r="D24" s="39">
        <v>3339</v>
      </c>
      <c r="E24" s="39">
        <v>2687</v>
      </c>
      <c r="F24" s="39">
        <v>2883</v>
      </c>
      <c r="G24" s="11">
        <f t="shared" si="1"/>
        <v>8909</v>
      </c>
      <c r="H24" s="18">
        <f t="shared" si="0"/>
        <v>9.9566262582687828E-3</v>
      </c>
      <c r="I24" s="19">
        <f>ROUNDUP(H24*$I$53,2)</f>
        <v>33387.020000000004</v>
      </c>
    </row>
    <row r="25" spans="1:9" s="4" customFormat="1" ht="12" customHeight="1" x14ac:dyDescent="0.25">
      <c r="A25" s="4">
        <v>1023</v>
      </c>
      <c r="B25" s="38" t="s">
        <v>28</v>
      </c>
      <c r="C25" s="25" t="s">
        <v>63</v>
      </c>
      <c r="D25" s="39">
        <v>27880</v>
      </c>
      <c r="E25" s="39">
        <v>28906</v>
      </c>
      <c r="F25" s="39">
        <v>27978</v>
      </c>
      <c r="G25" s="11">
        <f t="shared" si="1"/>
        <v>84764</v>
      </c>
      <c r="H25" s="6">
        <f t="shared" si="0"/>
        <v>9.4731560013008767E-2</v>
      </c>
      <c r="I25" s="7">
        <f>ROUNDDOWN(H25*$I$53,2)</f>
        <v>317658.21000000002</v>
      </c>
    </row>
    <row r="26" spans="1:9" s="10" customFormat="1" ht="12" customHeight="1" x14ac:dyDescent="0.25">
      <c r="A26" s="10">
        <v>1024</v>
      </c>
      <c r="B26" s="35" t="s">
        <v>29</v>
      </c>
      <c r="C26" s="49" t="s">
        <v>72</v>
      </c>
      <c r="D26" s="44">
        <v>4233</v>
      </c>
      <c r="E26" s="44">
        <v>3495</v>
      </c>
      <c r="F26" s="44">
        <v>3603</v>
      </c>
      <c r="G26" s="11">
        <f>E26+F26+D26</f>
        <v>11331</v>
      </c>
      <c r="H26" s="18">
        <f t="shared" si="0"/>
        <v>1.2663433845823727E-2</v>
      </c>
      <c r="I26" s="19">
        <f>ROUND(H26*$I$53,2)</f>
        <v>42463.61</v>
      </c>
    </row>
    <row r="27" spans="1:9" s="10" customFormat="1" ht="12" customHeight="1" x14ac:dyDescent="0.25">
      <c r="A27" s="10">
        <v>1025</v>
      </c>
      <c r="B27" s="35" t="s">
        <v>30</v>
      </c>
      <c r="C27" s="49" t="s">
        <v>88</v>
      </c>
      <c r="D27" s="39">
        <v>1439</v>
      </c>
      <c r="E27" s="39">
        <v>1247</v>
      </c>
      <c r="F27" s="39">
        <v>1345</v>
      </c>
      <c r="G27" s="11">
        <f>E27+F27+D27</f>
        <v>4031</v>
      </c>
      <c r="H27" s="18">
        <f t="shared" si="0"/>
        <v>4.5050129584781077E-3</v>
      </c>
      <c r="I27" s="19">
        <f>ROUNDUP(H27*$I$53,2)</f>
        <v>15106.42</v>
      </c>
    </row>
    <row r="28" spans="1:9" s="4" customFormat="1" ht="12" customHeight="1" x14ac:dyDescent="0.25">
      <c r="A28" s="4">
        <v>1026</v>
      </c>
      <c r="B28" s="35" t="s">
        <v>31</v>
      </c>
      <c r="C28" s="25" t="s">
        <v>60</v>
      </c>
      <c r="D28" s="39">
        <v>23105</v>
      </c>
      <c r="E28" s="39">
        <v>20009</v>
      </c>
      <c r="F28" s="39">
        <v>15699</v>
      </c>
      <c r="G28" s="11">
        <f>E28+F28+D28</f>
        <v>58813</v>
      </c>
      <c r="H28" s="6">
        <f>G28/G$53</f>
        <v>6.5728932554446284E-2</v>
      </c>
      <c r="I28" s="7">
        <f>ROUNDUP(H28*$I$53,2)</f>
        <v>220405.28</v>
      </c>
    </row>
    <row r="29" spans="1:9" s="10" customFormat="1" ht="12" customHeight="1" x14ac:dyDescent="0.25">
      <c r="A29" s="10">
        <v>1027</v>
      </c>
      <c r="B29" s="35" t="s">
        <v>32</v>
      </c>
      <c r="C29" s="49" t="s">
        <v>71</v>
      </c>
      <c r="D29" s="39">
        <v>2508</v>
      </c>
      <c r="E29" s="39">
        <v>2197</v>
      </c>
      <c r="F29" s="39">
        <v>2059</v>
      </c>
      <c r="G29" s="11">
        <f>E29+F29+D29</f>
        <v>6764</v>
      </c>
      <c r="H29" s="18">
        <f t="shared" si="0"/>
        <v>7.5593916276720224E-3</v>
      </c>
      <c r="I29" s="19">
        <f>ROUND(H29*$I$53,2)</f>
        <v>25348.5</v>
      </c>
    </row>
    <row r="30" spans="1:9" s="4" customFormat="1" ht="12" customHeight="1" x14ac:dyDescent="0.25">
      <c r="A30" s="4">
        <v>1028</v>
      </c>
      <c r="B30" s="38" t="s">
        <v>33</v>
      </c>
      <c r="C30" s="25" t="s">
        <v>107</v>
      </c>
      <c r="D30" s="39">
        <v>3062</v>
      </c>
      <c r="E30" s="39">
        <v>2848</v>
      </c>
      <c r="F30" s="39">
        <v>2776</v>
      </c>
      <c r="G30" s="11">
        <f t="shared" ref="G30:G37" si="2">E30+F30+D30</f>
        <v>8686</v>
      </c>
      <c r="H30" s="6">
        <f t="shared" si="0"/>
        <v>9.7074032640389104E-3</v>
      </c>
      <c r="I30" s="7">
        <f>ROUNDDOWN(H30*$I$53,2)</f>
        <v>32551.31</v>
      </c>
    </row>
    <row r="31" spans="1:9" s="4" customFormat="1" ht="12" customHeight="1" x14ac:dyDescent="0.25">
      <c r="A31" s="4">
        <v>1029</v>
      </c>
      <c r="B31" s="35" t="s">
        <v>34</v>
      </c>
      <c r="C31" s="25" t="s">
        <v>156</v>
      </c>
      <c r="D31" s="39">
        <v>3816</v>
      </c>
      <c r="E31" s="39">
        <v>3270</v>
      </c>
      <c r="F31" s="39">
        <v>3186</v>
      </c>
      <c r="G31" s="11">
        <f t="shared" si="2"/>
        <v>10272</v>
      </c>
      <c r="H31" s="6">
        <f t="shared" si="0"/>
        <v>1.1479904021207424E-2</v>
      </c>
      <c r="I31" s="7">
        <f>ROUNDDOWN(H31*$I$53,2)</f>
        <v>38494.94</v>
      </c>
    </row>
    <row r="32" spans="1:9" s="10" customFormat="1" ht="12" customHeight="1" x14ac:dyDescent="0.25">
      <c r="A32" s="10">
        <v>1030</v>
      </c>
      <c r="B32" s="38" t="s">
        <v>35</v>
      </c>
      <c r="C32" s="49" t="s">
        <v>78</v>
      </c>
      <c r="D32" s="39">
        <v>4642</v>
      </c>
      <c r="E32" s="39">
        <v>3905</v>
      </c>
      <c r="F32" s="39">
        <v>4532</v>
      </c>
      <c r="G32" s="11">
        <f>E32+F32+D32</f>
        <v>13079</v>
      </c>
      <c r="H32" s="18">
        <f t="shared" si="0"/>
        <v>1.4616984491177171E-2</v>
      </c>
      <c r="I32" s="19">
        <f>ROUNDDOWN(H32*$I$53,2)</f>
        <v>49014.34</v>
      </c>
    </row>
    <row r="33" spans="1:9" s="4" customFormat="1" ht="12" customHeight="1" x14ac:dyDescent="0.25">
      <c r="A33" s="4">
        <v>1031</v>
      </c>
      <c r="B33" s="35" t="s">
        <v>36</v>
      </c>
      <c r="C33" s="25" t="s">
        <v>37</v>
      </c>
      <c r="D33" s="39">
        <v>1117</v>
      </c>
      <c r="E33" s="39">
        <v>1155</v>
      </c>
      <c r="F33" s="39">
        <v>1111</v>
      </c>
      <c r="G33" s="11">
        <f t="shared" si="2"/>
        <v>3383</v>
      </c>
      <c r="H33" s="6">
        <f t="shared" si="0"/>
        <v>3.7808134057383874E-3</v>
      </c>
      <c r="I33" s="7">
        <f>ROUND(H33*$I$53,2)</f>
        <v>12678</v>
      </c>
    </row>
    <row r="34" spans="1:9" s="4" customFormat="1" ht="12" customHeight="1" x14ac:dyDescent="0.25">
      <c r="A34" s="4">
        <v>1032</v>
      </c>
      <c r="B34" s="35" t="s">
        <v>38</v>
      </c>
      <c r="C34" s="25" t="s">
        <v>62</v>
      </c>
      <c r="D34" s="39">
        <v>29982</v>
      </c>
      <c r="E34" s="39">
        <v>29231</v>
      </c>
      <c r="F34" s="39">
        <v>28344</v>
      </c>
      <c r="G34" s="11">
        <f t="shared" si="2"/>
        <v>87557</v>
      </c>
      <c r="H34" s="6">
        <f t="shared" si="0"/>
        <v>9.7852994196345244E-2</v>
      </c>
      <c r="I34" s="7">
        <f>ROUNDUP(H34*$I$53,2)</f>
        <v>328125.16000000003</v>
      </c>
    </row>
    <row r="35" spans="1:9" s="10" customFormat="1" ht="12" customHeight="1" x14ac:dyDescent="0.25">
      <c r="A35" s="10">
        <v>1033</v>
      </c>
      <c r="B35" s="35" t="s">
        <v>39</v>
      </c>
      <c r="C35" s="49" t="s">
        <v>102</v>
      </c>
      <c r="D35" s="39">
        <v>314</v>
      </c>
      <c r="E35" s="39">
        <v>244</v>
      </c>
      <c r="F35" s="39">
        <v>286</v>
      </c>
      <c r="G35" s="11">
        <f t="shared" si="2"/>
        <v>844</v>
      </c>
      <c r="H35" s="18">
        <f t="shared" si="0"/>
        <v>9.432475656054386E-4</v>
      </c>
      <c r="I35" s="19">
        <f t="shared" ref="I35:I41" si="3">ROUND(H35*$I$53,2)</f>
        <v>3162.94</v>
      </c>
    </row>
    <row r="36" spans="1:9" s="10" customFormat="1" ht="12" customHeight="1" x14ac:dyDescent="0.25">
      <c r="A36" s="10">
        <v>1034</v>
      </c>
      <c r="B36" s="35" t="s">
        <v>105</v>
      </c>
      <c r="C36" s="49" t="s">
        <v>74</v>
      </c>
      <c r="D36" s="39">
        <v>1465</v>
      </c>
      <c r="E36" s="39">
        <v>1278</v>
      </c>
      <c r="F36" s="39">
        <v>1638</v>
      </c>
      <c r="G36" s="11">
        <f t="shared" si="2"/>
        <v>4381</v>
      </c>
      <c r="H36" s="18">
        <f t="shared" si="0"/>
        <v>4.8961701243097474E-3</v>
      </c>
      <c r="I36" s="19">
        <f t="shared" si="3"/>
        <v>16418.060000000001</v>
      </c>
    </row>
    <row r="37" spans="1:9" s="10" customFormat="1" ht="12" customHeight="1" x14ac:dyDescent="0.25">
      <c r="A37" s="10">
        <v>1035</v>
      </c>
      <c r="B37" s="35" t="s">
        <v>40</v>
      </c>
      <c r="C37" s="49" t="s">
        <v>86</v>
      </c>
      <c r="D37" s="39">
        <v>2327</v>
      </c>
      <c r="E37" s="39">
        <v>2109</v>
      </c>
      <c r="F37" s="39">
        <v>2051</v>
      </c>
      <c r="G37" s="11">
        <f t="shared" si="2"/>
        <v>6487</v>
      </c>
      <c r="H37" s="18">
        <f t="shared" si="0"/>
        <v>7.2498186707138394E-3</v>
      </c>
      <c r="I37" s="19">
        <f>ROUNDDOWN(H37*$I$53,2)</f>
        <v>24310.42</v>
      </c>
    </row>
    <row r="38" spans="1:9" s="4" customFormat="1" ht="12" customHeight="1" x14ac:dyDescent="0.25">
      <c r="A38" s="4">
        <v>1036</v>
      </c>
      <c r="B38" s="35" t="s">
        <v>41</v>
      </c>
      <c r="C38" s="49" t="s">
        <v>42</v>
      </c>
      <c r="D38" s="39">
        <v>2099</v>
      </c>
      <c r="E38" s="39">
        <v>2351</v>
      </c>
      <c r="F38" s="39">
        <v>1992</v>
      </c>
      <c r="G38" s="11">
        <f t="shared" ref="G38:G43" si="4">E38+F38+D38</f>
        <v>6442</v>
      </c>
      <c r="H38" s="6">
        <f t="shared" si="0"/>
        <v>7.1995270351069146E-3</v>
      </c>
      <c r="I38" s="7">
        <f t="shared" si="3"/>
        <v>24141.78</v>
      </c>
    </row>
    <row r="39" spans="1:9" s="4" customFormat="1" ht="12" customHeight="1" x14ac:dyDescent="0.25">
      <c r="A39" s="4">
        <v>1037</v>
      </c>
      <c r="B39" s="38" t="s">
        <v>43</v>
      </c>
      <c r="C39" s="49" t="s">
        <v>119</v>
      </c>
      <c r="D39" s="39">
        <v>2966</v>
      </c>
      <c r="E39" s="39">
        <v>2866</v>
      </c>
      <c r="F39" s="39">
        <v>2946</v>
      </c>
      <c r="G39" s="11">
        <f t="shared" si="4"/>
        <v>8778</v>
      </c>
      <c r="H39" s="6">
        <f t="shared" si="0"/>
        <v>9.8102217190575124E-3</v>
      </c>
      <c r="I39" s="7">
        <f t="shared" si="3"/>
        <v>32896.089999999997</v>
      </c>
    </row>
    <row r="40" spans="1:9" s="10" customFormat="1" ht="12" customHeight="1" x14ac:dyDescent="0.25">
      <c r="A40" s="10">
        <v>1038</v>
      </c>
      <c r="B40" s="35" t="s">
        <v>44</v>
      </c>
      <c r="C40" s="49" t="s">
        <v>64</v>
      </c>
      <c r="D40" s="45">
        <v>7215</v>
      </c>
      <c r="E40" s="45">
        <v>6550</v>
      </c>
      <c r="F40" s="45">
        <v>6466</v>
      </c>
      <c r="G40" s="11">
        <f t="shared" ref="G40:G41" si="5">E40+F40+D40</f>
        <v>20231</v>
      </c>
      <c r="H40" s="18">
        <f t="shared" si="0"/>
        <v>2.2610001776971124E-2</v>
      </c>
      <c r="I40" s="19">
        <f t="shared" si="3"/>
        <v>75816.899999999994</v>
      </c>
    </row>
    <row r="41" spans="1:9" s="4" customFormat="1" ht="12" customHeight="1" x14ac:dyDescent="0.25">
      <c r="A41" s="4">
        <v>1039</v>
      </c>
      <c r="B41" s="35" t="s">
        <v>45</v>
      </c>
      <c r="C41" s="25" t="s">
        <v>149</v>
      </c>
      <c r="D41" s="39">
        <v>4826</v>
      </c>
      <c r="E41" s="39">
        <v>4584</v>
      </c>
      <c r="F41" s="39">
        <v>4744</v>
      </c>
      <c r="G41" s="11">
        <f t="shared" si="5"/>
        <v>14154</v>
      </c>
      <c r="H41" s="6">
        <f t="shared" si="0"/>
        <v>1.5818395786231492E-2</v>
      </c>
      <c r="I41" s="7">
        <f t="shared" si="3"/>
        <v>53042.97</v>
      </c>
    </row>
    <row r="42" spans="1:9" s="4" customFormat="1" ht="12" customHeight="1" x14ac:dyDescent="0.25">
      <c r="A42" s="4">
        <v>1040</v>
      </c>
      <c r="B42" s="38" t="s">
        <v>46</v>
      </c>
      <c r="C42" s="49" t="s">
        <v>120</v>
      </c>
      <c r="D42" s="39">
        <v>26484</v>
      </c>
      <c r="E42" s="39">
        <v>27108</v>
      </c>
      <c r="F42" s="39">
        <v>25274</v>
      </c>
      <c r="G42" s="11">
        <f t="shared" si="4"/>
        <v>78866</v>
      </c>
      <c r="H42" s="6">
        <f t="shared" si="0"/>
        <v>8.8140002972794465E-2</v>
      </c>
      <c r="I42" s="7">
        <f>ROUNDUP(H42*$I$53,2)</f>
        <v>295555.11</v>
      </c>
    </row>
    <row r="43" spans="1:9" s="10" customFormat="1" ht="12" customHeight="1" x14ac:dyDescent="0.25">
      <c r="A43" s="10">
        <v>1041</v>
      </c>
      <c r="B43" s="35" t="s">
        <v>47</v>
      </c>
      <c r="C43" s="49" t="s">
        <v>93</v>
      </c>
      <c r="D43" s="39">
        <v>357</v>
      </c>
      <c r="E43" s="39">
        <v>321</v>
      </c>
      <c r="F43" s="39">
        <v>312</v>
      </c>
      <c r="G43" s="11">
        <f t="shared" si="4"/>
        <v>990</v>
      </c>
      <c r="H43" s="18">
        <f t="shared" si="0"/>
        <v>1.1064159833523511E-3</v>
      </c>
      <c r="I43" s="19">
        <f>ROUND(H43*$I$53,2)</f>
        <v>3710.08</v>
      </c>
    </row>
    <row r="44" spans="1:9" s="4" customFormat="1" ht="12" customHeight="1" x14ac:dyDescent="0.25">
      <c r="A44" s="4">
        <v>1042</v>
      </c>
      <c r="B44" s="35" t="s">
        <v>48</v>
      </c>
      <c r="C44" s="25" t="s">
        <v>157</v>
      </c>
      <c r="D44" s="39">
        <v>16862</v>
      </c>
      <c r="E44" s="39">
        <v>17423</v>
      </c>
      <c r="F44" s="39">
        <v>16873</v>
      </c>
      <c r="G44" s="11">
        <f t="shared" ref="G44:G51" si="6">E44+F44+D44</f>
        <v>51158</v>
      </c>
      <c r="H44" s="6">
        <f>G44/G$53</f>
        <v>5.7173766541757147E-2</v>
      </c>
      <c r="I44" s="7">
        <f>ROUNDDOWN(H44*$I$53,2)</f>
        <v>191717.69</v>
      </c>
    </row>
    <row r="45" spans="1:9" s="4" customFormat="1" ht="12" customHeight="1" x14ac:dyDescent="0.25">
      <c r="A45" s="4">
        <v>1043</v>
      </c>
      <c r="B45" s="35" t="s">
        <v>49</v>
      </c>
      <c r="C45" s="25" t="s">
        <v>80</v>
      </c>
      <c r="D45" s="39">
        <v>6401</v>
      </c>
      <c r="E45" s="39">
        <v>6003</v>
      </c>
      <c r="F45" s="39">
        <v>5847</v>
      </c>
      <c r="G45" s="11">
        <f t="shared" si="6"/>
        <v>18251</v>
      </c>
      <c r="H45" s="6">
        <f t="shared" si="0"/>
        <v>2.0397169810266423E-2</v>
      </c>
      <c r="I45" s="7">
        <f>ROUNDDOWN(H45*$I$53,2)</f>
        <v>68396.72</v>
      </c>
    </row>
    <row r="46" spans="1:9" s="4" customFormat="1" ht="12" customHeight="1" x14ac:dyDescent="0.25">
      <c r="A46" s="4">
        <v>1044</v>
      </c>
      <c r="B46" s="35" t="s">
        <v>50</v>
      </c>
      <c r="C46" s="25" t="s">
        <v>104</v>
      </c>
      <c r="D46" s="39">
        <v>2031</v>
      </c>
      <c r="E46" s="39">
        <v>1823</v>
      </c>
      <c r="F46" s="39">
        <v>1878</v>
      </c>
      <c r="G46" s="11">
        <f t="shared" si="6"/>
        <v>5732</v>
      </c>
      <c r="H46" s="6">
        <f t="shared" si="0"/>
        <v>6.4060367844198749E-3</v>
      </c>
      <c r="I46" s="7">
        <f>ROUND(H46*$I$53,2)</f>
        <v>21481.02</v>
      </c>
    </row>
    <row r="47" spans="1:9" s="4" customFormat="1" ht="12" customHeight="1" x14ac:dyDescent="0.25">
      <c r="A47" s="4">
        <v>1045</v>
      </c>
      <c r="B47" s="35" t="s">
        <v>51</v>
      </c>
      <c r="C47" s="25" t="s">
        <v>148</v>
      </c>
      <c r="D47" s="39">
        <v>2177</v>
      </c>
      <c r="E47" s="39">
        <v>221</v>
      </c>
      <c r="F47" s="39">
        <v>2121</v>
      </c>
      <c r="G47" s="11">
        <f t="shared" si="6"/>
        <v>4519</v>
      </c>
      <c r="H47" s="6">
        <f t="shared" si="0"/>
        <v>5.0503978068376504E-3</v>
      </c>
      <c r="I47" s="7">
        <f>ROUNDUP(H47*$I$53,2)</f>
        <v>16935.23</v>
      </c>
    </row>
    <row r="48" spans="1:9" s="4" customFormat="1" ht="12" customHeight="1" x14ac:dyDescent="0.25">
      <c r="A48" s="4">
        <v>1046</v>
      </c>
      <c r="B48" s="38" t="s">
        <v>52</v>
      </c>
      <c r="C48" s="25" t="s">
        <v>68</v>
      </c>
      <c r="D48" s="39">
        <v>10893</v>
      </c>
      <c r="E48" s="39">
        <v>10933</v>
      </c>
      <c r="F48" s="39">
        <v>10354</v>
      </c>
      <c r="G48" s="11">
        <f t="shared" si="6"/>
        <v>32180</v>
      </c>
      <c r="H48" s="6">
        <f t="shared" si="0"/>
        <v>3.5964107418463287E-2</v>
      </c>
      <c r="I48" s="7">
        <f>ROUNDUP(H48*$I$53,2)</f>
        <v>120596.5</v>
      </c>
    </row>
    <row r="49" spans="1:9" s="4" customFormat="1" ht="12" customHeight="1" x14ac:dyDescent="0.25">
      <c r="A49" s="4">
        <v>2148</v>
      </c>
      <c r="B49" s="35" t="s">
        <v>53</v>
      </c>
      <c r="C49" s="49" t="s">
        <v>146</v>
      </c>
      <c r="D49" s="45">
        <v>324</v>
      </c>
      <c r="E49" s="45">
        <v>497</v>
      </c>
      <c r="F49" s="45">
        <v>602</v>
      </c>
      <c r="G49" s="11">
        <f t="shared" si="6"/>
        <v>1423</v>
      </c>
      <c r="H49" s="6">
        <f t="shared" si="0"/>
        <v>1.5903332770812076E-3</v>
      </c>
      <c r="I49" s="7">
        <f>ROUND(H49*$I$53,2)</f>
        <v>5332.78</v>
      </c>
    </row>
    <row r="50" spans="1:9" s="50" customFormat="1" ht="12" customHeight="1" x14ac:dyDescent="0.25">
      <c r="A50" s="50">
        <v>2342</v>
      </c>
      <c r="B50" s="51" t="s">
        <v>54</v>
      </c>
      <c r="C50" s="54" t="s">
        <v>155</v>
      </c>
      <c r="D50" s="55">
        <v>1207</v>
      </c>
      <c r="E50" s="56">
        <v>1169</v>
      </c>
      <c r="F50" s="56">
        <v>1127</v>
      </c>
      <c r="G50" s="52">
        <f>E50+F50+D50</f>
        <v>3503</v>
      </c>
      <c r="H50" s="53">
        <f t="shared" si="0"/>
        <v>3.9149244340235204E-3</v>
      </c>
      <c r="I50" s="15">
        <f>ROUND(H50*$I$53,2)</f>
        <v>13127.7</v>
      </c>
    </row>
    <row r="51" spans="1:9" s="10" customFormat="1" ht="12" customHeight="1" x14ac:dyDescent="0.25">
      <c r="A51" s="10">
        <v>2382</v>
      </c>
      <c r="B51" s="35" t="s">
        <v>55</v>
      </c>
      <c r="C51" s="49" t="s">
        <v>154</v>
      </c>
      <c r="D51" s="39">
        <v>656</v>
      </c>
      <c r="E51" s="39">
        <v>606</v>
      </c>
      <c r="F51" s="39">
        <v>715</v>
      </c>
      <c r="G51" s="11">
        <f t="shared" si="6"/>
        <v>1977</v>
      </c>
      <c r="H51" s="18">
        <f t="shared" si="0"/>
        <v>2.2094791909975735E-3</v>
      </c>
      <c r="I51" s="19">
        <f>ROUND(H51*$I$53,2)</f>
        <v>7408.93</v>
      </c>
    </row>
    <row r="52" spans="1:9" s="4" customFormat="1" ht="12" customHeight="1" x14ac:dyDescent="0.25">
      <c r="A52" s="4">
        <v>2874</v>
      </c>
      <c r="B52" s="35" t="s">
        <v>56</v>
      </c>
      <c r="C52" s="49" t="s">
        <v>145</v>
      </c>
      <c r="D52" s="39">
        <v>3384</v>
      </c>
      <c r="E52" s="39">
        <v>3451</v>
      </c>
      <c r="F52" s="39">
        <v>3429</v>
      </c>
      <c r="G52" s="11">
        <f>E52+F52+D52</f>
        <v>10264</v>
      </c>
      <c r="H52" s="6">
        <f t="shared" si="0"/>
        <v>1.1470963285988414E-2</v>
      </c>
      <c r="I52" s="15">
        <f>ROUNDDOWN(H52*$I$53,2)</f>
        <v>38464.959999999999</v>
      </c>
    </row>
    <row r="53" spans="1:9" s="4" customFormat="1" ht="14.65" customHeight="1" thickBot="1" x14ac:dyDescent="0.35">
      <c r="A53" s="16"/>
      <c r="B53" s="35" t="s">
        <v>3</v>
      </c>
      <c r="C53" s="25"/>
      <c r="D53" s="27"/>
      <c r="E53" s="5"/>
      <c r="F53" s="5"/>
      <c r="G53" s="5">
        <f>SUM(G3:G52)</f>
        <v>894781</v>
      </c>
      <c r="H53" s="6">
        <v>1</v>
      </c>
      <c r="I53" s="37">
        <v>3353245.91</v>
      </c>
    </row>
    <row r="54" spans="1:9" s="4" customFormat="1" ht="12" thickTop="1" x14ac:dyDescent="0.25">
      <c r="A54" s="16"/>
      <c r="B54" s="10"/>
      <c r="C54" s="25"/>
      <c r="D54" s="5"/>
      <c r="E54" s="5"/>
      <c r="F54" s="9"/>
      <c r="G54" s="5"/>
      <c r="H54" s="6"/>
      <c r="I54" s="26">
        <f>SUM(I3:I52)</f>
        <v>3353245.9099999997</v>
      </c>
    </row>
    <row r="55" spans="1:9" ht="12" customHeight="1" x14ac:dyDescent="0.25">
      <c r="D55" s="1"/>
      <c r="E55" s="1"/>
      <c r="F55" s="1"/>
      <c r="G55" s="1"/>
      <c r="H55" s="1"/>
    </row>
    <row r="56" spans="1:9" ht="11.25" customHeight="1" x14ac:dyDescent="0.25">
      <c r="D56" s="1"/>
      <c r="E56" s="1"/>
      <c r="F56" s="1"/>
      <c r="G56" s="1"/>
      <c r="H56" s="1"/>
    </row>
    <row r="57" spans="1:9" ht="11.25" customHeight="1" x14ac:dyDescent="0.25">
      <c r="D57" s="1"/>
      <c r="E57" s="1"/>
      <c r="F57" s="1"/>
      <c r="G57" s="1"/>
      <c r="H57" s="1"/>
    </row>
    <row r="58" spans="1:9" ht="11.25" customHeight="1" x14ac:dyDescent="0.25">
      <c r="D58" s="1"/>
      <c r="E58" s="1"/>
      <c r="F58" s="1"/>
      <c r="G58" s="1"/>
      <c r="H58" s="1"/>
    </row>
    <row r="59" spans="1:9" ht="11.25" customHeight="1" x14ac:dyDescent="0.25">
      <c r="D59" s="1"/>
      <c r="E59" s="1"/>
      <c r="F59" s="1"/>
      <c r="G59" s="1"/>
      <c r="H59" s="1"/>
    </row>
    <row r="60" spans="1:9" ht="11.25" customHeight="1" x14ac:dyDescent="0.25">
      <c r="D60" s="1"/>
      <c r="E60" s="1"/>
      <c r="F60" s="1"/>
      <c r="G60" s="1"/>
      <c r="H60" s="1"/>
    </row>
    <row r="61" spans="1:9" ht="11.25" customHeight="1" x14ac:dyDescent="0.25">
      <c r="D61" s="1"/>
      <c r="E61" s="1"/>
      <c r="F61" s="1"/>
      <c r="G61" s="1"/>
      <c r="H61" s="1"/>
    </row>
    <row r="62" spans="1:9" ht="11.25" customHeight="1" x14ac:dyDescent="0.25">
      <c r="D62" s="1"/>
      <c r="E62" s="1"/>
      <c r="F62" s="1"/>
      <c r="G62" s="1"/>
      <c r="H62" s="1"/>
    </row>
    <row r="63" spans="1:9" ht="11.25" customHeight="1" x14ac:dyDescent="0.25">
      <c r="D63" s="1"/>
      <c r="E63" s="1"/>
      <c r="F63" s="1"/>
      <c r="G63" s="1"/>
      <c r="H63" s="1"/>
    </row>
    <row r="64" spans="1:9" ht="11.25" customHeight="1" x14ac:dyDescent="0.25">
      <c r="D64" s="1"/>
      <c r="E64" s="1"/>
      <c r="F64" s="1"/>
      <c r="G64" s="1"/>
      <c r="H64" s="1"/>
    </row>
    <row r="65" spans="4:8" ht="11.25" customHeight="1" x14ac:dyDescent="0.25">
      <c r="D65" s="1"/>
      <c r="E65" s="1"/>
      <c r="F65" s="1"/>
      <c r="G65" s="1"/>
      <c r="H65" s="1"/>
    </row>
    <row r="66" spans="4:8" ht="11.25" customHeight="1" x14ac:dyDescent="0.25">
      <c r="D66" s="1"/>
      <c r="E66" s="1"/>
      <c r="F66" s="1"/>
      <c r="G66" s="1"/>
      <c r="H66" s="1"/>
    </row>
    <row r="67" spans="4:8" ht="11.25" customHeight="1" x14ac:dyDescent="0.25">
      <c r="D67" s="1"/>
      <c r="E67" s="1"/>
      <c r="F67" s="1"/>
      <c r="G67" s="1"/>
      <c r="H67" s="1"/>
    </row>
    <row r="68" spans="4:8" ht="11.25" customHeight="1" x14ac:dyDescent="0.25">
      <c r="D68" s="1"/>
      <c r="E68" s="1"/>
      <c r="F68" s="1"/>
      <c r="G68" s="1"/>
      <c r="H68" s="1"/>
    </row>
    <row r="69" spans="4:8" ht="11.25" customHeight="1" x14ac:dyDescent="0.25">
      <c r="D69" s="1"/>
      <c r="E69" s="1"/>
      <c r="F69" s="1"/>
      <c r="G69" s="1"/>
      <c r="H69" s="1"/>
    </row>
    <row r="70" spans="4:8" ht="11.25" customHeight="1" x14ac:dyDescent="0.25">
      <c r="D70" s="1"/>
      <c r="E70" s="1"/>
      <c r="F70" s="1"/>
      <c r="G70" s="1"/>
      <c r="H70" s="1"/>
    </row>
    <row r="71" spans="4:8" ht="11.25" customHeight="1" x14ac:dyDescent="0.25">
      <c r="D71" s="1"/>
      <c r="E71" s="1"/>
      <c r="F71" s="1"/>
      <c r="G71" s="1"/>
      <c r="H71" s="1"/>
    </row>
    <row r="72" spans="4:8" ht="11.25" customHeight="1" x14ac:dyDescent="0.25">
      <c r="D72" s="1"/>
      <c r="E72" s="1"/>
      <c r="F72" s="1"/>
      <c r="G72" s="1"/>
      <c r="H72" s="1"/>
    </row>
    <row r="73" spans="4:8" ht="11.25" customHeight="1" x14ac:dyDescent="0.25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pane xSplit="14" ySplit="25" topLeftCell="O26" activePane="bottomRight" state="frozen"/>
      <selection pane="topRight" activeCell="O1" sqref="O1"/>
      <selection pane="bottomLeft" activeCell="A26" sqref="A26"/>
      <selection pane="bottomRight" activeCell="G10" sqref="G10"/>
    </sheetView>
  </sheetViews>
  <sheetFormatPr defaultColWidth="9.26953125" defaultRowHeight="12.5" x14ac:dyDescent="0.25"/>
  <cols>
    <col min="1" max="1" width="9.54296875" style="1" customWidth="1"/>
    <col min="2" max="2" width="11.54296875" style="36" customWidth="1"/>
    <col min="3" max="7" width="9.1796875" style="2" customWidth="1"/>
    <col min="8" max="16384" width="9.26953125" style="1"/>
  </cols>
  <sheetData>
    <row r="1" spans="1:7" s="12" customFormat="1" ht="27" customHeight="1" x14ac:dyDescent="0.3">
      <c r="A1" s="28" t="s">
        <v>153</v>
      </c>
      <c r="B1" s="33" t="s">
        <v>65</v>
      </c>
      <c r="C1" s="13"/>
      <c r="D1" s="13"/>
      <c r="E1" s="13"/>
      <c r="F1" s="13"/>
      <c r="G1" s="13"/>
    </row>
    <row r="2" spans="1:7" s="8" customFormat="1" ht="21.65" customHeight="1" x14ac:dyDescent="0.3">
      <c r="A2" s="21" t="s">
        <v>0</v>
      </c>
      <c r="B2" s="34" t="s">
        <v>1</v>
      </c>
      <c r="C2" s="23" t="s">
        <v>150</v>
      </c>
      <c r="D2" s="23" t="s">
        <v>151</v>
      </c>
      <c r="E2" s="23" t="s">
        <v>152</v>
      </c>
      <c r="F2" s="23"/>
      <c r="G2" s="23"/>
    </row>
    <row r="3" spans="1:7" s="8" customFormat="1" ht="21.65" customHeight="1" x14ac:dyDescent="0.3">
      <c r="A3" s="21"/>
      <c r="B3" s="34"/>
      <c r="C3" s="23" t="s">
        <v>97</v>
      </c>
      <c r="D3" s="23" t="s">
        <v>98</v>
      </c>
      <c r="E3" s="23" t="s">
        <v>99</v>
      </c>
      <c r="F3" s="23" t="s">
        <v>100</v>
      </c>
      <c r="G3" s="23"/>
    </row>
    <row r="4" spans="1:7" s="4" customFormat="1" ht="12" customHeight="1" x14ac:dyDescent="0.25">
      <c r="A4" s="10">
        <v>1001</v>
      </c>
      <c r="B4" s="35" t="s">
        <v>5</v>
      </c>
      <c r="C4" s="40">
        <v>946</v>
      </c>
      <c r="D4" s="40">
        <v>101</v>
      </c>
      <c r="E4" s="40">
        <v>4186</v>
      </c>
      <c r="F4" s="40">
        <v>0</v>
      </c>
      <c r="G4" s="40">
        <f>SUM(C4:F4)</f>
        <v>5233</v>
      </c>
    </row>
    <row r="5" spans="1:7" s="4" customFormat="1" ht="12" customHeight="1" x14ac:dyDescent="0.25">
      <c r="A5" s="10">
        <v>1002</v>
      </c>
      <c r="B5" s="38" t="s">
        <v>6</v>
      </c>
      <c r="C5" s="40">
        <v>3086</v>
      </c>
      <c r="D5" s="40">
        <v>0</v>
      </c>
      <c r="E5" s="40">
        <v>26067</v>
      </c>
      <c r="F5" s="40">
        <v>0</v>
      </c>
      <c r="G5" s="40">
        <f t="shared" ref="G5:G53" si="0">SUM(C5:F5)</f>
        <v>29153</v>
      </c>
    </row>
    <row r="6" spans="1:7" s="4" customFormat="1" ht="12" customHeight="1" x14ac:dyDescent="0.25">
      <c r="A6" s="10">
        <v>1003</v>
      </c>
      <c r="B6" s="35" t="s">
        <v>7</v>
      </c>
      <c r="C6" s="40">
        <v>300</v>
      </c>
      <c r="D6" s="40">
        <v>105</v>
      </c>
      <c r="E6" s="40">
        <v>1358</v>
      </c>
      <c r="F6" s="40">
        <v>0</v>
      </c>
      <c r="G6" s="40">
        <f t="shared" si="0"/>
        <v>1763</v>
      </c>
    </row>
    <row r="7" spans="1:7" s="10" customFormat="1" ht="12" customHeight="1" x14ac:dyDescent="0.25">
      <c r="A7" s="10">
        <v>1004</v>
      </c>
      <c r="B7" s="35" t="s">
        <v>8</v>
      </c>
      <c r="C7" s="40">
        <v>4329</v>
      </c>
      <c r="D7" s="40">
        <v>603</v>
      </c>
      <c r="E7" s="40">
        <v>34308</v>
      </c>
      <c r="F7" s="40">
        <v>0</v>
      </c>
      <c r="G7" s="40">
        <f t="shared" si="0"/>
        <v>39240</v>
      </c>
    </row>
    <row r="8" spans="1:7" s="4" customFormat="1" ht="12" customHeight="1" x14ac:dyDescent="0.25">
      <c r="A8" s="10">
        <v>1005</v>
      </c>
      <c r="B8" s="35" t="s">
        <v>9</v>
      </c>
      <c r="C8" s="40">
        <v>340</v>
      </c>
      <c r="D8" s="40">
        <v>0</v>
      </c>
      <c r="E8" s="40">
        <v>2256</v>
      </c>
      <c r="F8" s="40">
        <v>0</v>
      </c>
      <c r="G8" s="40">
        <f t="shared" si="0"/>
        <v>2596</v>
      </c>
    </row>
    <row r="9" spans="1:7" s="4" customFormat="1" ht="12" customHeight="1" x14ac:dyDescent="0.25">
      <c r="A9" s="10">
        <v>1006</v>
      </c>
      <c r="B9" s="35" t="s">
        <v>10</v>
      </c>
      <c r="C9" s="40">
        <v>12750</v>
      </c>
      <c r="D9" s="40">
        <v>187</v>
      </c>
      <c r="E9" s="40">
        <v>4826</v>
      </c>
      <c r="F9" s="40">
        <v>0</v>
      </c>
      <c r="G9" s="40">
        <f>SUM(C9:F9)</f>
        <v>17763</v>
      </c>
    </row>
    <row r="10" spans="1:7" s="4" customFormat="1" ht="12" customHeight="1" x14ac:dyDescent="0.25">
      <c r="A10" s="10">
        <v>1007</v>
      </c>
      <c r="B10" s="38" t="s">
        <v>11</v>
      </c>
      <c r="C10" s="40">
        <v>10299</v>
      </c>
      <c r="D10" s="40">
        <v>18</v>
      </c>
      <c r="E10" s="40">
        <v>41004</v>
      </c>
      <c r="F10" s="40">
        <v>16</v>
      </c>
      <c r="G10" s="40">
        <f t="shared" si="0"/>
        <v>51337</v>
      </c>
    </row>
    <row r="11" spans="1:7" s="4" customFormat="1" ht="12" customHeight="1" x14ac:dyDescent="0.25">
      <c r="A11" s="4">
        <v>1008</v>
      </c>
      <c r="B11" s="38" t="s">
        <v>12</v>
      </c>
      <c r="C11" s="40">
        <v>2235</v>
      </c>
      <c r="D11" s="40">
        <v>876</v>
      </c>
      <c r="E11" s="40">
        <v>27359</v>
      </c>
      <c r="F11" s="40">
        <v>4</v>
      </c>
      <c r="G11" s="40">
        <f t="shared" si="0"/>
        <v>30474</v>
      </c>
    </row>
    <row r="12" spans="1:7" s="4" customFormat="1" ht="12" customHeight="1" x14ac:dyDescent="0.25">
      <c r="A12" s="4">
        <v>1009</v>
      </c>
      <c r="B12" s="35" t="s">
        <v>13</v>
      </c>
      <c r="C12" s="40">
        <v>11409</v>
      </c>
      <c r="D12" s="40">
        <v>101</v>
      </c>
      <c r="E12" s="40">
        <v>3813</v>
      </c>
      <c r="F12" s="40">
        <v>0</v>
      </c>
      <c r="G12" s="40">
        <f t="shared" si="0"/>
        <v>15323</v>
      </c>
    </row>
    <row r="13" spans="1:7" s="10" customFormat="1" ht="12" customHeight="1" x14ac:dyDescent="0.25">
      <c r="A13" s="10">
        <v>1010</v>
      </c>
      <c r="B13" s="38" t="s">
        <v>15</v>
      </c>
      <c r="C13" s="40">
        <v>9039</v>
      </c>
      <c r="D13" s="40">
        <v>4141</v>
      </c>
      <c r="E13" s="40">
        <v>74614</v>
      </c>
      <c r="F13" s="40">
        <v>73</v>
      </c>
      <c r="G13" s="40">
        <f t="shared" si="0"/>
        <v>87867</v>
      </c>
    </row>
    <row r="14" spans="1:7" s="4" customFormat="1" ht="12" customHeight="1" x14ac:dyDescent="0.25">
      <c r="A14" s="4">
        <v>1011</v>
      </c>
      <c r="B14" s="35" t="s">
        <v>16</v>
      </c>
      <c r="C14" s="40">
        <v>1540</v>
      </c>
      <c r="D14" s="40">
        <v>151</v>
      </c>
      <c r="E14" s="40">
        <v>12619</v>
      </c>
      <c r="F14" s="40">
        <v>0</v>
      </c>
      <c r="G14" s="40">
        <f t="shared" si="0"/>
        <v>14310</v>
      </c>
    </row>
    <row r="15" spans="1:7" s="10" customFormat="1" ht="12" customHeight="1" x14ac:dyDescent="0.25">
      <c r="A15" s="10">
        <v>1012</v>
      </c>
      <c r="B15" s="35" t="s">
        <v>17</v>
      </c>
      <c r="C15" s="40">
        <v>1216</v>
      </c>
      <c r="D15" s="40">
        <v>36</v>
      </c>
      <c r="E15" s="40">
        <v>7276</v>
      </c>
      <c r="F15" s="40">
        <v>0</v>
      </c>
      <c r="G15" s="40">
        <f t="shared" si="0"/>
        <v>8528</v>
      </c>
    </row>
    <row r="16" spans="1:7" s="4" customFormat="1" ht="12" customHeight="1" x14ac:dyDescent="0.25">
      <c r="A16" s="4">
        <v>1013</v>
      </c>
      <c r="B16" s="35" t="s">
        <v>18</v>
      </c>
      <c r="C16" s="40">
        <v>1383</v>
      </c>
      <c r="D16" s="40">
        <v>219</v>
      </c>
      <c r="E16" s="40">
        <v>6383</v>
      </c>
      <c r="F16" s="40">
        <v>0</v>
      </c>
      <c r="G16" s="40">
        <f t="shared" si="0"/>
        <v>7985</v>
      </c>
    </row>
    <row r="17" spans="1:7" s="4" customFormat="1" ht="12" customHeight="1" x14ac:dyDescent="0.25">
      <c r="A17" s="4">
        <v>1014</v>
      </c>
      <c r="B17" s="38" t="s">
        <v>19</v>
      </c>
      <c r="C17" s="40">
        <v>1043</v>
      </c>
      <c r="D17" s="40">
        <v>436</v>
      </c>
      <c r="E17" s="40">
        <v>6726</v>
      </c>
      <c r="F17" s="40">
        <v>7</v>
      </c>
      <c r="G17" s="40">
        <f t="shared" si="0"/>
        <v>8212</v>
      </c>
    </row>
    <row r="18" spans="1:7" s="4" customFormat="1" ht="12" customHeight="1" x14ac:dyDescent="0.25">
      <c r="A18" s="4">
        <v>1015</v>
      </c>
      <c r="B18" s="35" t="s">
        <v>20</v>
      </c>
      <c r="C18" s="40">
        <v>2661</v>
      </c>
      <c r="D18" s="40">
        <v>69</v>
      </c>
      <c r="E18" s="40">
        <v>7221</v>
      </c>
      <c r="F18" s="40">
        <v>0</v>
      </c>
      <c r="G18" s="40">
        <f t="shared" si="0"/>
        <v>9951</v>
      </c>
    </row>
    <row r="19" spans="1:7" s="4" customFormat="1" ht="12" customHeight="1" x14ac:dyDescent="0.25">
      <c r="A19" s="4">
        <v>1016</v>
      </c>
      <c r="B19" s="35" t="s">
        <v>21</v>
      </c>
      <c r="C19" s="40">
        <v>1027</v>
      </c>
      <c r="D19" s="40">
        <v>1503</v>
      </c>
      <c r="E19" s="40">
        <v>13326</v>
      </c>
      <c r="F19" s="40">
        <v>0</v>
      </c>
      <c r="G19" s="40">
        <f t="shared" si="0"/>
        <v>15856</v>
      </c>
    </row>
    <row r="20" spans="1:7" s="10" customFormat="1" ht="12" customHeight="1" x14ac:dyDescent="0.25">
      <c r="A20" s="10">
        <v>1017</v>
      </c>
      <c r="B20" s="35" t="s">
        <v>110</v>
      </c>
      <c r="C20" s="40">
        <v>575</v>
      </c>
      <c r="D20" s="40">
        <v>546</v>
      </c>
      <c r="E20" s="40">
        <v>7699</v>
      </c>
      <c r="F20" s="40">
        <v>0</v>
      </c>
      <c r="G20" s="40">
        <f t="shared" si="0"/>
        <v>8820</v>
      </c>
    </row>
    <row r="21" spans="1:7" s="10" customFormat="1" ht="12" customHeight="1" x14ac:dyDescent="0.25">
      <c r="A21" s="10">
        <v>1018</v>
      </c>
      <c r="B21" s="38" t="s">
        <v>22</v>
      </c>
      <c r="C21" s="40">
        <v>1215</v>
      </c>
      <c r="D21" s="40">
        <v>946</v>
      </c>
      <c r="E21" s="40">
        <v>12557</v>
      </c>
      <c r="F21" s="40">
        <v>92</v>
      </c>
      <c r="G21" s="40">
        <f t="shared" si="0"/>
        <v>14810</v>
      </c>
    </row>
    <row r="22" spans="1:7" s="4" customFormat="1" ht="12" customHeight="1" x14ac:dyDescent="0.25">
      <c r="A22" s="4">
        <v>1019</v>
      </c>
      <c r="B22" s="35" t="s">
        <v>23</v>
      </c>
      <c r="C22" s="40">
        <v>368</v>
      </c>
      <c r="D22" s="40">
        <v>181</v>
      </c>
      <c r="E22" s="40">
        <v>2786</v>
      </c>
      <c r="F22" s="40">
        <v>0</v>
      </c>
      <c r="G22" s="40">
        <f t="shared" si="0"/>
        <v>3335</v>
      </c>
    </row>
    <row r="23" spans="1:7" s="4" customFormat="1" ht="12" customHeight="1" x14ac:dyDescent="0.25">
      <c r="A23" s="4">
        <v>1020</v>
      </c>
      <c r="B23" s="38" t="s">
        <v>25</v>
      </c>
      <c r="C23" s="40">
        <v>711</v>
      </c>
      <c r="D23" s="40">
        <v>55</v>
      </c>
      <c r="E23" s="40">
        <v>4824</v>
      </c>
      <c r="F23" s="40">
        <v>13</v>
      </c>
      <c r="G23" s="40">
        <f t="shared" si="0"/>
        <v>5603</v>
      </c>
    </row>
    <row r="24" spans="1:7" s="10" customFormat="1" ht="12" customHeight="1" x14ac:dyDescent="0.25">
      <c r="A24" s="10">
        <v>1021</v>
      </c>
      <c r="B24" s="35" t="s">
        <v>26</v>
      </c>
      <c r="C24" s="41">
        <v>2594</v>
      </c>
      <c r="D24" s="41">
        <v>2692</v>
      </c>
      <c r="E24" s="41">
        <v>26961</v>
      </c>
      <c r="F24" s="40">
        <v>0</v>
      </c>
      <c r="G24" s="40">
        <f t="shared" si="0"/>
        <v>32247</v>
      </c>
    </row>
    <row r="25" spans="1:7" s="10" customFormat="1" ht="12" customHeight="1" x14ac:dyDescent="0.25">
      <c r="A25" s="10">
        <v>1022</v>
      </c>
      <c r="B25" s="35" t="s">
        <v>27</v>
      </c>
      <c r="C25" s="40">
        <v>1813</v>
      </c>
      <c r="D25" s="40">
        <v>0</v>
      </c>
      <c r="E25" s="40">
        <v>8909</v>
      </c>
      <c r="F25" s="40">
        <v>0</v>
      </c>
      <c r="G25" s="40">
        <f>SUM(C25:F25)</f>
        <v>10722</v>
      </c>
    </row>
    <row r="26" spans="1:7" s="4" customFormat="1" ht="12" customHeight="1" x14ac:dyDescent="0.25">
      <c r="A26" s="4">
        <v>1023</v>
      </c>
      <c r="B26" s="38" t="s">
        <v>28</v>
      </c>
      <c r="C26" s="40">
        <v>13950</v>
      </c>
      <c r="D26" s="40">
        <v>3487</v>
      </c>
      <c r="E26" s="40">
        <v>84650</v>
      </c>
      <c r="F26" s="40">
        <v>114</v>
      </c>
      <c r="G26" s="40">
        <f t="shared" si="0"/>
        <v>102201</v>
      </c>
    </row>
    <row r="27" spans="1:7" s="10" customFormat="1" ht="12" customHeight="1" x14ac:dyDescent="0.25">
      <c r="A27" s="10">
        <v>1024</v>
      </c>
      <c r="B27" s="35" t="s">
        <v>29</v>
      </c>
      <c r="C27" s="41">
        <v>3370</v>
      </c>
      <c r="D27" s="41">
        <v>501</v>
      </c>
      <c r="E27" s="41">
        <v>11331</v>
      </c>
      <c r="F27" s="40">
        <v>0</v>
      </c>
      <c r="G27" s="40">
        <f t="shared" si="0"/>
        <v>15202</v>
      </c>
    </row>
    <row r="28" spans="1:7" s="10" customFormat="1" ht="12" customHeight="1" x14ac:dyDescent="0.25">
      <c r="A28" s="10">
        <v>1025</v>
      </c>
      <c r="B28" s="35" t="s">
        <v>30</v>
      </c>
      <c r="C28" s="40">
        <v>736</v>
      </c>
      <c r="D28" s="40">
        <v>74</v>
      </c>
      <c r="E28" s="40">
        <v>4031</v>
      </c>
      <c r="F28" s="40">
        <v>0</v>
      </c>
      <c r="G28" s="40">
        <f t="shared" si="0"/>
        <v>4841</v>
      </c>
    </row>
    <row r="29" spans="1:7" s="4" customFormat="1" ht="12" customHeight="1" x14ac:dyDescent="0.25">
      <c r="A29" s="4">
        <v>1026</v>
      </c>
      <c r="B29" s="35" t="s">
        <v>31</v>
      </c>
      <c r="C29" s="40">
        <v>17057</v>
      </c>
      <c r="D29" s="40">
        <v>3155</v>
      </c>
      <c r="E29" s="40">
        <v>58813</v>
      </c>
      <c r="F29" s="40">
        <v>0</v>
      </c>
      <c r="G29" s="40">
        <f t="shared" si="0"/>
        <v>79025</v>
      </c>
    </row>
    <row r="30" spans="1:7" s="10" customFormat="1" ht="12" customHeight="1" x14ac:dyDescent="0.25">
      <c r="A30" s="10">
        <v>1027</v>
      </c>
      <c r="B30" s="35" t="s">
        <v>32</v>
      </c>
      <c r="C30" s="42">
        <v>36814</v>
      </c>
      <c r="D30" s="42">
        <v>96</v>
      </c>
      <c r="E30" s="42">
        <v>6764</v>
      </c>
      <c r="F30" s="42">
        <v>0</v>
      </c>
      <c r="G30" s="40">
        <f>SUM(C30:F30)</f>
        <v>43674</v>
      </c>
    </row>
    <row r="31" spans="1:7" s="4" customFormat="1" ht="12" customHeight="1" x14ac:dyDescent="0.25">
      <c r="A31" s="4">
        <v>1028</v>
      </c>
      <c r="B31" s="38" t="s">
        <v>33</v>
      </c>
      <c r="C31" s="40">
        <v>1267</v>
      </c>
      <c r="D31" s="40">
        <v>239</v>
      </c>
      <c r="E31" s="40">
        <v>8659</v>
      </c>
      <c r="F31" s="40">
        <v>27</v>
      </c>
      <c r="G31" s="40">
        <f t="shared" si="0"/>
        <v>10192</v>
      </c>
    </row>
    <row r="32" spans="1:7" s="4" customFormat="1" ht="12" customHeight="1" x14ac:dyDescent="0.25">
      <c r="A32" s="4">
        <v>1029</v>
      </c>
      <c r="B32" s="35" t="s">
        <v>34</v>
      </c>
      <c r="C32" s="40">
        <v>1743</v>
      </c>
      <c r="D32" s="40">
        <v>271</v>
      </c>
      <c r="E32" s="40">
        <v>10272</v>
      </c>
      <c r="F32" s="40">
        <v>0</v>
      </c>
      <c r="G32" s="40">
        <f t="shared" si="0"/>
        <v>12286</v>
      </c>
    </row>
    <row r="33" spans="1:12" s="10" customFormat="1" ht="12" customHeight="1" x14ac:dyDescent="0.25">
      <c r="A33" s="10">
        <v>1030</v>
      </c>
      <c r="B33" s="38" t="s">
        <v>35</v>
      </c>
      <c r="C33" s="40">
        <v>1819</v>
      </c>
      <c r="D33" s="40">
        <v>183</v>
      </c>
      <c r="E33" s="40">
        <v>13055</v>
      </c>
      <c r="F33" s="40">
        <v>24</v>
      </c>
      <c r="G33" s="40">
        <f t="shared" si="0"/>
        <v>15081</v>
      </c>
    </row>
    <row r="34" spans="1:12" s="4" customFormat="1" ht="12" customHeight="1" x14ac:dyDescent="0.25">
      <c r="A34" s="4">
        <v>1031</v>
      </c>
      <c r="B34" s="35" t="s">
        <v>36</v>
      </c>
      <c r="C34" s="40">
        <v>667</v>
      </c>
      <c r="D34" s="40">
        <v>174</v>
      </c>
      <c r="E34" s="40">
        <v>3383</v>
      </c>
      <c r="F34" s="40">
        <v>0</v>
      </c>
      <c r="G34" s="40">
        <f t="shared" si="0"/>
        <v>4224</v>
      </c>
    </row>
    <row r="35" spans="1:12" s="4" customFormat="1" ht="12" customHeight="1" x14ac:dyDescent="0.25">
      <c r="A35" s="4">
        <v>1032</v>
      </c>
      <c r="B35" s="35" t="s">
        <v>38</v>
      </c>
      <c r="C35" s="40">
        <v>3816</v>
      </c>
      <c r="D35" s="40">
        <v>3149</v>
      </c>
      <c r="E35" s="40">
        <v>87557</v>
      </c>
      <c r="F35" s="40">
        <v>0</v>
      </c>
      <c r="G35" s="40">
        <f t="shared" si="0"/>
        <v>94522</v>
      </c>
    </row>
    <row r="36" spans="1:12" s="10" customFormat="1" ht="12" customHeight="1" x14ac:dyDescent="0.25">
      <c r="A36" s="10">
        <v>1033</v>
      </c>
      <c r="B36" s="35" t="s">
        <v>39</v>
      </c>
      <c r="C36" s="40">
        <v>16</v>
      </c>
      <c r="D36" s="40">
        <v>52</v>
      </c>
      <c r="E36" s="40">
        <v>844</v>
      </c>
      <c r="F36" s="40">
        <v>0</v>
      </c>
      <c r="G36" s="40">
        <f t="shared" si="0"/>
        <v>912</v>
      </c>
    </row>
    <row r="37" spans="1:12" s="10" customFormat="1" ht="12" customHeight="1" x14ac:dyDescent="0.25">
      <c r="A37" s="10">
        <v>1034</v>
      </c>
      <c r="B37" s="35" t="s">
        <v>91</v>
      </c>
      <c r="C37" s="40">
        <v>513</v>
      </c>
      <c r="D37" s="40">
        <v>559</v>
      </c>
      <c r="E37" s="40">
        <v>4381</v>
      </c>
      <c r="F37" s="40">
        <v>0</v>
      </c>
      <c r="G37" s="40">
        <f t="shared" si="0"/>
        <v>5453</v>
      </c>
      <c r="J37" s="4"/>
      <c r="K37" s="4"/>
      <c r="L37" s="4"/>
    </row>
    <row r="38" spans="1:12" s="10" customFormat="1" ht="12" customHeight="1" x14ac:dyDescent="0.25">
      <c r="A38" s="10">
        <v>1035</v>
      </c>
      <c r="B38" s="35" t="s">
        <v>40</v>
      </c>
      <c r="C38" s="40">
        <v>1153</v>
      </c>
      <c r="D38" s="40">
        <v>175</v>
      </c>
      <c r="E38" s="40">
        <v>6487</v>
      </c>
      <c r="F38" s="40">
        <v>0</v>
      </c>
      <c r="G38" s="40">
        <f t="shared" si="0"/>
        <v>7815</v>
      </c>
    </row>
    <row r="39" spans="1:12" s="4" customFormat="1" ht="12" customHeight="1" x14ac:dyDescent="0.25">
      <c r="A39" s="4">
        <v>1036</v>
      </c>
      <c r="B39" s="35" t="s">
        <v>41</v>
      </c>
      <c r="C39" s="40">
        <v>667</v>
      </c>
      <c r="D39" s="40">
        <v>110</v>
      </c>
      <c r="E39" s="40">
        <v>6442</v>
      </c>
      <c r="F39" s="40">
        <v>0</v>
      </c>
      <c r="G39" s="40">
        <f t="shared" si="0"/>
        <v>7219</v>
      </c>
    </row>
    <row r="40" spans="1:12" s="4" customFormat="1" ht="12" customHeight="1" x14ac:dyDescent="0.25">
      <c r="A40" s="4">
        <v>1037</v>
      </c>
      <c r="B40" s="35" t="s">
        <v>43</v>
      </c>
      <c r="C40" s="40">
        <v>958</v>
      </c>
      <c r="D40" s="40">
        <v>316</v>
      </c>
      <c r="E40" s="40">
        <v>8755</v>
      </c>
      <c r="F40" s="40">
        <v>23</v>
      </c>
      <c r="G40" s="40">
        <f t="shared" si="0"/>
        <v>10052</v>
      </c>
    </row>
    <row r="41" spans="1:12" s="10" customFormat="1" ht="12" customHeight="1" x14ac:dyDescent="0.25">
      <c r="A41" s="10">
        <v>1038</v>
      </c>
      <c r="B41" s="35" t="s">
        <v>44</v>
      </c>
      <c r="C41" s="43">
        <v>1714</v>
      </c>
      <c r="D41" s="43">
        <v>1151</v>
      </c>
      <c r="E41" s="43">
        <v>20231</v>
      </c>
      <c r="F41" s="43">
        <v>0</v>
      </c>
      <c r="G41" s="40">
        <f t="shared" si="0"/>
        <v>23096</v>
      </c>
    </row>
    <row r="42" spans="1:12" s="4" customFormat="1" ht="12" customHeight="1" x14ac:dyDescent="0.25">
      <c r="A42" s="4">
        <v>1039</v>
      </c>
      <c r="B42" s="35" t="s">
        <v>45</v>
      </c>
      <c r="C42" s="40">
        <v>2485</v>
      </c>
      <c r="D42" s="40">
        <v>552</v>
      </c>
      <c r="E42" s="40">
        <v>14154</v>
      </c>
      <c r="F42" s="40">
        <v>0</v>
      </c>
      <c r="G42" s="40">
        <f t="shared" si="0"/>
        <v>17191</v>
      </c>
    </row>
    <row r="43" spans="1:12" s="4" customFormat="1" ht="12" customHeight="1" x14ac:dyDescent="0.25">
      <c r="A43" s="4">
        <v>1040</v>
      </c>
      <c r="B43" s="35" t="s">
        <v>46</v>
      </c>
      <c r="C43" s="40">
        <v>76186</v>
      </c>
      <c r="D43" s="40">
        <v>6922</v>
      </c>
      <c r="E43" s="40">
        <v>78707</v>
      </c>
      <c r="F43" s="40">
        <v>159</v>
      </c>
      <c r="G43" s="40">
        <f t="shared" si="0"/>
        <v>161974</v>
      </c>
    </row>
    <row r="44" spans="1:12" s="10" customFormat="1" ht="12" customHeight="1" x14ac:dyDescent="0.25">
      <c r="A44" s="10">
        <v>1041</v>
      </c>
      <c r="B44" s="35" t="s">
        <v>47</v>
      </c>
      <c r="C44" s="40">
        <v>1736</v>
      </c>
      <c r="D44" s="40">
        <v>0</v>
      </c>
      <c r="E44" s="40">
        <v>990</v>
      </c>
      <c r="F44" s="40">
        <v>0</v>
      </c>
      <c r="G44" s="40">
        <f t="shared" si="0"/>
        <v>2726</v>
      </c>
    </row>
    <row r="45" spans="1:12" s="4" customFormat="1" ht="12" customHeight="1" x14ac:dyDescent="0.25">
      <c r="A45" s="4">
        <v>1042</v>
      </c>
      <c r="B45" s="35" t="s">
        <v>48</v>
      </c>
      <c r="C45" s="40">
        <v>7700</v>
      </c>
      <c r="D45" s="40">
        <v>1097</v>
      </c>
      <c r="E45" s="40">
        <v>51158</v>
      </c>
      <c r="F45" s="40">
        <v>0</v>
      </c>
      <c r="G45" s="40">
        <f t="shared" si="0"/>
        <v>59955</v>
      </c>
    </row>
    <row r="46" spans="1:12" s="4" customFormat="1" ht="12" customHeight="1" x14ac:dyDescent="0.25">
      <c r="A46" s="4">
        <v>1043</v>
      </c>
      <c r="B46" s="35" t="s">
        <v>49</v>
      </c>
      <c r="C46" s="40">
        <v>35213</v>
      </c>
      <c r="D46" s="40">
        <v>1707</v>
      </c>
      <c r="E46" s="40">
        <v>18251</v>
      </c>
      <c r="F46" s="40">
        <v>0</v>
      </c>
      <c r="G46" s="40">
        <f t="shared" si="0"/>
        <v>55171</v>
      </c>
    </row>
    <row r="47" spans="1:12" s="4" customFormat="1" ht="12" customHeight="1" x14ac:dyDescent="0.25">
      <c r="A47" s="4">
        <v>1044</v>
      </c>
      <c r="B47" s="35" t="s">
        <v>50</v>
      </c>
      <c r="C47" s="40">
        <v>959</v>
      </c>
      <c r="D47" s="40">
        <v>34</v>
      </c>
      <c r="E47" s="40">
        <v>5732</v>
      </c>
      <c r="F47" s="40">
        <v>0</v>
      </c>
      <c r="G47" s="40">
        <f t="shared" si="0"/>
        <v>6725</v>
      </c>
    </row>
    <row r="48" spans="1:12" s="4" customFormat="1" ht="12" customHeight="1" x14ac:dyDescent="0.25">
      <c r="A48" s="4">
        <v>1045</v>
      </c>
      <c r="B48" s="35" t="s">
        <v>51</v>
      </c>
      <c r="C48" s="40">
        <v>9923</v>
      </c>
      <c r="D48" s="40">
        <v>0</v>
      </c>
      <c r="E48" s="40">
        <v>4519</v>
      </c>
      <c r="F48" s="40">
        <v>0</v>
      </c>
      <c r="G48" s="40">
        <f>SUM(C48:F48)</f>
        <v>14442</v>
      </c>
    </row>
    <row r="49" spans="1:7" s="4" customFormat="1" ht="12" customHeight="1" x14ac:dyDescent="0.25">
      <c r="A49" s="4">
        <v>1046</v>
      </c>
      <c r="B49" s="38" t="s">
        <v>52</v>
      </c>
      <c r="C49" s="40">
        <v>5358</v>
      </c>
      <c r="D49" s="40">
        <v>705</v>
      </c>
      <c r="E49" s="40">
        <v>32130</v>
      </c>
      <c r="F49" s="40">
        <v>50</v>
      </c>
      <c r="G49" s="40">
        <f t="shared" si="0"/>
        <v>38243</v>
      </c>
    </row>
    <row r="50" spans="1:7" s="4" customFormat="1" ht="12" customHeight="1" x14ac:dyDescent="0.25">
      <c r="A50" s="4">
        <v>2148</v>
      </c>
      <c r="B50" s="35" t="s">
        <v>53</v>
      </c>
      <c r="C50" s="43">
        <v>198</v>
      </c>
      <c r="D50" s="43">
        <v>78</v>
      </c>
      <c r="E50" s="43">
        <v>1423</v>
      </c>
      <c r="F50" s="43">
        <v>0</v>
      </c>
      <c r="G50" s="40">
        <f t="shared" si="0"/>
        <v>1699</v>
      </c>
    </row>
    <row r="51" spans="1:7" s="4" customFormat="1" ht="12" customHeight="1" x14ac:dyDescent="0.25">
      <c r="A51" s="4">
        <v>2342</v>
      </c>
      <c r="B51" s="38" t="s">
        <v>54</v>
      </c>
      <c r="C51" s="40">
        <v>329</v>
      </c>
      <c r="D51" s="40">
        <v>247</v>
      </c>
      <c r="E51" s="40">
        <v>3503</v>
      </c>
      <c r="F51" s="40">
        <v>0</v>
      </c>
      <c r="G51" s="40">
        <f>SUM(C51:F51)</f>
        <v>4079</v>
      </c>
    </row>
    <row r="52" spans="1:7" s="10" customFormat="1" ht="12" customHeight="1" x14ac:dyDescent="0.25">
      <c r="A52" s="10">
        <v>2382</v>
      </c>
      <c r="B52" s="35" t="s">
        <v>55</v>
      </c>
      <c r="C52" s="40">
        <v>90</v>
      </c>
      <c r="D52" s="40">
        <v>119</v>
      </c>
      <c r="E52" s="40">
        <v>1977</v>
      </c>
      <c r="F52" s="40">
        <v>0</v>
      </c>
      <c r="G52" s="40">
        <f t="shared" si="0"/>
        <v>2186</v>
      </c>
    </row>
    <row r="53" spans="1:7" s="4" customFormat="1" ht="12" customHeight="1" x14ac:dyDescent="0.25">
      <c r="A53" s="4">
        <v>2874</v>
      </c>
      <c r="B53" s="35" t="s">
        <v>56</v>
      </c>
      <c r="C53" s="40">
        <v>666</v>
      </c>
      <c r="D53" s="40">
        <v>634</v>
      </c>
      <c r="E53" s="40">
        <v>10264</v>
      </c>
      <c r="F53" s="40">
        <v>0</v>
      </c>
      <c r="G53" s="40">
        <f t="shared" si="0"/>
        <v>11564</v>
      </c>
    </row>
    <row r="54" spans="1:7" s="4" customFormat="1" ht="14.65" customHeight="1" x14ac:dyDescent="0.3">
      <c r="A54" s="16"/>
      <c r="B54" s="35" t="s">
        <v>3</v>
      </c>
      <c r="C54" s="27"/>
      <c r="D54" s="5"/>
      <c r="E54" s="5"/>
      <c r="F54" s="5"/>
      <c r="G54" s="5"/>
    </row>
    <row r="55" spans="1:7" s="4" customFormat="1" ht="11.5" x14ac:dyDescent="0.25">
      <c r="A55" s="16"/>
      <c r="B55" s="10"/>
      <c r="C55" s="5"/>
      <c r="D55" s="5"/>
      <c r="E55" s="9"/>
      <c r="F55" s="9"/>
      <c r="G55" s="9"/>
    </row>
    <row r="56" spans="1:7" ht="12" customHeight="1" x14ac:dyDescent="0.25">
      <c r="C56" s="1"/>
      <c r="D56" s="1"/>
      <c r="E56" s="1"/>
      <c r="F56" s="1"/>
      <c r="G56" s="1"/>
    </row>
    <row r="57" spans="1:7" ht="11.25" customHeight="1" x14ac:dyDescent="0.25">
      <c r="C57" s="1"/>
      <c r="D57" s="1"/>
      <c r="E57" s="1"/>
      <c r="F57" s="1"/>
      <c r="G57" s="1"/>
    </row>
    <row r="58" spans="1:7" ht="11.25" customHeight="1" x14ac:dyDescent="0.25">
      <c r="C58" s="1"/>
      <c r="D58" s="1"/>
      <c r="E58" s="1"/>
      <c r="F58" s="1"/>
      <c r="G58" s="1"/>
    </row>
    <row r="59" spans="1:7" ht="11.25" customHeight="1" x14ac:dyDescent="0.25">
      <c r="C59" s="1"/>
      <c r="D59" s="1"/>
      <c r="E59" s="1"/>
      <c r="F59" s="1"/>
      <c r="G59" s="1"/>
    </row>
    <row r="60" spans="1:7" ht="11.25" customHeight="1" x14ac:dyDescent="0.25">
      <c r="C60" s="1"/>
      <c r="D60" s="1"/>
      <c r="E60" s="1"/>
      <c r="F60" s="1"/>
      <c r="G60" s="1"/>
    </row>
    <row r="61" spans="1:7" ht="11.25" customHeight="1" x14ac:dyDescent="0.25">
      <c r="C61" s="1"/>
      <c r="D61" s="1"/>
      <c r="E61" s="1"/>
      <c r="F61" s="1"/>
      <c r="G61" s="1"/>
    </row>
    <row r="62" spans="1:7" ht="11.25" customHeight="1" x14ac:dyDescent="0.25">
      <c r="C62" s="1"/>
      <c r="D62" s="1"/>
      <c r="E62" s="1"/>
      <c r="F62" s="1"/>
      <c r="G62" s="1"/>
    </row>
    <row r="63" spans="1:7" ht="11.25" customHeight="1" x14ac:dyDescent="0.25">
      <c r="C63" s="1"/>
      <c r="D63" s="1"/>
      <c r="E63" s="1"/>
      <c r="F63" s="1"/>
      <c r="G63" s="1"/>
    </row>
    <row r="64" spans="1:7" ht="11.25" customHeight="1" x14ac:dyDescent="0.25">
      <c r="C64" s="1"/>
      <c r="D64" s="1"/>
      <c r="E64" s="1"/>
      <c r="F64" s="1"/>
      <c r="G64" s="1"/>
    </row>
    <row r="65" spans="3:7" ht="11.25" customHeight="1" x14ac:dyDescent="0.25">
      <c r="C65" s="1"/>
      <c r="D65" s="1"/>
      <c r="E65" s="1"/>
      <c r="F65" s="1"/>
      <c r="G65" s="1"/>
    </row>
    <row r="66" spans="3:7" ht="11.25" customHeight="1" x14ac:dyDescent="0.25">
      <c r="C66" s="1"/>
      <c r="D66" s="1"/>
      <c r="E66" s="1"/>
      <c r="F66" s="1"/>
      <c r="G66" s="1"/>
    </row>
    <row r="67" spans="3:7" ht="11.25" customHeight="1" x14ac:dyDescent="0.25">
      <c r="C67" s="1"/>
      <c r="D67" s="1"/>
      <c r="E67" s="1"/>
      <c r="F67" s="1"/>
      <c r="G67" s="1"/>
    </row>
    <row r="68" spans="3:7" ht="11.25" customHeight="1" x14ac:dyDescent="0.25">
      <c r="C68" s="1"/>
      <c r="D68" s="1"/>
      <c r="E68" s="1"/>
      <c r="F68" s="1"/>
      <c r="G68" s="1"/>
    </row>
    <row r="69" spans="3:7" ht="11.25" customHeight="1" x14ac:dyDescent="0.25">
      <c r="C69" s="1"/>
      <c r="D69" s="1"/>
      <c r="E69" s="1"/>
      <c r="F69" s="1"/>
      <c r="G69" s="1"/>
    </row>
    <row r="70" spans="3:7" ht="11.25" customHeight="1" x14ac:dyDescent="0.25">
      <c r="C70" s="1"/>
      <c r="D70" s="1"/>
      <c r="E70" s="1"/>
      <c r="F70" s="1"/>
      <c r="G70" s="1"/>
    </row>
    <row r="71" spans="3:7" ht="11.25" customHeight="1" x14ac:dyDescent="0.25">
      <c r="C71" s="1"/>
      <c r="D71" s="1"/>
      <c r="E71" s="1"/>
      <c r="F71" s="1"/>
      <c r="G71" s="1"/>
    </row>
    <row r="72" spans="3:7" ht="11.25" customHeight="1" x14ac:dyDescent="0.25">
      <c r="C72" s="1"/>
      <c r="D72" s="1"/>
      <c r="E72" s="1"/>
      <c r="F72" s="1"/>
      <c r="G72" s="1"/>
    </row>
    <row r="73" spans="3:7" ht="11.25" customHeight="1" x14ac:dyDescent="0.25">
      <c r="C73" s="1"/>
      <c r="D73" s="1"/>
      <c r="E73" s="1"/>
      <c r="F73" s="1"/>
      <c r="G73" s="1"/>
    </row>
    <row r="74" spans="3:7" ht="11.25" customHeight="1" x14ac:dyDescent="0.25">
      <c r="C74" s="1"/>
      <c r="D74" s="1"/>
      <c r="E74" s="1"/>
      <c r="F74" s="1"/>
      <c r="G74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5F28-E04B-49F1-8D9D-255417480209}">
  <dimension ref="A1:D54"/>
  <sheetViews>
    <sheetView topLeftCell="A13" workbookViewId="0">
      <selection activeCell="B44" sqref="B44"/>
    </sheetView>
  </sheetViews>
  <sheetFormatPr defaultRowHeight="12.5" x14ac:dyDescent="0.25"/>
  <cols>
    <col min="1" max="1" width="11.54296875" style="36" customWidth="1"/>
    <col min="2" max="2" width="14.453125" style="1" customWidth="1"/>
  </cols>
  <sheetData>
    <row r="1" spans="1:4" ht="14" x14ac:dyDescent="0.3">
      <c r="A1" s="33" t="s">
        <v>65</v>
      </c>
      <c r="B1" s="12"/>
    </row>
    <row r="2" spans="1:4" x14ac:dyDescent="0.25">
      <c r="A2" s="34" t="s">
        <v>1</v>
      </c>
      <c r="B2" s="22" t="s">
        <v>2</v>
      </c>
    </row>
    <row r="3" spans="1:4" x14ac:dyDescent="0.25">
      <c r="A3" s="35" t="s">
        <v>5</v>
      </c>
      <c r="B3" s="4" t="s">
        <v>57</v>
      </c>
      <c r="D3" s="46" t="s">
        <v>142</v>
      </c>
    </row>
    <row r="4" spans="1:4" x14ac:dyDescent="0.25">
      <c r="A4" s="38" t="s">
        <v>6</v>
      </c>
      <c r="B4" s="10" t="s">
        <v>112</v>
      </c>
      <c r="D4" s="46" t="s">
        <v>113</v>
      </c>
    </row>
    <row r="5" spans="1:4" x14ac:dyDescent="0.25">
      <c r="A5" s="35" t="s">
        <v>7</v>
      </c>
      <c r="B5" s="10" t="s">
        <v>106</v>
      </c>
      <c r="D5" s="46" t="s">
        <v>143</v>
      </c>
    </row>
    <row r="6" spans="1:4" x14ac:dyDescent="0.25">
      <c r="A6" s="35" t="s">
        <v>8</v>
      </c>
      <c r="B6" s="10" t="s">
        <v>90</v>
      </c>
      <c r="D6" t="s">
        <v>131</v>
      </c>
    </row>
    <row r="7" spans="1:4" x14ac:dyDescent="0.25">
      <c r="A7" s="35" t="s">
        <v>9</v>
      </c>
      <c r="B7" s="4" t="s">
        <v>87</v>
      </c>
      <c r="D7" t="s">
        <v>122</v>
      </c>
    </row>
    <row r="8" spans="1:4" x14ac:dyDescent="0.25">
      <c r="A8" s="35" t="s">
        <v>10</v>
      </c>
      <c r="B8" s="4" t="s">
        <v>70</v>
      </c>
      <c r="D8" t="s">
        <v>113</v>
      </c>
    </row>
    <row r="9" spans="1:4" x14ac:dyDescent="0.25">
      <c r="A9" s="38" t="s">
        <v>11</v>
      </c>
      <c r="B9" s="10" t="s">
        <v>94</v>
      </c>
      <c r="D9" s="46" t="s">
        <v>127</v>
      </c>
    </row>
    <row r="10" spans="1:4" x14ac:dyDescent="0.25">
      <c r="A10" s="38" t="s">
        <v>12</v>
      </c>
      <c r="B10" s="10" t="s">
        <v>103</v>
      </c>
      <c r="D10" t="s">
        <v>113</v>
      </c>
    </row>
    <row r="11" spans="1:4" x14ac:dyDescent="0.25">
      <c r="A11" s="35" t="s">
        <v>13</v>
      </c>
      <c r="B11" s="4" t="s">
        <v>14</v>
      </c>
      <c r="D11" t="s">
        <v>132</v>
      </c>
    </row>
    <row r="12" spans="1:4" x14ac:dyDescent="0.25">
      <c r="A12" s="38" t="s">
        <v>15</v>
      </c>
      <c r="B12" s="10" t="s">
        <v>77</v>
      </c>
      <c r="D12" t="s">
        <v>133</v>
      </c>
    </row>
    <row r="13" spans="1:4" x14ac:dyDescent="0.25">
      <c r="A13" s="35" t="s">
        <v>16</v>
      </c>
      <c r="B13" s="4" t="s">
        <v>96</v>
      </c>
      <c r="D13" t="s">
        <v>134</v>
      </c>
    </row>
    <row r="14" spans="1:4" x14ac:dyDescent="0.25">
      <c r="A14" s="35" t="s">
        <v>17</v>
      </c>
      <c r="B14" s="10" t="s">
        <v>76</v>
      </c>
      <c r="D14" t="s">
        <v>135</v>
      </c>
    </row>
    <row r="15" spans="1:4" x14ac:dyDescent="0.25">
      <c r="A15" s="35" t="s">
        <v>18</v>
      </c>
      <c r="B15" s="10" t="s">
        <v>75</v>
      </c>
      <c r="D15" t="s">
        <v>117</v>
      </c>
    </row>
    <row r="16" spans="1:4" x14ac:dyDescent="0.25">
      <c r="A16" s="38" t="s">
        <v>19</v>
      </c>
      <c r="B16" s="4" t="s">
        <v>95</v>
      </c>
      <c r="D16" t="s">
        <v>115</v>
      </c>
    </row>
    <row r="17" spans="1:4" x14ac:dyDescent="0.25">
      <c r="A17" s="35" t="s">
        <v>20</v>
      </c>
      <c r="B17" s="10" t="s">
        <v>61</v>
      </c>
      <c r="D17" s="46" t="s">
        <v>114</v>
      </c>
    </row>
    <row r="18" spans="1:4" x14ac:dyDescent="0.25">
      <c r="A18" s="35" t="s">
        <v>21</v>
      </c>
      <c r="B18" s="10" t="s">
        <v>92</v>
      </c>
      <c r="D18" s="46" t="s">
        <v>126</v>
      </c>
    </row>
    <row r="19" spans="1:4" x14ac:dyDescent="0.25">
      <c r="A19" s="35" t="s">
        <v>109</v>
      </c>
      <c r="B19" s="10" t="s">
        <v>69</v>
      </c>
      <c r="D19" s="46" t="s">
        <v>126</v>
      </c>
    </row>
    <row r="20" spans="1:4" x14ac:dyDescent="0.25">
      <c r="A20" s="38" t="s">
        <v>22</v>
      </c>
      <c r="B20" s="10" t="s">
        <v>73</v>
      </c>
      <c r="D20" t="s">
        <v>128</v>
      </c>
    </row>
    <row r="21" spans="1:4" x14ac:dyDescent="0.25">
      <c r="A21" s="35" t="s">
        <v>23</v>
      </c>
      <c r="B21" s="4" t="s">
        <v>24</v>
      </c>
      <c r="D21" t="s">
        <v>113</v>
      </c>
    </row>
    <row r="22" spans="1:4" x14ac:dyDescent="0.25">
      <c r="A22" s="38" t="s">
        <v>25</v>
      </c>
      <c r="B22" s="4" t="s">
        <v>58</v>
      </c>
      <c r="D22" t="s">
        <v>115</v>
      </c>
    </row>
    <row r="23" spans="1:4" x14ac:dyDescent="0.25">
      <c r="A23" s="35" t="s">
        <v>26</v>
      </c>
      <c r="B23" s="10" t="s">
        <v>108</v>
      </c>
      <c r="D23" s="46" t="s">
        <v>147</v>
      </c>
    </row>
    <row r="24" spans="1:4" x14ac:dyDescent="0.25">
      <c r="A24" s="35" t="s">
        <v>27</v>
      </c>
      <c r="B24" s="10" t="s">
        <v>130</v>
      </c>
      <c r="D24" t="s">
        <v>127</v>
      </c>
    </row>
    <row r="25" spans="1:4" x14ac:dyDescent="0.25">
      <c r="A25" s="38" t="s">
        <v>28</v>
      </c>
      <c r="B25" s="4" t="s">
        <v>63</v>
      </c>
      <c r="D25" t="s">
        <v>137</v>
      </c>
    </row>
    <row r="26" spans="1:4" x14ac:dyDescent="0.25">
      <c r="A26" s="35" t="s">
        <v>29</v>
      </c>
      <c r="B26" s="10" t="s">
        <v>72</v>
      </c>
      <c r="D26" s="46" t="s">
        <v>121</v>
      </c>
    </row>
    <row r="27" spans="1:4" x14ac:dyDescent="0.25">
      <c r="A27" s="35" t="s">
        <v>30</v>
      </c>
      <c r="B27" s="10" t="s">
        <v>88</v>
      </c>
      <c r="D27" t="s">
        <v>129</v>
      </c>
    </row>
    <row r="28" spans="1:4" x14ac:dyDescent="0.25">
      <c r="A28" s="35" t="s">
        <v>31</v>
      </c>
      <c r="B28" s="4" t="s">
        <v>60</v>
      </c>
    </row>
    <row r="29" spans="1:4" x14ac:dyDescent="0.25">
      <c r="A29" s="35" t="s">
        <v>32</v>
      </c>
      <c r="B29" s="10" t="s">
        <v>71</v>
      </c>
      <c r="D29" t="s">
        <v>121</v>
      </c>
    </row>
    <row r="30" spans="1:4" x14ac:dyDescent="0.25">
      <c r="A30" s="38" t="s">
        <v>33</v>
      </c>
      <c r="B30" s="4" t="s">
        <v>107</v>
      </c>
      <c r="D30" t="s">
        <v>115</v>
      </c>
    </row>
    <row r="31" spans="1:4" x14ac:dyDescent="0.25">
      <c r="A31" s="35" t="s">
        <v>34</v>
      </c>
      <c r="B31" s="4" t="s">
        <v>101</v>
      </c>
      <c r="D31" s="46" t="s">
        <v>127</v>
      </c>
    </row>
    <row r="32" spans="1:4" x14ac:dyDescent="0.25">
      <c r="A32" s="38" t="s">
        <v>35</v>
      </c>
      <c r="B32" s="10" t="s">
        <v>78</v>
      </c>
      <c r="D32" s="46" t="s">
        <v>136</v>
      </c>
    </row>
    <row r="33" spans="1:4" x14ac:dyDescent="0.25">
      <c r="A33" s="35" t="s">
        <v>36</v>
      </c>
      <c r="B33" s="4" t="s">
        <v>37</v>
      </c>
      <c r="D33" s="46" t="s">
        <v>138</v>
      </c>
    </row>
    <row r="34" spans="1:4" x14ac:dyDescent="0.25">
      <c r="A34" s="35" t="s">
        <v>38</v>
      </c>
      <c r="B34" s="4" t="s">
        <v>62</v>
      </c>
    </row>
    <row r="35" spans="1:4" x14ac:dyDescent="0.25">
      <c r="A35" s="35" t="s">
        <v>39</v>
      </c>
      <c r="B35" s="10" t="s">
        <v>124</v>
      </c>
      <c r="D35" t="s">
        <v>123</v>
      </c>
    </row>
    <row r="36" spans="1:4" x14ac:dyDescent="0.25">
      <c r="A36" s="35" t="s">
        <v>105</v>
      </c>
      <c r="B36" s="10" t="s">
        <v>74</v>
      </c>
      <c r="D36" s="46" t="s">
        <v>126</v>
      </c>
    </row>
    <row r="37" spans="1:4" x14ac:dyDescent="0.25">
      <c r="A37" s="35" t="s">
        <v>40</v>
      </c>
      <c r="B37" s="10" t="s">
        <v>86</v>
      </c>
      <c r="D37" s="46" t="s">
        <v>129</v>
      </c>
    </row>
    <row r="38" spans="1:4" x14ac:dyDescent="0.25">
      <c r="A38" s="35" t="s">
        <v>41</v>
      </c>
      <c r="B38" s="10" t="s">
        <v>42</v>
      </c>
      <c r="D38" s="46" t="s">
        <v>113</v>
      </c>
    </row>
    <row r="39" spans="1:4" x14ac:dyDescent="0.25">
      <c r="A39" s="35" t="s">
        <v>43</v>
      </c>
      <c r="B39" s="10" t="s">
        <v>119</v>
      </c>
      <c r="D39" t="s">
        <v>118</v>
      </c>
    </row>
    <row r="40" spans="1:4" x14ac:dyDescent="0.25">
      <c r="A40" s="35" t="s">
        <v>44</v>
      </c>
      <c r="B40" s="10" t="s">
        <v>64</v>
      </c>
      <c r="D40" t="s">
        <v>113</v>
      </c>
    </row>
    <row r="41" spans="1:4" x14ac:dyDescent="0.25">
      <c r="A41" s="35" t="s">
        <v>45</v>
      </c>
      <c r="B41" s="4" t="s">
        <v>66</v>
      </c>
      <c r="D41" s="46" t="s">
        <v>139</v>
      </c>
    </row>
    <row r="42" spans="1:4" x14ac:dyDescent="0.25">
      <c r="A42" s="38" t="s">
        <v>46</v>
      </c>
      <c r="B42" s="10" t="s">
        <v>120</v>
      </c>
      <c r="D42" t="s">
        <v>121</v>
      </c>
    </row>
    <row r="43" spans="1:4" x14ac:dyDescent="0.25">
      <c r="A43" s="35" t="s">
        <v>47</v>
      </c>
      <c r="B43" s="10" t="s">
        <v>93</v>
      </c>
      <c r="D43" s="46" t="s">
        <v>121</v>
      </c>
    </row>
    <row r="44" spans="1:4" x14ac:dyDescent="0.25">
      <c r="A44" s="35" t="s">
        <v>48</v>
      </c>
      <c r="B44" s="4" t="s">
        <v>116</v>
      </c>
      <c r="D44" t="s">
        <v>115</v>
      </c>
    </row>
    <row r="45" spans="1:4" x14ac:dyDescent="0.25">
      <c r="A45" s="35" t="s">
        <v>49</v>
      </c>
      <c r="B45" s="4" t="s">
        <v>80</v>
      </c>
      <c r="D45" t="s">
        <v>121</v>
      </c>
    </row>
    <row r="46" spans="1:4" x14ac:dyDescent="0.25">
      <c r="A46" s="35" t="s">
        <v>50</v>
      </c>
      <c r="B46" s="25" t="s">
        <v>104</v>
      </c>
      <c r="D46" s="46" t="s">
        <v>140</v>
      </c>
    </row>
    <row r="47" spans="1:4" x14ac:dyDescent="0.25">
      <c r="A47" s="35" t="s">
        <v>51</v>
      </c>
      <c r="B47" s="4" t="s">
        <v>67</v>
      </c>
      <c r="D47" t="s">
        <v>114</v>
      </c>
    </row>
    <row r="48" spans="1:4" x14ac:dyDescent="0.25">
      <c r="A48" s="38" t="s">
        <v>52</v>
      </c>
      <c r="B48" s="4" t="s">
        <v>68</v>
      </c>
      <c r="D48" s="46" t="s">
        <v>121</v>
      </c>
    </row>
    <row r="49" spans="1:4" x14ac:dyDescent="0.25">
      <c r="A49" s="35" t="s">
        <v>53</v>
      </c>
      <c r="B49" s="10" t="s">
        <v>125</v>
      </c>
      <c r="D49" s="46" t="s">
        <v>123</v>
      </c>
    </row>
    <row r="50" spans="1:4" x14ac:dyDescent="0.25">
      <c r="A50" s="38" t="s">
        <v>54</v>
      </c>
      <c r="B50" s="4" t="s">
        <v>89</v>
      </c>
      <c r="D50" s="46" t="s">
        <v>141</v>
      </c>
    </row>
    <row r="51" spans="1:4" x14ac:dyDescent="0.25">
      <c r="A51" s="35" t="s">
        <v>55</v>
      </c>
      <c r="B51" s="10" t="s">
        <v>144</v>
      </c>
      <c r="D51" t="s">
        <v>137</v>
      </c>
    </row>
    <row r="52" spans="1:4" x14ac:dyDescent="0.25">
      <c r="A52" s="35" t="s">
        <v>56</v>
      </c>
      <c r="B52" s="10" t="s">
        <v>111</v>
      </c>
      <c r="D52" t="s">
        <v>128</v>
      </c>
    </row>
    <row r="53" spans="1:4" x14ac:dyDescent="0.25">
      <c r="A53" s="35" t="s">
        <v>3</v>
      </c>
      <c r="B53" s="4"/>
    </row>
    <row r="54" spans="1:4" x14ac:dyDescent="0.25">
      <c r="A54" s="10"/>
      <c r="B5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9"/>
  <sheetViews>
    <sheetView workbookViewId="0">
      <selection activeCell="E18" sqref="E18"/>
    </sheetView>
  </sheetViews>
  <sheetFormatPr defaultRowHeight="13" x14ac:dyDescent="0.3"/>
  <cols>
    <col min="1" max="1" width="9.7265625" style="31" customWidth="1"/>
  </cols>
  <sheetData>
    <row r="2" spans="1:10" x14ac:dyDescent="0.3">
      <c r="A2" s="31" t="s">
        <v>5</v>
      </c>
      <c r="B2" s="32" t="s">
        <v>84</v>
      </c>
      <c r="C2" s="32"/>
      <c r="D2" s="32"/>
      <c r="E2" s="32"/>
      <c r="F2" s="32"/>
      <c r="G2" s="32"/>
      <c r="H2" s="32"/>
      <c r="I2" s="32"/>
    </row>
    <row r="4" spans="1:10" x14ac:dyDescent="0.3">
      <c r="A4" s="31" t="s">
        <v>11</v>
      </c>
      <c r="B4" s="30" t="s">
        <v>79</v>
      </c>
      <c r="C4" s="29"/>
      <c r="D4" s="29"/>
    </row>
    <row r="6" spans="1:10" x14ac:dyDescent="0.3">
      <c r="A6" s="31" t="s">
        <v>15</v>
      </c>
      <c r="B6" s="30" t="s">
        <v>82</v>
      </c>
      <c r="C6" s="29"/>
      <c r="D6" s="29"/>
      <c r="E6" s="29"/>
      <c r="F6" s="29"/>
      <c r="G6" s="29"/>
      <c r="H6" s="29"/>
      <c r="I6" s="29"/>
      <c r="J6" s="32"/>
    </row>
    <row r="7" spans="1:10" x14ac:dyDescent="0.3">
      <c r="B7" s="17"/>
      <c r="C7" s="4"/>
      <c r="D7" s="29" t="s">
        <v>81</v>
      </c>
      <c r="E7" s="29"/>
      <c r="F7" s="29"/>
      <c r="G7" s="4"/>
      <c r="H7" s="4"/>
      <c r="I7" s="4"/>
    </row>
    <row r="9" spans="1:10" x14ac:dyDescent="0.3">
      <c r="A9" s="31" t="s">
        <v>22</v>
      </c>
      <c r="B9" s="30" t="s">
        <v>83</v>
      </c>
      <c r="C9" s="29"/>
      <c r="D9" s="29"/>
      <c r="E9" s="29"/>
      <c r="F9" s="29"/>
      <c r="G9" s="29"/>
      <c r="H9" s="32"/>
    </row>
  </sheetData>
  <phoneticPr fontId="0" type="noConversion"/>
  <pageMargins left="0.75" right="0.75" top="1" bottom="1" header="0.5" footer="0.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Distribution</vt:lpstr>
      <vt:lpstr>All Calls</vt:lpstr>
      <vt:lpstr>Reporting System</vt:lpstr>
      <vt:lpstr>Addresses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2019-12-02T19:15:42Z</cp:lastPrinted>
  <dcterms:created xsi:type="dcterms:W3CDTF">2003-05-01T16:42:09Z</dcterms:created>
  <dcterms:modified xsi:type="dcterms:W3CDTF">2019-12-02T19:18:35Z</dcterms:modified>
</cp:coreProperties>
</file>