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9\2Q 2019\"/>
    </mc:Choice>
  </mc:AlternateContent>
  <xr:revisionPtr revIDLastSave="0" documentId="13_ncr:1_{68159F59-C229-41E1-A609-8262F712CD8A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  <sheet name="All Calls" sheetId="3" r:id="rId2"/>
    <sheet name="Reporting System" sheetId="4" r:id="rId3"/>
  </sheets>
  <calcPr calcId="191029"/>
</workbook>
</file>

<file path=xl/calcChain.xml><?xml version="1.0" encoding="utf-8"?>
<calcChain xmlns="http://schemas.openxmlformats.org/spreadsheetml/2006/main">
  <c r="I34" i="1" l="1"/>
  <c r="I42" i="1"/>
  <c r="I12" i="1"/>
  <c r="G48" i="3" l="1"/>
  <c r="G30" i="3" l="1"/>
  <c r="G9" i="3" l="1"/>
  <c r="G6" i="1" l="1"/>
  <c r="G29" i="1" l="1"/>
  <c r="G52" i="1" l="1"/>
  <c r="G40" i="1" l="1"/>
  <c r="G38" i="1" l="1"/>
  <c r="G41" i="1"/>
  <c r="G49" i="1" l="1"/>
  <c r="G51" i="3" l="1"/>
  <c r="G25" i="3" l="1"/>
  <c r="G53" i="3" l="1"/>
  <c r="G52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29" i="3"/>
  <c r="G28" i="3"/>
  <c r="G27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G4" i="3"/>
  <c r="G3" i="1" l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9" i="1"/>
  <c r="G42" i="1"/>
  <c r="G43" i="1"/>
  <c r="G44" i="1"/>
  <c r="G45" i="1"/>
  <c r="G46" i="1"/>
  <c r="G47" i="1"/>
  <c r="G48" i="1"/>
  <c r="G50" i="1"/>
  <c r="G51" i="1"/>
  <c r="G53" i="1" l="1"/>
  <c r="H49" i="1" s="1"/>
  <c r="H51" i="1" l="1"/>
  <c r="H34" i="1"/>
  <c r="H18" i="1"/>
  <c r="H46" i="1"/>
  <c r="H30" i="1"/>
  <c r="H14" i="1"/>
  <c r="H42" i="1"/>
  <c r="H26" i="1"/>
  <c r="H10" i="1"/>
  <c r="I10" i="1" s="1"/>
  <c r="H38" i="1"/>
  <c r="H22" i="1"/>
  <c r="H5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I48" i="1" s="1"/>
  <c r="H44" i="1"/>
  <c r="I44" i="1" s="1"/>
  <c r="H40" i="1"/>
  <c r="H36" i="1"/>
  <c r="H32" i="1"/>
  <c r="H28" i="1"/>
  <c r="I28" i="1" s="1"/>
  <c r="H24" i="1"/>
  <c r="H20" i="1"/>
  <c r="H16" i="1"/>
  <c r="H12" i="1"/>
  <c r="H7" i="1"/>
  <c r="H3" i="1"/>
  <c r="H9" i="1"/>
  <c r="H47" i="1"/>
  <c r="H43" i="1"/>
  <c r="H39" i="1"/>
  <c r="H35" i="1"/>
  <c r="H31" i="1"/>
  <c r="H27" i="1"/>
  <c r="H23" i="1"/>
  <c r="H19" i="1"/>
  <c r="H15" i="1"/>
  <c r="H11" i="1"/>
  <c r="H6" i="1"/>
  <c r="I6" i="1" s="1"/>
  <c r="I50" i="1" l="1"/>
  <c r="J50" i="1" s="1"/>
  <c r="J12" i="1"/>
  <c r="I18" i="1"/>
  <c r="J18" i="1" s="1"/>
  <c r="I40" i="1"/>
  <c r="J40" i="1" s="1"/>
  <c r="I13" i="1"/>
  <c r="J13" i="1" s="1"/>
  <c r="J34" i="1"/>
  <c r="I41" i="1"/>
  <c r="J41" i="1" s="1"/>
  <c r="I3" i="1"/>
  <c r="I19" i="1"/>
  <c r="J19" i="1" s="1"/>
  <c r="I36" i="1"/>
  <c r="J36" i="1" s="1"/>
  <c r="I21" i="1"/>
  <c r="J21" i="1" s="1"/>
  <c r="I29" i="1"/>
  <c r="J29" i="1" s="1"/>
  <c r="I43" i="1"/>
  <c r="J43" i="1" s="1"/>
  <c r="J25" i="1"/>
  <c r="J6" i="1"/>
  <c r="I16" i="1"/>
  <c r="J16" i="1" s="1"/>
  <c r="J44" i="1"/>
  <c r="I26" i="1"/>
  <c r="J26" i="1" s="1"/>
  <c r="I47" i="1"/>
  <c r="J47" i="1" s="1"/>
  <c r="I9" i="1"/>
  <c r="J9" i="1" s="1"/>
  <c r="I17" i="1"/>
  <c r="J17" i="1" s="1"/>
  <c r="I37" i="1"/>
  <c r="J37" i="1" s="1"/>
  <c r="I45" i="1"/>
  <c r="J45" i="1" s="1"/>
  <c r="I30" i="1"/>
  <c r="J30" i="1" s="1"/>
  <c r="J28" i="1"/>
  <c r="I32" i="1"/>
  <c r="J32" i="1" s="1"/>
  <c r="I5" i="1"/>
  <c r="J5" i="1" s="1"/>
  <c r="I11" i="1"/>
  <c r="J11" i="1" s="1"/>
  <c r="I22" i="1"/>
  <c r="J22" i="1" s="1"/>
  <c r="I4" i="1"/>
  <c r="I33" i="1"/>
  <c r="J33" i="1" s="1"/>
  <c r="I8" i="1"/>
  <c r="J8" i="1" s="1"/>
  <c r="I49" i="1"/>
  <c r="J49" i="1" s="1"/>
  <c r="I38" i="1"/>
  <c r="J38" i="1" s="1"/>
  <c r="I7" i="1"/>
  <c r="J7" i="1" s="1"/>
  <c r="I46" i="1"/>
  <c r="J46" i="1" s="1"/>
  <c r="I52" i="1"/>
  <c r="J52" i="1" s="1"/>
  <c r="I23" i="1"/>
  <c r="J23" i="1" s="1"/>
  <c r="J42" i="1"/>
  <c r="I24" i="1"/>
  <c r="J24" i="1" s="1"/>
  <c r="I35" i="1"/>
  <c r="J35" i="1" s="1"/>
  <c r="I20" i="1"/>
  <c r="J20" i="1" s="1"/>
  <c r="I15" i="1"/>
  <c r="J15" i="1" s="1"/>
  <c r="J10" i="1"/>
  <c r="I14" i="1"/>
  <c r="J14" i="1" s="1"/>
  <c r="I39" i="1"/>
  <c r="J39" i="1" s="1"/>
  <c r="J48" i="1"/>
  <c r="I27" i="1"/>
  <c r="J27" i="1" s="1"/>
  <c r="I51" i="1"/>
  <c r="J51" i="1" s="1"/>
  <c r="I31" i="1"/>
  <c r="J31" i="1" s="1"/>
  <c r="I54" i="1" l="1"/>
  <c r="J3" i="1"/>
  <c r="J4" i="1"/>
</calcChain>
</file>

<file path=xl/sharedStrings.xml><?xml version="1.0" encoding="utf-8"?>
<sst xmlns="http://schemas.openxmlformats.org/spreadsheetml/2006/main" count="327" uniqueCount="152">
  <si>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</si>
  <si>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</si>
  <si>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</si>
  <si>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</si>
  <si>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</si>
  <si>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</si>
  <si>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</si>
  <si>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</si>
  <si>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</si>
  <si>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</si>
  <si>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</si>
  <si>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</si>
  <si>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</si>
  <si>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</si>
  <si>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</si>
  <si>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</si>
  <si>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</si>
  <si>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</si>
  <si>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</si>
  <si>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</si>
  <si>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</si>
  <si>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</si>
  <si>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</si>
  <si>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</si>
  <si>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</si>
  <si>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</si>
  <si>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</si>
  <si>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</si>
  <si>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</si>
  <si>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</si>
  <si>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</si>
  <si>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</si>
  <si>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</si>
  <si>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</si>
  <si>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</si>
  <si>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</si>
  <si>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</si>
  <si>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</si>
  <si>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</si>
  <si>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</si>
  <si>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</si>
  <si>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</si>
  <si>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</si>
  <si>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</si>
  <si>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</si>
  <si>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</si>
  <si>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</si>
  <si>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</si>
  <si>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</si>
  <si>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</si>
  <si>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</si>
  <si>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</si>
  <si>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</si>
  <si>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</si>
  <si>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</si>
  <si>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</si>
  <si>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</si>
  <si>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</si>
  <si>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</si>
  <si>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</si>
  <si>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</si>
  <si>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</si>
  <si>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</si>
  <si>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</si>
  <si>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</si>
  <si>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</si>
  <si>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</si>
  <si>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</si>
  <si>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</si>
  <si>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</si>
  <si>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</si>
  <si>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</si>
  <si>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</si>
  <si>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</si>
  <si>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</si>
  <si>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</si>
  <si>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Doug McMurray</t>
  </si>
  <si>
    <t>Amy Fletcher</t>
  </si>
  <si>
    <t>Tavi Hughes</t>
  </si>
  <si>
    <t>Kathy Hatfield</t>
  </si>
  <si>
    <t>Percentage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</si>
  <si>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</si>
  <si>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</si>
  <si>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</si>
  <si>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</si>
  <si>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</si>
  <si>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</si>
  <si>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Marion *</t>
  </si>
  <si>
    <t>Lynnette Beasley/Michelle Moore</t>
  </si>
  <si>
    <t>Josh Morton</t>
  </si>
  <si>
    <t>Curtis Young</t>
  </si>
  <si>
    <t>Thom Barrineau</t>
  </si>
  <si>
    <t>Brandon Peeler</t>
  </si>
  <si>
    <t>Landline</t>
  </si>
  <si>
    <t>Voip</t>
  </si>
  <si>
    <t>Wireless</t>
  </si>
  <si>
    <t>Text</t>
  </si>
  <si>
    <t>Robert Purser/Sandy Cauthen</t>
  </si>
  <si>
    <t>Kay Wilkie</t>
  </si>
  <si>
    <t>Teresa Barnett</t>
  </si>
  <si>
    <t>Linda Mitchell</t>
  </si>
  <si>
    <t>Marion</t>
  </si>
  <si>
    <t>Edwina Bing-Hines</t>
  </si>
  <si>
    <t>Patricia Crawford</t>
  </si>
  <si>
    <t>Mitch Fulmore/Alisha Smith</t>
  </si>
  <si>
    <t xml:space="preserve">Dillon </t>
  </si>
  <si>
    <t>Dillon</t>
  </si>
  <si>
    <t>Jason Mosher</t>
  </si>
  <si>
    <t>Frank Bishop/Lisa Gonzalez</t>
  </si>
  <si>
    <t>Power MIS</t>
  </si>
  <si>
    <t>Patriot Stats</t>
  </si>
  <si>
    <t>Intrado Power MIS</t>
  </si>
  <si>
    <t>Wendi Lively Mike Flynn</t>
  </si>
  <si>
    <t>Solacom Guardian Solution MIS System</t>
  </si>
  <si>
    <t>West Safety Services MIS</t>
  </si>
  <si>
    <t>Tammy Starnes Travis Tilson</t>
  </si>
  <si>
    <t>Michael Byrd Adam DeMars</t>
  </si>
  <si>
    <t>Vesta Analytics</t>
  </si>
  <si>
    <t>Vesta Analytics - Aurora</t>
  </si>
  <si>
    <t>Zetron</t>
  </si>
  <si>
    <t>Kay Wilkie Chris Doolittle</t>
  </si>
  <si>
    <t>Jimmy Dixon Sha Boggs</t>
  </si>
  <si>
    <t>Solacom</t>
  </si>
  <si>
    <t>Aurora</t>
  </si>
  <si>
    <t>Viper</t>
  </si>
  <si>
    <t>ECaTs</t>
  </si>
  <si>
    <t>Glenda Long/T.L. Staub/Kimberly Tuck</t>
  </si>
  <si>
    <t>Higher Ground</t>
  </si>
  <si>
    <t>West</t>
  </si>
  <si>
    <t>Intrado Viper Power MIS</t>
  </si>
  <si>
    <t>Intrado 9-1-1 Net</t>
  </si>
  <si>
    <t>Solacom Higherground MIS</t>
  </si>
  <si>
    <t>Solacom MIS</t>
  </si>
  <si>
    <t>eCATs</t>
  </si>
  <si>
    <t>Motorola Call Works</t>
  </si>
  <si>
    <t>TCS X-Admin MIS</t>
  </si>
  <si>
    <t>Viper Power MIS</t>
  </si>
  <si>
    <t>West Power MIS</t>
  </si>
  <si>
    <t>Intrado - Power MIS</t>
  </si>
  <si>
    <t>Emergency Call Works</t>
  </si>
  <si>
    <t>Jon Ellwood - Michael Fowler</t>
  </si>
  <si>
    <t>Jon Elwood Michael Fowler</t>
  </si>
  <si>
    <t xml:space="preserve">Fayth Grooms Jason Mosher </t>
  </si>
  <si>
    <t xml:space="preserve">Capt. M. Culbreath  Jimmy Dixon </t>
  </si>
  <si>
    <t>Solacom MIS - RMS</t>
  </si>
  <si>
    <t>Apr</t>
  </si>
  <si>
    <t>May</t>
  </si>
  <si>
    <t>June</t>
  </si>
  <si>
    <t>2ND QTR 2019</t>
  </si>
  <si>
    <t>Jun</t>
  </si>
  <si>
    <t>Vivian Bufkin Christine Shaw</t>
  </si>
  <si>
    <t>Richard Crowe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</si>
</sst>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0.0%"/>
  </numFmts>
  <fonts count="2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u/>
      <sz val="8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b/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0" fontId="12" fillId="0" borderId="0" xfId="0" applyFont="1" applyAlignment="1">
      <alignment horizontal="center" wrapText="1"/>
    </xf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166" fontId="3" fillId="0" borderId="0" xfId="10" applyNumberFormat="1" applyFont="1" applyFill="1" applyAlignment="1">
      <alignment horizont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0" fontId="18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19" fillId="0" borderId="0" xfId="0" applyFont="1" applyFill="1"/>
    <xf numFmtId="0" fontId="19" fillId="0" borderId="0" xfId="0" applyFont="1"/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0" fontId="1" fillId="0" borderId="0" xfId="0" applyFont="1"/>
  </cellXfs>
  <cellStyles count="12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" xfId="10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zoomScaleNormal="100" workbookViewId="0">
      <selection activeCell="K15" sqref="K15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3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0" width="8.85546875" style="1" customWidth="1"/>
    <col min="11" max="16384" width="9.28515625" style="1"/>
  </cols>
  <sheetData>
    <row r="1" spans="1:18" s="12" customFormat="1" ht="27" customHeight="1" x14ac:dyDescent="0.2">
      <c r="A1" s="28" t="s">
        <v>148</v>
      </c>
      <c r="B1" s="30" t="s">
        <v>65</v>
      </c>
      <c r="D1" s="13"/>
      <c r="E1" s="13"/>
      <c r="F1" s="13"/>
      <c r="G1" s="13"/>
      <c r="H1" s="14"/>
      <c r="I1" s="14"/>
    </row>
    <row r="2" spans="1:18" s="8" customFormat="1" ht="21.6" customHeight="1" x14ac:dyDescent="0.2">
      <c r="A2" s="21" t="s">
        <v>0</v>
      </c>
      <c r="B2" s="31" t="s">
        <v>1</v>
      </c>
      <c r="C2" s="22" t="s">
        <v>2</v>
      </c>
      <c r="D2" s="23" t="s">
        <v>145</v>
      </c>
      <c r="E2" s="23" t="s">
        <v>146</v>
      </c>
      <c r="F2" s="23" t="s">
        <v>147</v>
      </c>
      <c r="G2" s="23" t="s">
        <v>3</v>
      </c>
      <c r="H2" s="24" t="s">
        <v>59</v>
      </c>
      <c r="I2" s="20" t="s">
        <v>4</v>
      </c>
      <c r="J2" s="17" t="s">
        <v>80</v>
      </c>
    </row>
    <row r="3" spans="1:18" s="4" customFormat="1" ht="12" customHeight="1" x14ac:dyDescent="0.15">
      <c r="A3" s="10">
        <v>1001</v>
      </c>
      <c r="B3" s="32" t="s">
        <v>5</v>
      </c>
      <c r="C3" s="4" t="s">
        <v>57</v>
      </c>
      <c r="D3" s="36">
        <v>1225</v>
      </c>
      <c r="E3" s="36">
        <v>1366</v>
      </c>
      <c r="F3" s="36">
        <v>1324</v>
      </c>
      <c r="G3" s="11">
        <f>E3+F3+D3</f>
        <v>3915</v>
      </c>
      <c r="H3" s="6">
        <f t="shared" ref="H3:H52" si="0">G3/G$53</f>
        <v>4.3356442003145146E-3</v>
      </c>
      <c r="I3" s="7">
        <f>ROUND(H3*$I$53,2)</f>
        <v>14724.36</v>
      </c>
      <c r="J3" s="29">
        <f>I3/I$53</f>
        <v>4.3356456162192648E-3</v>
      </c>
    </row>
    <row r="4" spans="1:18" s="4" customFormat="1" ht="12" customHeight="1" x14ac:dyDescent="0.15">
      <c r="A4" s="4">
        <v>1002</v>
      </c>
      <c r="B4" s="35" t="s">
        <v>6</v>
      </c>
      <c r="C4" s="10" t="s">
        <v>108</v>
      </c>
      <c r="D4" s="36">
        <v>8222</v>
      </c>
      <c r="E4" s="36">
        <v>9029</v>
      </c>
      <c r="F4" s="36">
        <v>8479</v>
      </c>
      <c r="G4" s="11">
        <f>E4+F4+D4</f>
        <v>25730</v>
      </c>
      <c r="H4" s="6">
        <f t="shared" si="0"/>
        <v>2.8494540299895899E-2</v>
      </c>
      <c r="I4" s="7">
        <f>ROUNDDOWN(H4*$I$53,2)</f>
        <v>96770.79</v>
      </c>
      <c r="J4" s="29">
        <f t="shared" ref="J4:J52" si="1">I4/I$53</f>
        <v>2.849453907956441E-2</v>
      </c>
      <c r="K4" s="10"/>
      <c r="L4" s="10"/>
      <c r="M4" s="10"/>
    </row>
    <row r="5" spans="1:18" s="4" customFormat="1" ht="12" customHeight="1" x14ac:dyDescent="0.15">
      <c r="A5" s="4">
        <v>1003</v>
      </c>
      <c r="B5" s="32" t="s">
        <v>7</v>
      </c>
      <c r="C5" s="10" t="s">
        <v>102</v>
      </c>
      <c r="D5" s="36">
        <v>1812</v>
      </c>
      <c r="E5" s="36">
        <v>1300</v>
      </c>
      <c r="F5" s="36">
        <v>671</v>
      </c>
      <c r="G5" s="11">
        <f>E5+F5+D5</f>
        <v>3783</v>
      </c>
      <c r="H5" s="6">
        <f t="shared" si="0"/>
        <v>4.1894615606104229E-3</v>
      </c>
      <c r="I5" s="7">
        <f>ROUND(H5*$I$53,2)</f>
        <v>14227.9</v>
      </c>
      <c r="J5" s="29">
        <f t="shared" si="1"/>
        <v>4.1894610199021262E-3</v>
      </c>
    </row>
    <row r="6" spans="1:18" s="10" customFormat="1" ht="12" customHeight="1" x14ac:dyDescent="0.15">
      <c r="A6" s="10">
        <v>1004</v>
      </c>
      <c r="B6" s="32" t="s">
        <v>8</v>
      </c>
      <c r="C6" s="10" t="s">
        <v>86</v>
      </c>
      <c r="D6" s="36">
        <v>10661</v>
      </c>
      <c r="E6" s="36">
        <v>11905</v>
      </c>
      <c r="F6" s="36">
        <v>11341</v>
      </c>
      <c r="G6" s="11">
        <f>E6+F6+D6</f>
        <v>33907</v>
      </c>
      <c r="H6" s="18">
        <f t="shared" si="0"/>
        <v>3.7550111851868261E-2</v>
      </c>
      <c r="I6" s="19">
        <f>ROUNDDOWN(H6*$I$53,2)</f>
        <v>127524.57</v>
      </c>
      <c r="J6" s="29">
        <f t="shared" si="1"/>
        <v>3.7550110353234148E-2</v>
      </c>
    </row>
    <row r="7" spans="1:18" s="4" customFormat="1" ht="12" customHeight="1" x14ac:dyDescent="0.15">
      <c r="A7" s="4">
        <v>1005</v>
      </c>
      <c r="B7" s="32" t="s">
        <v>9</v>
      </c>
      <c r="C7" s="4" t="s">
        <v>83</v>
      </c>
      <c r="D7" s="36">
        <v>714</v>
      </c>
      <c r="E7" s="36">
        <v>641</v>
      </c>
      <c r="F7" s="36">
        <v>797</v>
      </c>
      <c r="G7" s="11">
        <f t="shared" ref="G7:G25" si="2">E7+F7+D7</f>
        <v>2152</v>
      </c>
      <c r="H7" s="6">
        <f t="shared" si="0"/>
        <v>2.3832200048727547E-3</v>
      </c>
      <c r="I7" s="7">
        <f>ROUND(H7*$I$53,2)</f>
        <v>8093.69</v>
      </c>
      <c r="J7" s="29">
        <f t="shared" si="1"/>
        <v>2.3832187998349469E-3</v>
      </c>
      <c r="K7" s="42"/>
    </row>
    <row r="8" spans="1:18" s="4" customFormat="1" ht="12" customHeight="1" x14ac:dyDescent="0.15">
      <c r="A8" s="4">
        <v>1006</v>
      </c>
      <c r="B8" s="32" t="s">
        <v>10</v>
      </c>
      <c r="C8" s="4" t="s">
        <v>70</v>
      </c>
      <c r="D8" s="36">
        <v>1538</v>
      </c>
      <c r="E8" s="36">
        <v>1844</v>
      </c>
      <c r="F8" s="36">
        <v>1935</v>
      </c>
      <c r="G8" s="11">
        <f t="shared" si="2"/>
        <v>5317</v>
      </c>
      <c r="H8" s="6">
        <f t="shared" si="0"/>
        <v>5.8882810250503884E-3</v>
      </c>
      <c r="I8" s="7">
        <f>ROUNDUP(H8*$I$53,2)</f>
        <v>19997.3</v>
      </c>
      <c r="J8" s="29">
        <f t="shared" si="1"/>
        <v>5.8882835030671281E-3</v>
      </c>
    </row>
    <row r="9" spans="1:18" s="4" customFormat="1" ht="12" customHeight="1" x14ac:dyDescent="0.15">
      <c r="A9" s="10">
        <v>1007</v>
      </c>
      <c r="B9" s="35" t="s">
        <v>11</v>
      </c>
      <c r="C9" s="10" t="s">
        <v>90</v>
      </c>
      <c r="D9" s="36">
        <v>11996</v>
      </c>
      <c r="E9" s="36">
        <v>12986</v>
      </c>
      <c r="F9" s="36">
        <v>14937</v>
      </c>
      <c r="G9" s="11">
        <f t="shared" si="2"/>
        <v>39919</v>
      </c>
      <c r="H9" s="18">
        <f t="shared" si="0"/>
        <v>4.4208066623845486E-2</v>
      </c>
      <c r="I9" s="19">
        <f>ROUNDUP(H9*$I$53,2)</f>
        <v>150135.77000000002</v>
      </c>
      <c r="J9" s="29">
        <f t="shared" si="1"/>
        <v>4.4208066974605609E-2</v>
      </c>
      <c r="K9" s="42"/>
    </row>
    <row r="10" spans="1:18" s="4" customFormat="1" ht="12" customHeight="1" x14ac:dyDescent="0.15">
      <c r="A10" s="4">
        <v>1008</v>
      </c>
      <c r="B10" s="35" t="s">
        <v>12</v>
      </c>
      <c r="C10" s="10" t="s">
        <v>99</v>
      </c>
      <c r="D10" s="36">
        <v>8287</v>
      </c>
      <c r="E10" s="36">
        <v>9416</v>
      </c>
      <c r="F10" s="36">
        <v>9081</v>
      </c>
      <c r="G10" s="11">
        <f t="shared" si="2"/>
        <v>26784</v>
      </c>
      <c r="H10" s="6">
        <f t="shared" si="0"/>
        <v>2.9661786529048263E-2</v>
      </c>
      <c r="I10" s="7">
        <f>ROUNDDOWN(H10*$I$53,2)</f>
        <v>100734.89</v>
      </c>
      <c r="J10" s="29">
        <f t="shared" si="1"/>
        <v>2.9661783889339152E-2</v>
      </c>
      <c r="K10" s="10"/>
      <c r="L10" s="10"/>
      <c r="M10" s="10"/>
      <c r="N10" s="10"/>
      <c r="O10" s="10"/>
      <c r="P10" s="10"/>
      <c r="Q10" s="10"/>
      <c r="R10" s="10"/>
    </row>
    <row r="11" spans="1:18" s="4" customFormat="1" ht="12" customHeight="1" x14ac:dyDescent="0.15">
      <c r="A11" s="4">
        <v>1009</v>
      </c>
      <c r="B11" s="32" t="s">
        <v>13</v>
      </c>
      <c r="C11" s="4" t="s">
        <v>14</v>
      </c>
      <c r="D11" s="36">
        <v>1114</v>
      </c>
      <c r="E11" s="36">
        <v>1169</v>
      </c>
      <c r="F11" s="36">
        <v>1234</v>
      </c>
      <c r="G11" s="11">
        <f t="shared" si="2"/>
        <v>3517</v>
      </c>
      <c r="H11" s="6">
        <f>G11/G$53</f>
        <v>3.8948813927218765E-3</v>
      </c>
      <c r="I11" s="7">
        <f>ROUND(H11*$I$53,2)</f>
        <v>13227.47</v>
      </c>
      <c r="J11" s="29">
        <f t="shared" si="1"/>
        <v>3.8948804782803349E-3</v>
      </c>
    </row>
    <row r="12" spans="1:18" s="10" customFormat="1" ht="12" customHeight="1" x14ac:dyDescent="0.15">
      <c r="A12" s="10">
        <v>1010</v>
      </c>
      <c r="B12" s="35" t="s">
        <v>15</v>
      </c>
      <c r="C12" s="10" t="s">
        <v>77</v>
      </c>
      <c r="D12" s="36">
        <v>23108</v>
      </c>
      <c r="E12" s="36">
        <v>25422</v>
      </c>
      <c r="F12" s="36">
        <v>25423</v>
      </c>
      <c r="G12" s="11">
        <f t="shared" si="2"/>
        <v>73953</v>
      </c>
      <c r="H12" s="18">
        <f t="shared" si="0"/>
        <v>8.1898823894216932E-2</v>
      </c>
      <c r="I12" s="19">
        <f>ROUNDUP(H12*$I$53,2)</f>
        <v>278138</v>
      </c>
      <c r="J12" s="29">
        <f t="shared" si="1"/>
        <v>8.1898826190339946E-2</v>
      </c>
      <c r="K12" s="41"/>
    </row>
    <row r="13" spans="1:18" s="4" customFormat="1" ht="12" customHeight="1" x14ac:dyDescent="0.15">
      <c r="A13" s="4">
        <v>1011</v>
      </c>
      <c r="B13" s="32" t="s">
        <v>16</v>
      </c>
      <c r="C13" s="4" t="s">
        <v>92</v>
      </c>
      <c r="D13" s="36">
        <v>4196</v>
      </c>
      <c r="E13" s="36">
        <v>4534</v>
      </c>
      <c r="F13" s="36">
        <v>4358</v>
      </c>
      <c r="G13" s="11">
        <f t="shared" si="2"/>
        <v>13088</v>
      </c>
      <c r="H13" s="6">
        <f t="shared" si="0"/>
        <v>1.4494230215508649E-2</v>
      </c>
      <c r="I13" s="7">
        <f>ROUNDUP(H13*$I$53,2)</f>
        <v>49224.11</v>
      </c>
      <c r="J13" s="29">
        <f t="shared" si="1"/>
        <v>1.4494232464690816E-2</v>
      </c>
    </row>
    <row r="14" spans="1:18" s="10" customFormat="1" ht="12" customHeight="1" x14ac:dyDescent="0.15">
      <c r="A14" s="10">
        <v>1012</v>
      </c>
      <c r="B14" s="32" t="s">
        <v>17</v>
      </c>
      <c r="C14" s="10" t="s">
        <v>76</v>
      </c>
      <c r="D14" s="36">
        <v>2145</v>
      </c>
      <c r="E14" s="36">
        <v>2423</v>
      </c>
      <c r="F14" s="36">
        <v>2742</v>
      </c>
      <c r="G14" s="11">
        <f t="shared" si="2"/>
        <v>7310</v>
      </c>
      <c r="H14" s="18">
        <f t="shared" si="0"/>
        <v>8.0954173957341249E-3</v>
      </c>
      <c r="I14" s="19">
        <f>ROUND(H14*$I$53,2)</f>
        <v>27492.99</v>
      </c>
      <c r="J14" s="29">
        <f t="shared" si="1"/>
        <v>8.0954188548948876E-3</v>
      </c>
    </row>
    <row r="15" spans="1:18" s="4" customFormat="1" ht="12" customHeight="1" x14ac:dyDescent="0.15">
      <c r="A15" s="4">
        <v>1013</v>
      </c>
      <c r="B15" s="32" t="s">
        <v>18</v>
      </c>
      <c r="C15" s="10" t="s">
        <v>75</v>
      </c>
      <c r="D15" s="36">
        <v>1949</v>
      </c>
      <c r="E15" s="36">
        <v>2380</v>
      </c>
      <c r="F15" s="36">
        <v>2234</v>
      </c>
      <c r="G15" s="11">
        <f t="shared" si="2"/>
        <v>6563</v>
      </c>
      <c r="H15" s="6">
        <f t="shared" si="0"/>
        <v>7.2681565483177918E-3</v>
      </c>
      <c r="I15" s="7">
        <f>ROUND(H15*$I$53,2)</f>
        <v>24683.51</v>
      </c>
      <c r="J15" s="29">
        <f t="shared" si="1"/>
        <v>7.2681564376587075E-3</v>
      </c>
      <c r="K15" s="41"/>
    </row>
    <row r="16" spans="1:18" s="4" customFormat="1" ht="12" customHeight="1" x14ac:dyDescent="0.15">
      <c r="A16" s="4">
        <v>1014</v>
      </c>
      <c r="B16" s="35" t="s">
        <v>19</v>
      </c>
      <c r="C16" s="4" t="s">
        <v>91</v>
      </c>
      <c r="D16" s="36">
        <v>2082</v>
      </c>
      <c r="E16" s="36">
        <v>2392</v>
      </c>
      <c r="F16" s="36">
        <v>2261</v>
      </c>
      <c r="G16" s="11">
        <f t="shared" si="2"/>
        <v>6735</v>
      </c>
      <c r="H16" s="6">
        <f t="shared" si="0"/>
        <v>7.4586369576291837E-3</v>
      </c>
      <c r="I16" s="7">
        <f>ROUND(H16*$I$53,2)</f>
        <v>25330.400000000001</v>
      </c>
      <c r="J16" s="29">
        <f t="shared" si="1"/>
        <v>7.4586357381292269E-3</v>
      </c>
    </row>
    <row r="17" spans="1:11" s="4" customFormat="1" ht="12" customHeight="1" x14ac:dyDescent="0.15">
      <c r="A17" s="4">
        <v>1015</v>
      </c>
      <c r="B17" s="32" t="s">
        <v>20</v>
      </c>
      <c r="C17" s="10" t="s">
        <v>61</v>
      </c>
      <c r="D17" s="36">
        <v>2811</v>
      </c>
      <c r="E17" s="36">
        <v>2920</v>
      </c>
      <c r="F17" s="36">
        <v>2916</v>
      </c>
      <c r="G17" s="11">
        <f t="shared" si="2"/>
        <v>8647</v>
      </c>
      <c r="H17" s="6">
        <f t="shared" si="0"/>
        <v>9.5760703448581359E-3</v>
      </c>
      <c r="I17" s="7">
        <f>ROUND(H17*$I$53,2)</f>
        <v>32521.46</v>
      </c>
      <c r="J17" s="29">
        <f t="shared" si="1"/>
        <v>9.5760715903475714E-3</v>
      </c>
      <c r="K17" s="42"/>
    </row>
    <row r="18" spans="1:11" s="4" customFormat="1" ht="12" customHeight="1" x14ac:dyDescent="0.15">
      <c r="A18" s="4">
        <v>1016</v>
      </c>
      <c r="B18" s="32" t="s">
        <v>21</v>
      </c>
      <c r="C18" s="10" t="s">
        <v>88</v>
      </c>
      <c r="D18" s="36">
        <v>2308</v>
      </c>
      <c r="E18" s="36">
        <v>2800</v>
      </c>
      <c r="F18" s="36">
        <v>2969</v>
      </c>
      <c r="G18" s="11">
        <f>E18+F18+D18</f>
        <v>8077</v>
      </c>
      <c r="H18" s="6">
        <f t="shared" si="0"/>
        <v>8.9448271279541081E-3</v>
      </c>
      <c r="I18" s="7">
        <f>ROUNDUP(H18*$I$53,2)</f>
        <v>30377.679999999997</v>
      </c>
      <c r="J18" s="29">
        <f t="shared" si="1"/>
        <v>8.9448271519381225E-3</v>
      </c>
      <c r="K18" s="41"/>
    </row>
    <row r="19" spans="1:11" s="10" customFormat="1" ht="12" customHeight="1" x14ac:dyDescent="0.15">
      <c r="A19" s="10">
        <v>1017</v>
      </c>
      <c r="B19" s="32" t="s">
        <v>105</v>
      </c>
      <c r="C19" s="10" t="s">
        <v>69</v>
      </c>
      <c r="D19" s="36">
        <v>2927</v>
      </c>
      <c r="E19" s="36">
        <v>2982</v>
      </c>
      <c r="F19" s="36">
        <v>3011</v>
      </c>
      <c r="G19" s="11">
        <f t="shared" si="2"/>
        <v>8920</v>
      </c>
      <c r="H19" s="18">
        <f t="shared" si="0"/>
        <v>9.8784026224279613E-3</v>
      </c>
      <c r="I19" s="19">
        <f>ROUND(H19*$I$53,2)</f>
        <v>33548.21</v>
      </c>
      <c r="J19" s="29">
        <f t="shared" si="1"/>
        <v>9.8784021593130902E-3</v>
      </c>
      <c r="K19" s="41"/>
    </row>
    <row r="20" spans="1:11" s="10" customFormat="1" ht="12" customHeight="1" x14ac:dyDescent="0.15">
      <c r="A20" s="10">
        <v>1018</v>
      </c>
      <c r="B20" s="35" t="s">
        <v>22</v>
      </c>
      <c r="C20" s="10" t="s">
        <v>73</v>
      </c>
      <c r="D20" s="36">
        <v>4147</v>
      </c>
      <c r="E20" s="36">
        <v>4671</v>
      </c>
      <c r="F20" s="36">
        <v>3758</v>
      </c>
      <c r="G20" s="11">
        <f t="shared" si="2"/>
        <v>12576</v>
      </c>
      <c r="H20" s="18">
        <f t="shared" si="0"/>
        <v>1.3927218764535206E-2</v>
      </c>
      <c r="I20" s="19">
        <f>ROUND(H20*$I$53,2)</f>
        <v>47298.47</v>
      </c>
      <c r="J20" s="29">
        <f t="shared" si="1"/>
        <v>1.3927220205793556E-2</v>
      </c>
      <c r="K20" s="42"/>
    </row>
    <row r="21" spans="1:11" s="4" customFormat="1" ht="12" customHeight="1" x14ac:dyDescent="0.15">
      <c r="A21" s="4">
        <v>1019</v>
      </c>
      <c r="B21" s="32" t="s">
        <v>23</v>
      </c>
      <c r="C21" s="4" t="s">
        <v>24</v>
      </c>
      <c r="D21" s="36">
        <v>749</v>
      </c>
      <c r="E21" s="36">
        <v>869</v>
      </c>
      <c r="F21" s="36">
        <v>938</v>
      </c>
      <c r="G21" s="11">
        <f t="shared" si="2"/>
        <v>2556</v>
      </c>
      <c r="H21" s="6">
        <f t="shared" si="0"/>
        <v>2.8306274779064874E-3</v>
      </c>
      <c r="I21" s="7">
        <f>ROUND(H21*$I$53,2)</f>
        <v>9613.14</v>
      </c>
      <c r="J21" s="29">
        <f t="shared" si="1"/>
        <v>2.8306268183542144E-3</v>
      </c>
      <c r="K21" s="41"/>
    </row>
    <row r="22" spans="1:11" s="4" customFormat="1" ht="12" customHeight="1" x14ac:dyDescent="0.15">
      <c r="A22" s="4">
        <v>1020</v>
      </c>
      <c r="B22" s="35" t="s">
        <v>25</v>
      </c>
      <c r="C22" s="4" t="s">
        <v>58</v>
      </c>
      <c r="D22" s="36">
        <v>1517</v>
      </c>
      <c r="E22" s="36">
        <v>1753</v>
      </c>
      <c r="F22" s="36">
        <v>1670</v>
      </c>
      <c r="G22" s="11">
        <f t="shared" si="2"/>
        <v>4940</v>
      </c>
      <c r="H22" s="6">
        <f t="shared" si="0"/>
        <v>5.4707745465015839E-3</v>
      </c>
      <c r="I22" s="7">
        <f>ROUND(H22*$I$53,2)</f>
        <v>18579.39</v>
      </c>
      <c r="J22" s="29">
        <f t="shared" si="1"/>
        <v>5.4707743362379102E-3</v>
      </c>
    </row>
    <row r="23" spans="1:11" s="10" customFormat="1" ht="12" customHeight="1" x14ac:dyDescent="0.15">
      <c r="A23" s="10">
        <v>1021</v>
      </c>
      <c r="B23" s="32" t="s">
        <v>26</v>
      </c>
      <c r="C23" s="10" t="s">
        <v>104</v>
      </c>
      <c r="D23" s="43">
        <v>8297</v>
      </c>
      <c r="E23" s="43">
        <v>9075</v>
      </c>
      <c r="F23" s="43">
        <v>9310</v>
      </c>
      <c r="G23" s="11">
        <f t="shared" si="2"/>
        <v>26682</v>
      </c>
      <c r="H23" s="18">
        <f>G23/G$53</f>
        <v>2.9548827216549646E-2</v>
      </c>
      <c r="I23" s="19">
        <f>ROUND(H23*$I$53,2)</f>
        <v>100351.28</v>
      </c>
      <c r="J23" s="29">
        <f t="shared" si="1"/>
        <v>2.9548828418620023E-2</v>
      </c>
    </row>
    <row r="24" spans="1:11" s="10" customFormat="1" ht="12" customHeight="1" x14ac:dyDescent="0.15">
      <c r="A24" s="10">
        <v>1022</v>
      </c>
      <c r="B24" s="32" t="s">
        <v>27</v>
      </c>
      <c r="C24" s="10" t="s">
        <v>81</v>
      </c>
      <c r="D24" s="36">
        <v>2868</v>
      </c>
      <c r="E24" s="36">
        <v>2949</v>
      </c>
      <c r="F24" s="36">
        <v>2940</v>
      </c>
      <c r="G24" s="11">
        <f t="shared" si="2"/>
        <v>8757</v>
      </c>
      <c r="H24" s="18">
        <f t="shared" si="0"/>
        <v>9.6978892112782114E-3</v>
      </c>
      <c r="I24" s="19">
        <f>ROUNDUP(H24*$I$53,2)</f>
        <v>32935.170000000006</v>
      </c>
      <c r="J24" s="29">
        <f t="shared" si="1"/>
        <v>9.6978901242523452E-3</v>
      </c>
      <c r="K24" s="41"/>
    </row>
    <row r="25" spans="1:11" s="4" customFormat="1" ht="12" customHeight="1" x14ac:dyDescent="0.15">
      <c r="A25" s="4">
        <v>1023</v>
      </c>
      <c r="B25" s="35" t="s">
        <v>28</v>
      </c>
      <c r="C25" s="4" t="s">
        <v>63</v>
      </c>
      <c r="D25" s="36">
        <v>26707</v>
      </c>
      <c r="E25" s="36">
        <v>29320</v>
      </c>
      <c r="F25" s="36">
        <v>27397</v>
      </c>
      <c r="G25" s="11">
        <f t="shared" si="2"/>
        <v>83424</v>
      </c>
      <c r="H25" s="6">
        <f t="shared" si="0"/>
        <v>9.2387428292985449E-2</v>
      </c>
      <c r="I25" s="7">
        <f>ROUNDUP(H25*$I$53,2)</f>
        <v>313758.53000000003</v>
      </c>
      <c r="J25" s="29">
        <f t="shared" si="1"/>
        <v>9.2387431110479548E-2</v>
      </c>
      <c r="K25" s="41"/>
    </row>
    <row r="26" spans="1:11" s="10" customFormat="1" ht="12" customHeight="1" x14ac:dyDescent="0.15">
      <c r="A26" s="10">
        <v>1024</v>
      </c>
      <c r="B26" s="32" t="s">
        <v>29</v>
      </c>
      <c r="C26" s="10" t="s">
        <v>72</v>
      </c>
      <c r="D26" s="43">
        <v>3732</v>
      </c>
      <c r="E26" s="43">
        <v>5082</v>
      </c>
      <c r="F26" s="43">
        <v>4703</v>
      </c>
      <c r="G26" s="11">
        <f>E26+F26+D26</f>
        <v>13517</v>
      </c>
      <c r="H26" s="18">
        <f t="shared" si="0"/>
        <v>1.4969323794546945E-2</v>
      </c>
      <c r="I26" s="19">
        <f>ROUND(H26*$I$53,2)</f>
        <v>50837.58</v>
      </c>
      <c r="J26" s="29">
        <f t="shared" si="1"/>
        <v>1.4969325041373355E-2</v>
      </c>
    </row>
    <row r="27" spans="1:11" s="10" customFormat="1" ht="12" customHeight="1" x14ac:dyDescent="0.15">
      <c r="A27" s="10">
        <v>1025</v>
      </c>
      <c r="B27" s="32" t="s">
        <v>30</v>
      </c>
      <c r="C27" s="10" t="s">
        <v>84</v>
      </c>
      <c r="D27" s="36">
        <v>1346</v>
      </c>
      <c r="E27" s="36">
        <v>1430</v>
      </c>
      <c r="F27" s="36">
        <v>1732</v>
      </c>
      <c r="G27" s="11">
        <f>E27+F27+D27</f>
        <v>4508</v>
      </c>
      <c r="H27" s="18">
        <f t="shared" si="0"/>
        <v>4.9923586347427407E-3</v>
      </c>
      <c r="I27" s="19">
        <f>ROUNDUP(H27*$I$53,2)</f>
        <v>16954.64</v>
      </c>
      <c r="J27" s="29">
        <f t="shared" si="1"/>
        <v>4.9923603192652032E-3</v>
      </c>
      <c r="K27" s="41"/>
    </row>
    <row r="28" spans="1:11" s="4" customFormat="1" ht="12" customHeight="1" x14ac:dyDescent="0.15">
      <c r="A28" s="4">
        <v>1026</v>
      </c>
      <c r="B28" s="32" t="s">
        <v>31</v>
      </c>
      <c r="C28" s="4" t="s">
        <v>60</v>
      </c>
      <c r="D28" s="36">
        <v>17813</v>
      </c>
      <c r="E28" s="36">
        <v>20987</v>
      </c>
      <c r="F28" s="36">
        <v>20537</v>
      </c>
      <c r="G28" s="11">
        <f>E28+F28+D28</f>
        <v>59337</v>
      </c>
      <c r="H28" s="6">
        <f>G28/G$53</f>
        <v>6.5712418879709411E-2</v>
      </c>
      <c r="I28" s="7">
        <f>ROUNDUP(H28*$I$53,2)</f>
        <v>223167.07</v>
      </c>
      <c r="J28" s="29">
        <f t="shared" si="1"/>
        <v>6.5712420012142989E-2</v>
      </c>
      <c r="K28" s="41"/>
    </row>
    <row r="29" spans="1:11" s="10" customFormat="1" ht="12" customHeight="1" x14ac:dyDescent="0.15">
      <c r="A29" s="10">
        <v>1027</v>
      </c>
      <c r="B29" s="32" t="s">
        <v>32</v>
      </c>
      <c r="C29" s="10" t="s">
        <v>71</v>
      </c>
      <c r="D29" s="36">
        <v>2240</v>
      </c>
      <c r="E29" s="36">
        <v>2365</v>
      </c>
      <c r="F29" s="36">
        <v>2423</v>
      </c>
      <c r="G29" s="11">
        <f>E29+F29+D29</f>
        <v>7028</v>
      </c>
      <c r="H29" s="18">
        <f t="shared" si="0"/>
        <v>7.7831181200026574E-3</v>
      </c>
      <c r="I29" s="19">
        <f>ROUND(H29*$I$53,2)</f>
        <v>26432.38</v>
      </c>
      <c r="J29" s="29">
        <f t="shared" si="1"/>
        <v>7.7831180759803326E-3</v>
      </c>
      <c r="K29" s="41"/>
    </row>
    <row r="30" spans="1:11" s="4" customFormat="1" ht="12" customHeight="1" x14ac:dyDescent="0.15">
      <c r="A30" s="4">
        <v>1028</v>
      </c>
      <c r="B30" s="35" t="s">
        <v>33</v>
      </c>
      <c r="C30" s="4" t="s">
        <v>103</v>
      </c>
      <c r="D30" s="36">
        <v>2675</v>
      </c>
      <c r="E30" s="36">
        <v>2930</v>
      </c>
      <c r="F30" s="36">
        <v>2891</v>
      </c>
      <c r="G30" s="11">
        <f t="shared" ref="G30:G37" si="3">E30+F30+D30</f>
        <v>8496</v>
      </c>
      <c r="H30" s="6">
        <f t="shared" si="0"/>
        <v>9.4088462645905771E-3</v>
      </c>
      <c r="I30" s="7">
        <f>ROUNDDOWN(H30*$I$53,2)</f>
        <v>31953.54</v>
      </c>
      <c r="J30" s="29">
        <f t="shared" si="1"/>
        <v>9.4088453164475009E-3</v>
      </c>
      <c r="K30" s="41"/>
    </row>
    <row r="31" spans="1:11" s="4" customFormat="1" ht="12" customHeight="1" x14ac:dyDescent="0.15">
      <c r="A31" s="4">
        <v>1029</v>
      </c>
      <c r="B31" s="32" t="s">
        <v>34</v>
      </c>
      <c r="C31" s="4" t="s">
        <v>97</v>
      </c>
      <c r="D31" s="36">
        <v>3707</v>
      </c>
      <c r="E31" s="36">
        <v>4112</v>
      </c>
      <c r="F31" s="36">
        <v>3761</v>
      </c>
      <c r="G31" s="11">
        <f t="shared" si="3"/>
        <v>11580</v>
      </c>
      <c r="H31" s="6">
        <f t="shared" si="0"/>
        <v>1.282420430131343E-2</v>
      </c>
      <c r="I31" s="7">
        <f>ROUNDDOWN(H31*$I$53,2)</f>
        <v>43552.49</v>
      </c>
      <c r="J31" s="29">
        <f t="shared" si="1"/>
        <v>1.2824201686452473E-2</v>
      </c>
    </row>
    <row r="32" spans="1:11" s="10" customFormat="1" ht="12" customHeight="1" x14ac:dyDescent="0.15">
      <c r="A32" s="10">
        <v>1030</v>
      </c>
      <c r="B32" s="35" t="s">
        <v>35</v>
      </c>
      <c r="C32" s="10" t="s">
        <v>78</v>
      </c>
      <c r="D32" s="36">
        <v>3837</v>
      </c>
      <c r="E32" s="36">
        <v>4273</v>
      </c>
      <c r="F32" s="36">
        <v>4466</v>
      </c>
      <c r="G32" s="11">
        <f>E32+F32+D32</f>
        <v>12576</v>
      </c>
      <c r="H32" s="18">
        <f t="shared" si="0"/>
        <v>1.3927218764535206E-2</v>
      </c>
      <c r="I32" s="19">
        <f>ROUNDDOWN(H32*$I$53,2)</f>
        <v>47298.46</v>
      </c>
      <c r="J32" s="29">
        <f t="shared" si="1"/>
        <v>1.3927217261254291E-2</v>
      </c>
    </row>
    <row r="33" spans="1:11" s="4" customFormat="1" ht="12" customHeight="1" x14ac:dyDescent="0.15">
      <c r="A33" s="4">
        <v>1031</v>
      </c>
      <c r="B33" s="32" t="s">
        <v>36</v>
      </c>
      <c r="C33" s="4" t="s">
        <v>37</v>
      </c>
      <c r="D33" s="36">
        <v>1080</v>
      </c>
      <c r="E33" s="36">
        <v>1131</v>
      </c>
      <c r="F33" s="36">
        <v>1202</v>
      </c>
      <c r="G33" s="11">
        <f t="shared" si="3"/>
        <v>3413</v>
      </c>
      <c r="H33" s="6">
        <f t="shared" si="0"/>
        <v>3.7797071917428956E-3</v>
      </c>
      <c r="I33" s="7">
        <f>ROUND(H33*$I$53,2)</f>
        <v>12836.33</v>
      </c>
      <c r="J33" s="29">
        <f t="shared" si="1"/>
        <v>3.7797077694951653E-3</v>
      </c>
      <c r="K33" s="42"/>
    </row>
    <row r="34" spans="1:11" s="4" customFormat="1" ht="12" customHeight="1" x14ac:dyDescent="0.15">
      <c r="A34" s="4">
        <v>1032</v>
      </c>
      <c r="B34" s="32" t="s">
        <v>38</v>
      </c>
      <c r="C34" s="4" t="s">
        <v>62</v>
      </c>
      <c r="D34" s="36">
        <v>27367</v>
      </c>
      <c r="E34" s="36">
        <v>31088</v>
      </c>
      <c r="F34" s="36">
        <v>30412</v>
      </c>
      <c r="G34" s="11">
        <f t="shared" si="3"/>
        <v>88867</v>
      </c>
      <c r="H34" s="6">
        <f t="shared" si="0"/>
        <v>9.8415247292298835E-2</v>
      </c>
      <c r="I34" s="7">
        <f>ROUNDUP(H34*$I$53,2)</f>
        <v>334229.7</v>
      </c>
      <c r="J34" s="29">
        <f t="shared" si="1"/>
        <v>9.8415247495665686E-2</v>
      </c>
      <c r="K34" s="41"/>
    </row>
    <row r="35" spans="1:11" s="10" customFormat="1" ht="12" customHeight="1" x14ac:dyDescent="0.15">
      <c r="A35" s="10">
        <v>1033</v>
      </c>
      <c r="B35" s="32" t="s">
        <v>39</v>
      </c>
      <c r="C35" s="10" t="s">
        <v>98</v>
      </c>
      <c r="D35" s="36">
        <v>241</v>
      </c>
      <c r="E35" s="36">
        <v>349</v>
      </c>
      <c r="F35" s="36">
        <v>263</v>
      </c>
      <c r="G35" s="11">
        <f t="shared" si="3"/>
        <v>853</v>
      </c>
      <c r="H35" s="18">
        <f t="shared" si="0"/>
        <v>9.4464993687567826E-4</v>
      </c>
      <c r="I35" s="19">
        <f t="shared" ref="I35:I41" si="4">ROUND(H35*$I$53,2)</f>
        <v>3208.14</v>
      </c>
      <c r="J35" s="29">
        <f t="shared" si="1"/>
        <v>9.4464941954812778E-4</v>
      </c>
    </row>
    <row r="36" spans="1:11" s="10" customFormat="1" ht="12" customHeight="1" x14ac:dyDescent="0.15">
      <c r="A36" s="10">
        <v>1034</v>
      </c>
      <c r="B36" s="32" t="s">
        <v>101</v>
      </c>
      <c r="C36" s="10" t="s">
        <v>74</v>
      </c>
      <c r="D36" s="36">
        <v>2147</v>
      </c>
      <c r="E36" s="36">
        <v>2272</v>
      </c>
      <c r="F36" s="36">
        <v>2097</v>
      </c>
      <c r="G36" s="11">
        <f t="shared" si="3"/>
        <v>6516</v>
      </c>
      <c r="H36" s="18">
        <f t="shared" si="0"/>
        <v>7.2161066690292147E-3</v>
      </c>
      <c r="I36" s="19">
        <f t="shared" si="4"/>
        <v>24506.74</v>
      </c>
      <c r="J36" s="29">
        <f t="shared" si="1"/>
        <v>7.2161058170830726E-3</v>
      </c>
      <c r="K36" s="41"/>
    </row>
    <row r="37" spans="1:11" s="10" customFormat="1" ht="12" customHeight="1" x14ac:dyDescent="0.15">
      <c r="A37" s="10">
        <v>1035</v>
      </c>
      <c r="B37" s="32" t="s">
        <v>40</v>
      </c>
      <c r="C37" s="10" t="s">
        <v>82</v>
      </c>
      <c r="D37" s="36">
        <v>2041</v>
      </c>
      <c r="E37" s="36">
        <v>2347</v>
      </c>
      <c r="F37" s="36">
        <v>2261</v>
      </c>
      <c r="G37" s="11">
        <f t="shared" si="3"/>
        <v>6649</v>
      </c>
      <c r="H37" s="18">
        <f t="shared" si="0"/>
        <v>7.3633967529734877E-3</v>
      </c>
      <c r="I37" s="19">
        <f>ROUNDDOWN(H37*$I$53,2)</f>
        <v>25006.95</v>
      </c>
      <c r="J37" s="29">
        <f t="shared" si="1"/>
        <v>7.3633946156243359E-3</v>
      </c>
      <c r="K37" s="41"/>
    </row>
    <row r="38" spans="1:11" s="4" customFormat="1" ht="12" customHeight="1" x14ac:dyDescent="0.15">
      <c r="A38" s="4">
        <v>1036</v>
      </c>
      <c r="B38" s="32" t="s">
        <v>41</v>
      </c>
      <c r="C38" s="10" t="s">
        <v>42</v>
      </c>
      <c r="D38" s="36">
        <v>1877</v>
      </c>
      <c r="E38" s="36">
        <v>2040</v>
      </c>
      <c r="F38" s="36">
        <v>2074</v>
      </c>
      <c r="G38" s="11">
        <f t="shared" ref="G38:G43" si="5">E38+F38+D38</f>
        <v>5991</v>
      </c>
      <c r="H38" s="6">
        <f t="shared" si="0"/>
        <v>6.6346984429333979E-3</v>
      </c>
      <c r="I38" s="7">
        <f t="shared" si="4"/>
        <v>22532.21</v>
      </c>
      <c r="J38" s="29">
        <f t="shared" si="1"/>
        <v>6.6346977057224806E-3</v>
      </c>
    </row>
    <row r="39" spans="1:11" s="4" customFormat="1" ht="12" customHeight="1" x14ac:dyDescent="0.15">
      <c r="A39" s="4">
        <v>1037</v>
      </c>
      <c r="B39" s="41" t="s">
        <v>43</v>
      </c>
      <c r="C39" s="10" t="s">
        <v>115</v>
      </c>
      <c r="D39" s="36">
        <v>2612</v>
      </c>
      <c r="E39" s="36">
        <v>2859</v>
      </c>
      <c r="F39" s="36">
        <v>2830</v>
      </c>
      <c r="G39" s="11">
        <f t="shared" si="5"/>
        <v>8301</v>
      </c>
      <c r="H39" s="6">
        <f t="shared" si="0"/>
        <v>9.1928946377549895E-3</v>
      </c>
      <c r="I39" s="7">
        <f t="shared" si="4"/>
        <v>31220.15</v>
      </c>
      <c r="J39" s="29">
        <f t="shared" si="1"/>
        <v>9.1928957513404911E-3</v>
      </c>
      <c r="K39" s="42"/>
    </row>
    <row r="40" spans="1:11" s="10" customFormat="1" ht="12" customHeight="1" x14ac:dyDescent="0.15">
      <c r="A40" s="10">
        <v>1038</v>
      </c>
      <c r="B40" s="32" t="s">
        <v>44</v>
      </c>
      <c r="C40" s="10" t="s">
        <v>64</v>
      </c>
      <c r="D40" s="44">
        <v>6402</v>
      </c>
      <c r="E40" s="44">
        <v>6663</v>
      </c>
      <c r="F40" s="44">
        <v>7207</v>
      </c>
      <c r="G40" s="11">
        <f t="shared" ref="G40:G41" si="6">E40+F40+D40</f>
        <v>20272</v>
      </c>
      <c r="H40" s="18">
        <f t="shared" si="0"/>
        <v>2.2450109636979777E-2</v>
      </c>
      <c r="I40" s="19">
        <f t="shared" si="4"/>
        <v>76243.199999999997</v>
      </c>
      <c r="J40" s="29">
        <f t="shared" si="1"/>
        <v>2.2450109603848901E-2</v>
      </c>
      <c r="K40" s="41"/>
    </row>
    <row r="41" spans="1:11" s="4" customFormat="1" ht="12" customHeight="1" x14ac:dyDescent="0.15">
      <c r="A41" s="4">
        <v>1039</v>
      </c>
      <c r="B41" s="32" t="s">
        <v>45</v>
      </c>
      <c r="C41" s="4" t="s">
        <v>151</v>
      </c>
      <c r="D41" s="36">
        <v>4207</v>
      </c>
      <c r="E41" s="36">
        <v>4900</v>
      </c>
      <c r="F41" s="36">
        <v>4403</v>
      </c>
      <c r="G41" s="11">
        <f t="shared" si="6"/>
        <v>13510</v>
      </c>
      <c r="H41" s="6">
        <f t="shared" si="0"/>
        <v>1.4961571684865668E-2</v>
      </c>
      <c r="I41" s="7">
        <f t="shared" si="4"/>
        <v>50811.25</v>
      </c>
      <c r="J41" s="29">
        <f t="shared" si="1"/>
        <v>1.4961572069490362E-2</v>
      </c>
      <c r="K41" s="41"/>
    </row>
    <row r="42" spans="1:11" s="4" customFormat="1" ht="12" customHeight="1" x14ac:dyDescent="0.15">
      <c r="A42" s="4">
        <v>1040</v>
      </c>
      <c r="B42" s="35" t="s">
        <v>46</v>
      </c>
      <c r="C42" s="10" t="s">
        <v>116</v>
      </c>
      <c r="D42" s="36">
        <v>25086</v>
      </c>
      <c r="E42" s="36">
        <v>28737</v>
      </c>
      <c r="F42" s="36">
        <v>28689</v>
      </c>
      <c r="G42" s="11">
        <f t="shared" si="5"/>
        <v>82512</v>
      </c>
      <c r="H42" s="6">
        <f t="shared" si="0"/>
        <v>9.1377439145939002E-2</v>
      </c>
      <c r="I42" s="7">
        <f>ROUNDUP(H42*$I$53,2)</f>
        <v>310328.48</v>
      </c>
      <c r="J42" s="29">
        <f t="shared" si="1"/>
        <v>9.1377439420116571E-2</v>
      </c>
      <c r="K42" s="41"/>
    </row>
    <row r="43" spans="1:11" s="10" customFormat="1" ht="12" customHeight="1" x14ac:dyDescent="0.15">
      <c r="A43" s="10">
        <v>1041</v>
      </c>
      <c r="B43" s="32" t="s">
        <v>47</v>
      </c>
      <c r="C43" s="10" t="s">
        <v>89</v>
      </c>
      <c r="D43" s="36">
        <v>324</v>
      </c>
      <c r="E43" s="36">
        <v>345</v>
      </c>
      <c r="F43" s="36">
        <v>325</v>
      </c>
      <c r="G43" s="11">
        <f t="shared" si="5"/>
        <v>994</v>
      </c>
      <c r="H43" s="18">
        <f t="shared" si="0"/>
        <v>1.1007995747414118E-3</v>
      </c>
      <c r="I43" s="19">
        <f>ROUND(H43*$I$53,2)</f>
        <v>3738.44</v>
      </c>
      <c r="J43" s="29">
        <f t="shared" si="1"/>
        <v>1.100798336735773E-3</v>
      </c>
      <c r="K43" s="41"/>
    </row>
    <row r="44" spans="1:11" s="4" customFormat="1" ht="12" customHeight="1" x14ac:dyDescent="0.15">
      <c r="A44" s="4">
        <v>1042</v>
      </c>
      <c r="B44" s="41" t="s">
        <v>48</v>
      </c>
      <c r="C44" s="4" t="s">
        <v>112</v>
      </c>
      <c r="D44" s="36">
        <v>16723</v>
      </c>
      <c r="E44" s="36">
        <v>18156</v>
      </c>
      <c r="F44" s="36">
        <v>17319</v>
      </c>
      <c r="G44" s="11">
        <f t="shared" ref="G44:G52" si="7">E44+F44+D44</f>
        <v>52198</v>
      </c>
      <c r="H44" s="6">
        <f>G44/G$53</f>
        <v>5.7806374449046488E-2</v>
      </c>
      <c r="I44" s="7">
        <f>ROUNDDOWN(H44*$I$53,2)</f>
        <v>196317.21</v>
      </c>
      <c r="J44" s="29">
        <f t="shared" si="1"/>
        <v>5.7806373310955228E-2</v>
      </c>
      <c r="K44" s="42"/>
    </row>
    <row r="45" spans="1:11" s="4" customFormat="1" ht="12" customHeight="1" x14ac:dyDescent="0.15">
      <c r="A45" s="4">
        <v>1043</v>
      </c>
      <c r="B45" s="32" t="s">
        <v>49</v>
      </c>
      <c r="C45" s="4" t="s">
        <v>79</v>
      </c>
      <c r="D45" s="36">
        <v>5664</v>
      </c>
      <c r="E45" s="36">
        <v>6189</v>
      </c>
      <c r="F45" s="36">
        <v>6646</v>
      </c>
      <c r="G45" s="11">
        <f t="shared" si="7"/>
        <v>18499</v>
      </c>
      <c r="H45" s="6">
        <f t="shared" si="0"/>
        <v>2.0486610999136193E-2</v>
      </c>
      <c r="I45" s="7">
        <f>ROUNDDOWN(H45*$I$53,2)</f>
        <v>69574.92</v>
      </c>
      <c r="J45" s="29">
        <f t="shared" si="1"/>
        <v>2.0486608375291423E-2</v>
      </c>
    </row>
    <row r="46" spans="1:11" s="4" customFormat="1" ht="12" customHeight="1" x14ac:dyDescent="0.15">
      <c r="A46" s="4">
        <v>1044</v>
      </c>
      <c r="B46" s="32" t="s">
        <v>50</v>
      </c>
      <c r="C46" s="25" t="s">
        <v>100</v>
      </c>
      <c r="D46" s="36">
        <v>1800</v>
      </c>
      <c r="E46" s="36">
        <v>2012</v>
      </c>
      <c r="F46" s="36">
        <v>1814</v>
      </c>
      <c r="G46" s="11">
        <f t="shared" si="7"/>
        <v>5626</v>
      </c>
      <c r="H46" s="6">
        <f t="shared" si="0"/>
        <v>6.2304812952667836E-3</v>
      </c>
      <c r="I46" s="7">
        <f>ROUND(H46*$I$53,2)</f>
        <v>21159.439999999999</v>
      </c>
      <c r="J46" s="29">
        <f t="shared" si="1"/>
        <v>6.2304801891324684E-3</v>
      </c>
    </row>
    <row r="47" spans="1:11" s="4" customFormat="1" ht="12" customHeight="1" x14ac:dyDescent="0.15">
      <c r="A47" s="4">
        <v>1045</v>
      </c>
      <c r="B47" s="32" t="s">
        <v>51</v>
      </c>
      <c r="C47" s="4" t="s">
        <v>150</v>
      </c>
      <c r="D47" s="36">
        <v>2125</v>
      </c>
      <c r="E47" s="36">
        <v>2229</v>
      </c>
      <c r="F47" s="36">
        <v>2227</v>
      </c>
      <c r="G47" s="11">
        <f t="shared" si="7"/>
        <v>6581</v>
      </c>
      <c r="H47" s="6">
        <f t="shared" si="0"/>
        <v>7.2880905446410776E-3</v>
      </c>
      <c r="I47" s="7">
        <f>ROUNDUP(H47*$I$53,2)</f>
        <v>24751.21</v>
      </c>
      <c r="J47" s="29">
        <f t="shared" si="1"/>
        <v>7.2880909684782513E-3</v>
      </c>
      <c r="K47" s="41"/>
    </row>
    <row r="48" spans="1:11" s="4" customFormat="1" ht="12" customHeight="1" x14ac:dyDescent="0.15">
      <c r="A48" s="4">
        <v>1046</v>
      </c>
      <c r="B48" s="35" t="s">
        <v>52</v>
      </c>
      <c r="C48" s="4" t="s">
        <v>68</v>
      </c>
      <c r="D48" s="36">
        <v>9809</v>
      </c>
      <c r="E48" s="36">
        <v>10832</v>
      </c>
      <c r="F48" s="36">
        <v>10666</v>
      </c>
      <c r="G48" s="11">
        <f t="shared" si="7"/>
        <v>31307</v>
      </c>
      <c r="H48" s="6">
        <f t="shared" si="0"/>
        <v>3.4670756827393741E-2</v>
      </c>
      <c r="I48" s="7">
        <f>ROUNDUP(H48*$I$53,2)</f>
        <v>117745.95</v>
      </c>
      <c r="J48" s="29">
        <f t="shared" si="1"/>
        <v>3.4670757299133728E-2</v>
      </c>
      <c r="K48" s="42"/>
    </row>
    <row r="49" spans="1:11" s="4" customFormat="1" ht="12" customHeight="1" x14ac:dyDescent="0.15">
      <c r="A49" s="4">
        <v>2148</v>
      </c>
      <c r="B49" s="32" t="s">
        <v>53</v>
      </c>
      <c r="C49" s="10" t="s">
        <v>143</v>
      </c>
      <c r="D49" s="44">
        <v>430</v>
      </c>
      <c r="E49" s="44">
        <v>396</v>
      </c>
      <c r="F49" s="44">
        <v>340</v>
      </c>
      <c r="G49" s="11">
        <f t="shared" si="7"/>
        <v>1166</v>
      </c>
      <c r="H49" s="6">
        <f t="shared" si="0"/>
        <v>1.291279984052803E-3</v>
      </c>
      <c r="I49" s="7">
        <f>ROUND(H49*$I$53,2)</f>
        <v>4385.34</v>
      </c>
      <c r="J49" s="29">
        <f t="shared" si="1"/>
        <v>1.2912805817455557E-3</v>
      </c>
      <c r="K49" s="42"/>
    </row>
    <row r="50" spans="1:11" s="4" customFormat="1" ht="12" customHeight="1" x14ac:dyDescent="0.15">
      <c r="A50" s="4">
        <v>2342</v>
      </c>
      <c r="B50" s="35" t="s">
        <v>54</v>
      </c>
      <c r="C50" s="4" t="s">
        <v>85</v>
      </c>
      <c r="D50" s="36">
        <v>1137</v>
      </c>
      <c r="E50" s="36">
        <v>1291</v>
      </c>
      <c r="F50" s="36">
        <v>1212</v>
      </c>
      <c r="G50" s="11">
        <f>E50+F50+D50</f>
        <v>3640</v>
      </c>
      <c r="H50" s="6">
        <f t="shared" si="0"/>
        <v>4.0310970342643249E-3</v>
      </c>
      <c r="I50" s="7">
        <f>ROUND(H50*$I$53,2)</f>
        <v>13690.08</v>
      </c>
      <c r="J50" s="29">
        <f t="shared" si="1"/>
        <v>4.0310978091877021E-3</v>
      </c>
    </row>
    <row r="51" spans="1:11" s="10" customFormat="1" ht="12" customHeight="1" x14ac:dyDescent="0.15">
      <c r="A51" s="10">
        <v>2382</v>
      </c>
      <c r="B51" s="32" t="s">
        <v>55</v>
      </c>
      <c r="C51" s="10" t="s">
        <v>140</v>
      </c>
      <c r="D51" s="36">
        <v>595</v>
      </c>
      <c r="E51" s="36">
        <v>642</v>
      </c>
      <c r="F51" s="36">
        <v>661</v>
      </c>
      <c r="G51" s="11">
        <f t="shared" si="7"/>
        <v>1898</v>
      </c>
      <c r="H51" s="18">
        <f t="shared" si="0"/>
        <v>2.1019291678663981E-3</v>
      </c>
      <c r="I51" s="19">
        <f>ROUND(H51*$I$53,2)</f>
        <v>7138.4</v>
      </c>
      <c r="J51" s="29">
        <f t="shared" si="1"/>
        <v>2.1019299084523604E-3</v>
      </c>
    </row>
    <row r="52" spans="1:11" s="4" customFormat="1" ht="12" customHeight="1" x14ac:dyDescent="0.15">
      <c r="A52" s="4">
        <v>2874</v>
      </c>
      <c r="B52" s="32" t="s">
        <v>56</v>
      </c>
      <c r="C52" s="10" t="s">
        <v>142</v>
      </c>
      <c r="D52" s="36">
        <v>3125</v>
      </c>
      <c r="E52" s="36">
        <v>3472</v>
      </c>
      <c r="F52" s="36">
        <v>3296</v>
      </c>
      <c r="G52" s="11">
        <f t="shared" si="7"/>
        <v>9893</v>
      </c>
      <c r="H52" s="6">
        <f t="shared" si="0"/>
        <v>1.095594586812554E-2</v>
      </c>
      <c r="I52" s="15">
        <f>ROUNDDOWN(H52*$I$53,2)</f>
        <v>37207.67</v>
      </c>
      <c r="J52" s="29">
        <f t="shared" si="1"/>
        <v>1.0955944524939152E-2</v>
      </c>
      <c r="K52" s="41"/>
    </row>
    <row r="53" spans="1:11" s="4" customFormat="1" ht="14.65" customHeight="1" thickBot="1" x14ac:dyDescent="0.25">
      <c r="A53" s="16"/>
      <c r="B53" s="32" t="s">
        <v>3</v>
      </c>
      <c r="D53" s="27"/>
      <c r="E53" s="5"/>
      <c r="F53" s="5"/>
      <c r="G53" s="5">
        <f>SUM(G3:G52)</f>
        <v>902980</v>
      </c>
      <c r="H53" s="6">
        <v>1</v>
      </c>
      <c r="I53" s="34">
        <v>3396117.05</v>
      </c>
    </row>
    <row r="54" spans="1:11" s="4" customFormat="1" ht="12" thickTop="1" x14ac:dyDescent="0.15">
      <c r="A54" s="16"/>
      <c r="B54" s="10"/>
      <c r="D54" s="5"/>
      <c r="E54" s="5"/>
      <c r="F54" s="9"/>
      <c r="G54" s="5"/>
      <c r="H54" s="6"/>
      <c r="I54" s="26">
        <f>SUM(I3:I52)</f>
        <v>3396117.0500000003</v>
      </c>
    </row>
    <row r="55" spans="1:11" ht="12" customHeight="1" x14ac:dyDescent="0.2">
      <c r="D55" s="1"/>
      <c r="E55" s="1"/>
      <c r="F55" s="1"/>
      <c r="G55" s="1"/>
      <c r="H55" s="1"/>
    </row>
    <row r="56" spans="1:11" ht="11.25" customHeight="1" x14ac:dyDescent="0.2">
      <c r="D56" s="1"/>
      <c r="E56" s="1"/>
      <c r="F56" s="1"/>
      <c r="G56" s="1"/>
      <c r="H56" s="1"/>
    </row>
    <row r="57" spans="1:11" ht="11.25" customHeight="1" x14ac:dyDescent="0.2">
      <c r="D57" s="1"/>
      <c r="E57" s="1"/>
      <c r="F57" s="1"/>
      <c r="G57" s="1"/>
      <c r="H57" s="1"/>
    </row>
    <row r="58" spans="1:11" ht="11.25" customHeight="1" x14ac:dyDescent="0.2">
      <c r="D58" s="1"/>
      <c r="E58" s="1"/>
      <c r="F58" s="1"/>
      <c r="G58" s="1"/>
      <c r="H58" s="1"/>
    </row>
    <row r="59" spans="1:11" ht="11.25" customHeight="1" x14ac:dyDescent="0.2">
      <c r="D59" s="1"/>
      <c r="E59" s="1"/>
      <c r="F59" s="1"/>
      <c r="G59" s="1"/>
      <c r="H59" s="1"/>
    </row>
    <row r="60" spans="1:11" ht="11.25" customHeight="1" x14ac:dyDescent="0.2">
      <c r="D60" s="1"/>
      <c r="E60" s="1"/>
      <c r="F60" s="1"/>
      <c r="G60" s="1"/>
      <c r="H60" s="1"/>
    </row>
    <row r="61" spans="1:11" ht="11.25" customHeight="1" x14ac:dyDescent="0.2">
      <c r="D61" s="1"/>
      <c r="E61" s="1"/>
      <c r="F61" s="1"/>
      <c r="G61" s="1"/>
      <c r="H61" s="1"/>
    </row>
    <row r="62" spans="1:11" ht="11.25" customHeight="1" x14ac:dyDescent="0.2">
      <c r="D62" s="1"/>
      <c r="E62" s="1"/>
      <c r="F62" s="1"/>
      <c r="G62" s="1"/>
      <c r="H62" s="1"/>
    </row>
    <row r="63" spans="1:11" ht="11.25" customHeight="1" x14ac:dyDescent="0.2">
      <c r="D63" s="1"/>
      <c r="E63" s="1"/>
      <c r="F63" s="1"/>
      <c r="G63" s="1"/>
      <c r="H63" s="1"/>
    </row>
    <row r="64" spans="1:11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pane xSplit="14" ySplit="25" topLeftCell="O26" activePane="bottomRight" state="frozen"/>
      <selection pane="topRight" activeCell="O1" sqref="O1"/>
      <selection pane="bottomLeft" activeCell="A26" sqref="A26"/>
      <selection pane="bottomRight" activeCell="G19" sqref="G19"/>
    </sheetView>
  </sheetViews>
  <sheetFormatPr defaultColWidth="9.28515625" defaultRowHeight="12.75" x14ac:dyDescent="0.2"/>
  <cols>
    <col min="1" max="1" width="9.5703125" style="1" customWidth="1"/>
    <col min="2" max="2" width="11.5703125" style="33" customWidth="1"/>
    <col min="3" max="7" width="9.140625" style="2" customWidth="1"/>
    <col min="8" max="16384" width="9.28515625" style="1"/>
  </cols>
  <sheetData>
    <row r="1" spans="1:7" s="12" customFormat="1" ht="27" customHeight="1" x14ac:dyDescent="0.2">
      <c r="A1" s="28" t="s">
        <v>148</v>
      </c>
      <c r="B1" s="30" t="s">
        <v>65</v>
      </c>
      <c r="C1" s="13"/>
      <c r="D1" s="13"/>
      <c r="E1" s="13"/>
      <c r="F1" s="13"/>
      <c r="G1" s="13"/>
    </row>
    <row r="2" spans="1:7" s="8" customFormat="1" ht="21.6" customHeight="1" x14ac:dyDescent="0.2">
      <c r="A2" s="21" t="s">
        <v>0</v>
      </c>
      <c r="B2" s="31" t="s">
        <v>1</v>
      </c>
      <c r="C2" s="23" t="s">
        <v>145</v>
      </c>
      <c r="D2" s="23" t="s">
        <v>146</v>
      </c>
      <c r="E2" s="23" t="s">
        <v>149</v>
      </c>
      <c r="F2" s="23"/>
      <c r="G2" s="23"/>
    </row>
    <row r="3" spans="1:7" s="8" customFormat="1" ht="21.6" customHeight="1" x14ac:dyDescent="0.2">
      <c r="A3" s="21"/>
      <c r="B3" s="31"/>
      <c r="C3" s="23" t="s">
        <v>93</v>
      </c>
      <c r="D3" s="23" t="s">
        <v>94</v>
      </c>
      <c r="E3" s="23" t="s">
        <v>95</v>
      </c>
      <c r="F3" s="23" t="s">
        <v>96</v>
      </c>
      <c r="G3" s="23"/>
    </row>
    <row r="4" spans="1:7" s="4" customFormat="1" ht="12" customHeight="1" x14ac:dyDescent="0.15">
      <c r="A4" s="10">
        <v>1001</v>
      </c>
      <c r="B4" s="32" t="s">
        <v>5</v>
      </c>
      <c r="C4" s="37">
        <v>821</v>
      </c>
      <c r="D4" s="37">
        <v>103</v>
      </c>
      <c r="E4" s="37">
        <v>3915</v>
      </c>
      <c r="F4" s="37">
        <v>0</v>
      </c>
      <c r="G4" s="37">
        <f>SUM(C4:F4)</f>
        <v>4839</v>
      </c>
    </row>
    <row r="5" spans="1:7" s="4" customFormat="1" ht="12" customHeight="1" x14ac:dyDescent="0.15">
      <c r="A5" s="10">
        <v>1002</v>
      </c>
      <c r="B5" s="35" t="s">
        <v>6</v>
      </c>
      <c r="C5" s="37">
        <v>2836</v>
      </c>
      <c r="D5" s="37">
        <v>0</v>
      </c>
      <c r="E5" s="37">
        <v>25730</v>
      </c>
      <c r="F5" s="37">
        <v>0</v>
      </c>
      <c r="G5" s="37">
        <f t="shared" ref="G5:G53" si="0">SUM(C5:F5)</f>
        <v>28566</v>
      </c>
    </row>
    <row r="6" spans="1:7" s="4" customFormat="1" ht="12" customHeight="1" x14ac:dyDescent="0.15">
      <c r="A6" s="10">
        <v>1003</v>
      </c>
      <c r="B6" s="32" t="s">
        <v>7</v>
      </c>
      <c r="C6" s="37">
        <v>640</v>
      </c>
      <c r="D6" s="37">
        <v>201</v>
      </c>
      <c r="E6" s="37">
        <v>3783</v>
      </c>
      <c r="F6" s="37">
        <v>0</v>
      </c>
      <c r="G6" s="37">
        <f t="shared" si="0"/>
        <v>4624</v>
      </c>
    </row>
    <row r="7" spans="1:7" s="10" customFormat="1" ht="12" customHeight="1" x14ac:dyDescent="0.15">
      <c r="A7" s="10">
        <v>1004</v>
      </c>
      <c r="B7" s="32" t="s">
        <v>8</v>
      </c>
      <c r="C7" s="37">
        <v>4327</v>
      </c>
      <c r="D7" s="37">
        <v>565</v>
      </c>
      <c r="E7" s="37">
        <v>33907</v>
      </c>
      <c r="F7" s="37">
        <v>0</v>
      </c>
      <c r="G7" s="37">
        <f t="shared" si="0"/>
        <v>38799</v>
      </c>
    </row>
    <row r="8" spans="1:7" s="4" customFormat="1" ht="12" customHeight="1" x14ac:dyDescent="0.15">
      <c r="A8" s="10">
        <v>1005</v>
      </c>
      <c r="B8" s="32" t="s">
        <v>9</v>
      </c>
      <c r="C8" s="37">
        <v>309</v>
      </c>
      <c r="D8" s="37">
        <v>0</v>
      </c>
      <c r="E8" s="37">
        <v>2152</v>
      </c>
      <c r="F8" s="37">
        <v>0</v>
      </c>
      <c r="G8" s="37">
        <f t="shared" si="0"/>
        <v>2461</v>
      </c>
    </row>
    <row r="9" spans="1:7" s="4" customFormat="1" ht="12" customHeight="1" x14ac:dyDescent="0.15">
      <c r="A9" s="10">
        <v>1006</v>
      </c>
      <c r="B9" s="32" t="s">
        <v>10</v>
      </c>
      <c r="C9" s="37">
        <v>12624</v>
      </c>
      <c r="D9" s="37">
        <v>196</v>
      </c>
      <c r="E9" s="37">
        <v>5317</v>
      </c>
      <c r="F9" s="37">
        <v>0</v>
      </c>
      <c r="G9" s="37">
        <f>SUM(C9:F9)</f>
        <v>18137</v>
      </c>
    </row>
    <row r="10" spans="1:7" s="4" customFormat="1" ht="12" customHeight="1" x14ac:dyDescent="0.15">
      <c r="A10" s="10">
        <v>1007</v>
      </c>
      <c r="B10" s="35" t="s">
        <v>11</v>
      </c>
      <c r="C10" s="37">
        <v>10037</v>
      </c>
      <c r="D10" s="37">
        <v>25</v>
      </c>
      <c r="E10" s="37">
        <v>39908</v>
      </c>
      <c r="F10" s="37">
        <v>11</v>
      </c>
      <c r="G10" s="37">
        <f t="shared" si="0"/>
        <v>49981</v>
      </c>
    </row>
    <row r="11" spans="1:7" s="4" customFormat="1" ht="12" customHeight="1" x14ac:dyDescent="0.15">
      <c r="A11" s="4">
        <v>1008</v>
      </c>
      <c r="B11" s="35" t="s">
        <v>12</v>
      </c>
      <c r="C11" s="37">
        <v>2242</v>
      </c>
      <c r="D11" s="37">
        <v>957</v>
      </c>
      <c r="E11" s="37">
        <v>26778</v>
      </c>
      <c r="F11" s="37">
        <v>6</v>
      </c>
      <c r="G11" s="37">
        <f t="shared" si="0"/>
        <v>29983</v>
      </c>
    </row>
    <row r="12" spans="1:7" s="4" customFormat="1" ht="12" customHeight="1" x14ac:dyDescent="0.15">
      <c r="A12" s="4">
        <v>1009</v>
      </c>
      <c r="B12" s="32" t="s">
        <v>13</v>
      </c>
      <c r="C12" s="37">
        <v>434</v>
      </c>
      <c r="D12" s="37">
        <v>68</v>
      </c>
      <c r="E12" s="37">
        <v>3517</v>
      </c>
      <c r="F12" s="37">
        <v>0</v>
      </c>
      <c r="G12" s="37">
        <f t="shared" si="0"/>
        <v>4019</v>
      </c>
    </row>
    <row r="13" spans="1:7" s="10" customFormat="1" ht="12" customHeight="1" x14ac:dyDescent="0.15">
      <c r="A13" s="10">
        <v>1010</v>
      </c>
      <c r="B13" s="35" t="s">
        <v>15</v>
      </c>
      <c r="C13" s="37">
        <v>9792</v>
      </c>
      <c r="D13" s="37">
        <v>4471</v>
      </c>
      <c r="E13" s="37">
        <v>73874</v>
      </c>
      <c r="F13" s="37">
        <v>79</v>
      </c>
      <c r="G13" s="37">
        <f t="shared" si="0"/>
        <v>88216</v>
      </c>
    </row>
    <row r="14" spans="1:7" s="4" customFormat="1" ht="12" customHeight="1" x14ac:dyDescent="0.15">
      <c r="A14" s="4">
        <v>1011</v>
      </c>
      <c r="B14" s="32" t="s">
        <v>16</v>
      </c>
      <c r="C14" s="37">
        <v>1773</v>
      </c>
      <c r="D14" s="37">
        <v>155</v>
      </c>
      <c r="E14" s="37">
        <v>13088</v>
      </c>
      <c r="F14" s="37">
        <v>0</v>
      </c>
      <c r="G14" s="37">
        <f t="shared" si="0"/>
        <v>15016</v>
      </c>
    </row>
    <row r="15" spans="1:7" s="10" customFormat="1" ht="12" customHeight="1" x14ac:dyDescent="0.15">
      <c r="A15" s="10">
        <v>1012</v>
      </c>
      <c r="B15" s="32" t="s">
        <v>17</v>
      </c>
      <c r="C15" s="37">
        <v>1167</v>
      </c>
      <c r="D15" s="37">
        <v>35</v>
      </c>
      <c r="E15" s="37">
        <v>7310</v>
      </c>
      <c r="F15" s="37">
        <v>0</v>
      </c>
      <c r="G15" s="37">
        <f t="shared" si="0"/>
        <v>8512</v>
      </c>
    </row>
    <row r="16" spans="1:7" s="4" customFormat="1" ht="12" customHeight="1" x14ac:dyDescent="0.15">
      <c r="A16" s="4">
        <v>1013</v>
      </c>
      <c r="B16" s="32" t="s">
        <v>18</v>
      </c>
      <c r="C16" s="37">
        <v>1577</v>
      </c>
      <c r="D16" s="37">
        <v>224</v>
      </c>
      <c r="E16" s="37">
        <v>6563</v>
      </c>
      <c r="F16" s="37">
        <v>0</v>
      </c>
      <c r="G16" s="37">
        <f t="shared" si="0"/>
        <v>8364</v>
      </c>
    </row>
    <row r="17" spans="1:7" s="4" customFormat="1" ht="12" customHeight="1" x14ac:dyDescent="0.15">
      <c r="A17" s="4">
        <v>1014</v>
      </c>
      <c r="B17" s="35" t="s">
        <v>19</v>
      </c>
      <c r="C17" s="37">
        <v>983</v>
      </c>
      <c r="D17" s="37">
        <v>370</v>
      </c>
      <c r="E17" s="37">
        <v>6725</v>
      </c>
      <c r="F17" s="37">
        <v>10</v>
      </c>
      <c r="G17" s="37">
        <f t="shared" si="0"/>
        <v>8088</v>
      </c>
    </row>
    <row r="18" spans="1:7" s="4" customFormat="1" ht="12" customHeight="1" x14ac:dyDescent="0.15">
      <c r="A18" s="4">
        <v>1015</v>
      </c>
      <c r="B18" s="32" t="s">
        <v>20</v>
      </c>
      <c r="C18" s="37">
        <v>8593</v>
      </c>
      <c r="D18" s="37">
        <v>0</v>
      </c>
      <c r="E18" s="37">
        <v>8647</v>
      </c>
      <c r="F18" s="37">
        <v>0</v>
      </c>
      <c r="G18" s="37">
        <f t="shared" si="0"/>
        <v>17240</v>
      </c>
    </row>
    <row r="19" spans="1:7" s="4" customFormat="1" ht="12" customHeight="1" x14ac:dyDescent="0.15">
      <c r="A19" s="4">
        <v>1016</v>
      </c>
      <c r="B19" s="32" t="s">
        <v>21</v>
      </c>
      <c r="C19" s="37">
        <v>665</v>
      </c>
      <c r="D19" s="37">
        <v>872</v>
      </c>
      <c r="E19" s="37">
        <v>8077</v>
      </c>
      <c r="F19" s="37">
        <v>0</v>
      </c>
      <c r="G19" s="37">
        <f t="shared" si="0"/>
        <v>9614</v>
      </c>
    </row>
    <row r="20" spans="1:7" s="10" customFormat="1" ht="12" customHeight="1" x14ac:dyDescent="0.15">
      <c r="A20" s="10">
        <v>1017</v>
      </c>
      <c r="B20" s="32" t="s">
        <v>106</v>
      </c>
      <c r="C20" s="37">
        <v>694</v>
      </c>
      <c r="D20" s="37">
        <v>695</v>
      </c>
      <c r="E20" s="37">
        <v>8920</v>
      </c>
      <c r="F20" s="37">
        <v>0</v>
      </c>
      <c r="G20" s="37">
        <f t="shared" si="0"/>
        <v>10309</v>
      </c>
    </row>
    <row r="21" spans="1:7" s="10" customFormat="1" ht="12" customHeight="1" x14ac:dyDescent="0.15">
      <c r="A21" s="10">
        <v>1018</v>
      </c>
      <c r="B21" s="35" t="s">
        <v>22</v>
      </c>
      <c r="C21" s="37">
        <v>1017</v>
      </c>
      <c r="D21" s="37">
        <v>1103</v>
      </c>
      <c r="E21" s="37">
        <v>12576</v>
      </c>
      <c r="F21" s="37">
        <v>0</v>
      </c>
      <c r="G21" s="37">
        <f t="shared" si="0"/>
        <v>14696</v>
      </c>
    </row>
    <row r="22" spans="1:7" s="4" customFormat="1" ht="12" customHeight="1" x14ac:dyDescent="0.15">
      <c r="A22" s="4">
        <v>1019</v>
      </c>
      <c r="B22" s="32" t="s">
        <v>23</v>
      </c>
      <c r="C22" s="37">
        <v>354</v>
      </c>
      <c r="D22" s="37">
        <v>188</v>
      </c>
      <c r="E22" s="37">
        <v>2556</v>
      </c>
      <c r="F22" s="37">
        <v>0</v>
      </c>
      <c r="G22" s="37">
        <f t="shared" si="0"/>
        <v>3098</v>
      </c>
    </row>
    <row r="23" spans="1:7" s="4" customFormat="1" ht="12" customHeight="1" x14ac:dyDescent="0.15">
      <c r="A23" s="4">
        <v>1020</v>
      </c>
      <c r="B23" s="35" t="s">
        <v>25</v>
      </c>
      <c r="C23" s="37">
        <v>713</v>
      </c>
      <c r="D23" s="37">
        <v>59</v>
      </c>
      <c r="E23" s="37">
        <v>4936</v>
      </c>
      <c r="F23" s="37">
        <v>4</v>
      </c>
      <c r="G23" s="37">
        <f t="shared" si="0"/>
        <v>5712</v>
      </c>
    </row>
    <row r="24" spans="1:7" s="10" customFormat="1" ht="12" customHeight="1" x14ac:dyDescent="0.15">
      <c r="A24" s="10">
        <v>1021</v>
      </c>
      <c r="B24" s="32" t="s">
        <v>26</v>
      </c>
      <c r="C24" s="38">
        <v>2763</v>
      </c>
      <c r="D24" s="38">
        <v>2600</v>
      </c>
      <c r="E24" s="38">
        <v>26682</v>
      </c>
      <c r="F24" s="37">
        <v>0</v>
      </c>
      <c r="G24" s="37">
        <f t="shared" si="0"/>
        <v>32045</v>
      </c>
    </row>
    <row r="25" spans="1:7" s="10" customFormat="1" ht="12" customHeight="1" x14ac:dyDescent="0.15">
      <c r="A25" s="10">
        <v>1022</v>
      </c>
      <c r="B25" s="32" t="s">
        <v>27</v>
      </c>
      <c r="C25" s="37">
        <v>1770</v>
      </c>
      <c r="D25" s="37">
        <v>0</v>
      </c>
      <c r="E25" s="37">
        <v>8757</v>
      </c>
      <c r="F25" s="37">
        <v>0</v>
      </c>
      <c r="G25" s="37">
        <f>SUM(C25:F25)</f>
        <v>10527</v>
      </c>
    </row>
    <row r="26" spans="1:7" s="4" customFormat="1" ht="12" customHeight="1" x14ac:dyDescent="0.15">
      <c r="A26" s="4">
        <v>1023</v>
      </c>
      <c r="B26" s="35" t="s">
        <v>28</v>
      </c>
      <c r="C26" s="37">
        <v>14421</v>
      </c>
      <c r="D26" s="37">
        <v>3226</v>
      </c>
      <c r="E26" s="37">
        <v>83279</v>
      </c>
      <c r="F26" s="37">
        <v>145</v>
      </c>
      <c r="G26" s="37">
        <f t="shared" si="0"/>
        <v>101071</v>
      </c>
    </row>
    <row r="27" spans="1:7" s="10" customFormat="1" ht="12" customHeight="1" x14ac:dyDescent="0.15">
      <c r="A27" s="10">
        <v>1024</v>
      </c>
      <c r="B27" s="32" t="s">
        <v>29</v>
      </c>
      <c r="C27" s="38">
        <v>3847</v>
      </c>
      <c r="D27" s="38">
        <v>528</v>
      </c>
      <c r="E27" s="38">
        <v>13517</v>
      </c>
      <c r="F27" s="37">
        <v>0</v>
      </c>
      <c r="G27" s="37">
        <f t="shared" si="0"/>
        <v>17892</v>
      </c>
    </row>
    <row r="28" spans="1:7" s="10" customFormat="1" ht="12" customHeight="1" x14ac:dyDescent="0.15">
      <c r="A28" s="10">
        <v>1025</v>
      </c>
      <c r="B28" s="32" t="s">
        <v>30</v>
      </c>
      <c r="C28" s="37">
        <v>926</v>
      </c>
      <c r="D28" s="37">
        <v>65</v>
      </c>
      <c r="E28" s="37">
        <v>4508</v>
      </c>
      <c r="F28" s="37">
        <v>0</v>
      </c>
      <c r="G28" s="37">
        <f t="shared" si="0"/>
        <v>5499</v>
      </c>
    </row>
    <row r="29" spans="1:7" s="4" customFormat="1" ht="12" customHeight="1" x14ac:dyDescent="0.15">
      <c r="A29" s="4">
        <v>1026</v>
      </c>
      <c r="B29" s="32" t="s">
        <v>31</v>
      </c>
      <c r="C29" s="37">
        <v>17158</v>
      </c>
      <c r="D29" s="37">
        <v>3195</v>
      </c>
      <c r="E29" s="37">
        <v>59337</v>
      </c>
      <c r="F29" s="37">
        <v>0</v>
      </c>
      <c r="G29" s="37">
        <f t="shared" si="0"/>
        <v>79690</v>
      </c>
    </row>
    <row r="30" spans="1:7" s="10" customFormat="1" ht="12" customHeight="1" x14ac:dyDescent="0.15">
      <c r="A30" s="10">
        <v>1027</v>
      </c>
      <c r="B30" s="32" t="s">
        <v>32</v>
      </c>
      <c r="C30" s="39">
        <v>672</v>
      </c>
      <c r="D30" s="39">
        <v>85</v>
      </c>
      <c r="E30" s="39">
        <v>7028</v>
      </c>
      <c r="F30" s="39">
        <v>0</v>
      </c>
      <c r="G30" s="37">
        <f>SUM(C30:F30)</f>
        <v>7785</v>
      </c>
    </row>
    <row r="31" spans="1:7" s="4" customFormat="1" ht="12" customHeight="1" x14ac:dyDescent="0.15">
      <c r="A31" s="4">
        <v>1028</v>
      </c>
      <c r="B31" s="35" t="s">
        <v>33</v>
      </c>
      <c r="C31" s="37">
        <v>1234</v>
      </c>
      <c r="D31" s="37">
        <v>230</v>
      </c>
      <c r="E31" s="37">
        <v>8473</v>
      </c>
      <c r="F31" s="37">
        <v>23</v>
      </c>
      <c r="G31" s="37">
        <f t="shared" si="0"/>
        <v>9960</v>
      </c>
    </row>
    <row r="32" spans="1:7" s="4" customFormat="1" ht="12" customHeight="1" x14ac:dyDescent="0.15">
      <c r="A32" s="4">
        <v>1029</v>
      </c>
      <c r="B32" s="32" t="s">
        <v>34</v>
      </c>
      <c r="C32" s="37">
        <v>1668</v>
      </c>
      <c r="D32" s="37">
        <v>200</v>
      </c>
      <c r="E32" s="37">
        <v>11580</v>
      </c>
      <c r="F32" s="37">
        <v>0</v>
      </c>
      <c r="G32" s="37">
        <f t="shared" si="0"/>
        <v>13448</v>
      </c>
    </row>
    <row r="33" spans="1:12" s="10" customFormat="1" ht="12" customHeight="1" x14ac:dyDescent="0.15">
      <c r="A33" s="10">
        <v>1030</v>
      </c>
      <c r="B33" s="35" t="s">
        <v>35</v>
      </c>
      <c r="C33" s="37">
        <v>1685</v>
      </c>
      <c r="D33" s="37">
        <v>149</v>
      </c>
      <c r="E33" s="37">
        <v>12539</v>
      </c>
      <c r="F33" s="37">
        <v>37</v>
      </c>
      <c r="G33" s="37">
        <f t="shared" si="0"/>
        <v>14410</v>
      </c>
    </row>
    <row r="34" spans="1:12" s="4" customFormat="1" ht="12" customHeight="1" x14ac:dyDescent="0.15">
      <c r="A34" s="4">
        <v>1031</v>
      </c>
      <c r="B34" s="32" t="s">
        <v>36</v>
      </c>
      <c r="C34" s="37">
        <v>836</v>
      </c>
      <c r="D34" s="37">
        <v>160</v>
      </c>
      <c r="E34" s="37">
        <v>3413</v>
      </c>
      <c r="F34" s="37">
        <v>0</v>
      </c>
      <c r="G34" s="37">
        <f t="shared" si="0"/>
        <v>4409</v>
      </c>
    </row>
    <row r="35" spans="1:12" s="4" customFormat="1" ht="12" customHeight="1" x14ac:dyDescent="0.15">
      <c r="A35" s="4">
        <v>1032</v>
      </c>
      <c r="B35" s="32" t="s">
        <v>38</v>
      </c>
      <c r="C35" s="37">
        <v>4130</v>
      </c>
      <c r="D35" s="37">
        <v>3266</v>
      </c>
      <c r="E35" s="37">
        <v>88867</v>
      </c>
      <c r="F35" s="37">
        <v>0</v>
      </c>
      <c r="G35" s="37">
        <f t="shared" si="0"/>
        <v>96263</v>
      </c>
    </row>
    <row r="36" spans="1:12" s="10" customFormat="1" ht="12" customHeight="1" x14ac:dyDescent="0.15">
      <c r="A36" s="10">
        <v>1033</v>
      </c>
      <c r="B36" s="32" t="s">
        <v>39</v>
      </c>
      <c r="C36" s="37">
        <v>27</v>
      </c>
      <c r="D36" s="37">
        <v>45</v>
      </c>
      <c r="E36" s="37">
        <v>853</v>
      </c>
      <c r="F36" s="37">
        <v>0</v>
      </c>
      <c r="G36" s="37">
        <f t="shared" si="0"/>
        <v>925</v>
      </c>
    </row>
    <row r="37" spans="1:12" s="10" customFormat="1" ht="12" customHeight="1" x14ac:dyDescent="0.15">
      <c r="A37" s="10">
        <v>1034</v>
      </c>
      <c r="B37" s="32" t="s">
        <v>87</v>
      </c>
      <c r="C37" s="37">
        <v>769</v>
      </c>
      <c r="D37" s="37">
        <v>451</v>
      </c>
      <c r="E37" s="37">
        <v>6516</v>
      </c>
      <c r="F37" s="37">
        <v>0</v>
      </c>
      <c r="G37" s="37">
        <f t="shared" si="0"/>
        <v>7736</v>
      </c>
      <c r="J37" s="4"/>
      <c r="K37" s="4"/>
      <c r="L37" s="4"/>
    </row>
    <row r="38" spans="1:12" s="10" customFormat="1" ht="12" customHeight="1" x14ac:dyDescent="0.15">
      <c r="A38" s="10">
        <v>1035</v>
      </c>
      <c r="B38" s="32" t="s">
        <v>40</v>
      </c>
      <c r="C38" s="37">
        <v>1036</v>
      </c>
      <c r="D38" s="37">
        <v>178</v>
      </c>
      <c r="E38" s="37">
        <v>6649</v>
      </c>
      <c r="F38" s="37">
        <v>0</v>
      </c>
      <c r="G38" s="37">
        <f t="shared" si="0"/>
        <v>7863</v>
      </c>
    </row>
    <row r="39" spans="1:12" s="4" customFormat="1" ht="12" customHeight="1" x14ac:dyDescent="0.15">
      <c r="A39" s="4">
        <v>1036</v>
      </c>
      <c r="B39" s="32" t="s">
        <v>41</v>
      </c>
      <c r="C39" s="37">
        <v>581</v>
      </c>
      <c r="D39" s="37">
        <v>126</v>
      </c>
      <c r="E39" s="37">
        <v>5991</v>
      </c>
      <c r="F39" s="37">
        <v>0</v>
      </c>
      <c r="G39" s="37">
        <f t="shared" si="0"/>
        <v>6698</v>
      </c>
    </row>
    <row r="40" spans="1:12" s="4" customFormat="1" ht="12" customHeight="1" x14ac:dyDescent="0.15">
      <c r="A40" s="4">
        <v>1037</v>
      </c>
      <c r="B40" s="32" t="s">
        <v>43</v>
      </c>
      <c r="C40" s="37">
        <v>1000</v>
      </c>
      <c r="D40" s="37">
        <v>299</v>
      </c>
      <c r="E40" s="37">
        <v>8292</v>
      </c>
      <c r="F40" s="37">
        <v>9</v>
      </c>
      <c r="G40" s="37">
        <f t="shared" si="0"/>
        <v>9600</v>
      </c>
    </row>
    <row r="41" spans="1:12" s="10" customFormat="1" ht="12" customHeight="1" x14ac:dyDescent="0.15">
      <c r="A41" s="10">
        <v>1038</v>
      </c>
      <c r="B41" s="32" t="s">
        <v>44</v>
      </c>
      <c r="C41" s="40">
        <v>1883</v>
      </c>
      <c r="D41" s="40">
        <v>1208</v>
      </c>
      <c r="E41" s="40">
        <v>20272</v>
      </c>
      <c r="F41" s="40">
        <v>0</v>
      </c>
      <c r="G41" s="37">
        <f t="shared" si="0"/>
        <v>23363</v>
      </c>
    </row>
    <row r="42" spans="1:12" s="4" customFormat="1" ht="12" customHeight="1" x14ac:dyDescent="0.15">
      <c r="A42" s="4">
        <v>1039</v>
      </c>
      <c r="B42" s="32" t="s">
        <v>45</v>
      </c>
      <c r="C42" s="37">
        <v>2442</v>
      </c>
      <c r="D42" s="37">
        <v>590</v>
      </c>
      <c r="E42" s="37">
        <v>13510</v>
      </c>
      <c r="F42" s="37">
        <v>0</v>
      </c>
      <c r="G42" s="37">
        <f t="shared" si="0"/>
        <v>16542</v>
      </c>
    </row>
    <row r="43" spans="1:12" s="4" customFormat="1" ht="12" customHeight="1" x14ac:dyDescent="0.15">
      <c r="A43" s="4">
        <v>1040</v>
      </c>
      <c r="B43" s="32" t="s">
        <v>46</v>
      </c>
      <c r="C43" s="37">
        <v>7126</v>
      </c>
      <c r="D43" s="37">
        <v>7022</v>
      </c>
      <c r="E43" s="37">
        <v>82399</v>
      </c>
      <c r="F43" s="37">
        <v>113</v>
      </c>
      <c r="G43" s="37">
        <f t="shared" si="0"/>
        <v>96660</v>
      </c>
    </row>
    <row r="44" spans="1:12" s="10" customFormat="1" ht="12" customHeight="1" x14ac:dyDescent="0.15">
      <c r="A44" s="10">
        <v>1041</v>
      </c>
      <c r="B44" s="32" t="s">
        <v>47</v>
      </c>
      <c r="C44" s="37">
        <v>1545</v>
      </c>
      <c r="D44" s="37">
        <v>0</v>
      </c>
      <c r="E44" s="37">
        <v>994</v>
      </c>
      <c r="F44" s="37">
        <v>0</v>
      </c>
      <c r="G44" s="37">
        <f t="shared" si="0"/>
        <v>2539</v>
      </c>
    </row>
    <row r="45" spans="1:12" s="4" customFormat="1" ht="12" customHeight="1" x14ac:dyDescent="0.15">
      <c r="A45" s="4">
        <v>1042</v>
      </c>
      <c r="B45" s="32" t="s">
        <v>48</v>
      </c>
      <c r="C45" s="37">
        <v>7663</v>
      </c>
      <c r="D45" s="37">
        <v>1131</v>
      </c>
      <c r="E45" s="37">
        <v>52198</v>
      </c>
      <c r="F45" s="37">
        <v>0</v>
      </c>
      <c r="G45" s="37">
        <f t="shared" si="0"/>
        <v>60992</v>
      </c>
    </row>
    <row r="46" spans="1:12" s="4" customFormat="1" ht="12" customHeight="1" x14ac:dyDescent="0.15">
      <c r="A46" s="4">
        <v>1043</v>
      </c>
      <c r="B46" s="32" t="s">
        <v>49</v>
      </c>
      <c r="C46" s="37">
        <v>33235</v>
      </c>
      <c r="D46" s="37">
        <v>1828</v>
      </c>
      <c r="E46" s="37">
        <v>18196</v>
      </c>
      <c r="F46" s="37">
        <v>0</v>
      </c>
      <c r="G46" s="37">
        <f t="shared" si="0"/>
        <v>53259</v>
      </c>
    </row>
    <row r="47" spans="1:12" s="4" customFormat="1" ht="12" customHeight="1" x14ac:dyDescent="0.15">
      <c r="A47" s="4">
        <v>1044</v>
      </c>
      <c r="B47" s="32" t="s">
        <v>50</v>
      </c>
      <c r="C47" s="37">
        <v>1008</v>
      </c>
      <c r="D47" s="37">
        <v>25</v>
      </c>
      <c r="E47" s="37">
        <v>5626</v>
      </c>
      <c r="F47" s="37">
        <v>0</v>
      </c>
      <c r="G47" s="37">
        <f t="shared" si="0"/>
        <v>6659</v>
      </c>
    </row>
    <row r="48" spans="1:12" s="4" customFormat="1" ht="12" customHeight="1" x14ac:dyDescent="0.15">
      <c r="A48" s="4">
        <v>1045</v>
      </c>
      <c r="B48" s="32" t="s">
        <v>51</v>
      </c>
      <c r="C48" s="37">
        <v>9924</v>
      </c>
      <c r="D48" s="37">
        <v>0</v>
      </c>
      <c r="E48" s="37">
        <v>6581</v>
      </c>
      <c r="F48" s="37">
        <v>0</v>
      </c>
      <c r="G48" s="37">
        <f>SUM(C48:F48)</f>
        <v>16505</v>
      </c>
    </row>
    <row r="49" spans="1:7" s="4" customFormat="1" ht="12" customHeight="1" x14ac:dyDescent="0.15">
      <c r="A49" s="4">
        <v>1046</v>
      </c>
      <c r="B49" s="35" t="s">
        <v>52</v>
      </c>
      <c r="C49" s="37">
        <v>5833</v>
      </c>
      <c r="D49" s="37">
        <v>733</v>
      </c>
      <c r="E49" s="37">
        <v>31233</v>
      </c>
      <c r="F49" s="37">
        <v>74</v>
      </c>
      <c r="G49" s="37">
        <f t="shared" si="0"/>
        <v>37873</v>
      </c>
    </row>
    <row r="50" spans="1:7" s="4" customFormat="1" ht="12" customHeight="1" x14ac:dyDescent="0.15">
      <c r="A50" s="4">
        <v>2148</v>
      </c>
      <c r="B50" s="32" t="s">
        <v>53</v>
      </c>
      <c r="C50" s="40">
        <v>217</v>
      </c>
      <c r="D50" s="40">
        <v>106</v>
      </c>
      <c r="E50" s="40">
        <v>1160</v>
      </c>
      <c r="F50" s="40">
        <v>0</v>
      </c>
      <c r="G50" s="37">
        <f t="shared" si="0"/>
        <v>1483</v>
      </c>
    </row>
    <row r="51" spans="1:7" s="4" customFormat="1" ht="12" customHeight="1" x14ac:dyDescent="0.15">
      <c r="A51" s="4">
        <v>2342</v>
      </c>
      <c r="B51" s="35" t="s">
        <v>54</v>
      </c>
      <c r="C51" s="37">
        <v>390</v>
      </c>
      <c r="D51" s="37">
        <v>290</v>
      </c>
      <c r="E51" s="37">
        <v>3640</v>
      </c>
      <c r="F51" s="37">
        <v>0</v>
      </c>
      <c r="G51" s="37">
        <f>SUM(C51:F51)</f>
        <v>4320</v>
      </c>
    </row>
    <row r="52" spans="1:7" s="10" customFormat="1" ht="12" customHeight="1" x14ac:dyDescent="0.15">
      <c r="A52" s="10">
        <v>2382</v>
      </c>
      <c r="B52" s="32" t="s">
        <v>55</v>
      </c>
      <c r="C52" s="37">
        <v>539</v>
      </c>
      <c r="D52" s="37">
        <v>111</v>
      </c>
      <c r="E52" s="37">
        <v>1898</v>
      </c>
      <c r="F52" s="37">
        <v>0</v>
      </c>
      <c r="G52" s="37">
        <f t="shared" si="0"/>
        <v>2548</v>
      </c>
    </row>
    <row r="53" spans="1:7" s="4" customFormat="1" ht="12" customHeight="1" x14ac:dyDescent="0.15">
      <c r="A53" s="4">
        <v>2874</v>
      </c>
      <c r="B53" s="32" t="s">
        <v>56</v>
      </c>
      <c r="C53" s="37">
        <v>711</v>
      </c>
      <c r="D53" s="37">
        <v>693</v>
      </c>
      <c r="E53" s="37">
        <v>9893</v>
      </c>
      <c r="F53" s="37">
        <v>0</v>
      </c>
      <c r="G53" s="37">
        <f t="shared" si="0"/>
        <v>11297</v>
      </c>
    </row>
    <row r="54" spans="1:7" s="4" customFormat="1" ht="14.65" customHeight="1" x14ac:dyDescent="0.2">
      <c r="A54" s="16"/>
      <c r="B54" s="32" t="s">
        <v>3</v>
      </c>
      <c r="C54" s="27"/>
      <c r="D54" s="5"/>
      <c r="E54" s="5"/>
      <c r="F54" s="5"/>
      <c r="G54" s="5"/>
    </row>
    <row r="55" spans="1:7" s="4" customFormat="1" ht="11.25" x14ac:dyDescent="0.15">
      <c r="A55" s="16"/>
      <c r="B55" s="10"/>
      <c r="C55" s="5"/>
      <c r="D55" s="5"/>
      <c r="E55" s="9"/>
      <c r="F55" s="9"/>
      <c r="G55" s="9"/>
    </row>
    <row r="56" spans="1:7" ht="12" customHeight="1" x14ac:dyDescent="0.2">
      <c r="C56" s="1"/>
      <c r="D56" s="1"/>
      <c r="E56" s="1"/>
      <c r="F56" s="1"/>
      <c r="G56" s="1"/>
    </row>
    <row r="57" spans="1:7" ht="11.25" customHeight="1" x14ac:dyDescent="0.2">
      <c r="C57" s="1"/>
      <c r="D57" s="1"/>
      <c r="E57" s="1"/>
      <c r="F57" s="1"/>
      <c r="G57" s="1"/>
    </row>
    <row r="58" spans="1:7" ht="11.25" customHeight="1" x14ac:dyDescent="0.2">
      <c r="C58" s="1"/>
      <c r="D58" s="1"/>
      <c r="E58" s="1"/>
      <c r="F58" s="1"/>
      <c r="G58" s="1"/>
    </row>
    <row r="59" spans="1:7" ht="11.25" customHeight="1" x14ac:dyDescent="0.2">
      <c r="C59" s="1"/>
      <c r="D59" s="1"/>
      <c r="E59" s="1"/>
      <c r="F59" s="1"/>
      <c r="G59" s="1"/>
    </row>
    <row r="60" spans="1:7" ht="11.25" customHeight="1" x14ac:dyDescent="0.2">
      <c r="C60" s="1"/>
      <c r="D60" s="1"/>
      <c r="E60" s="1"/>
      <c r="F60" s="1"/>
      <c r="G60" s="1"/>
    </row>
    <row r="61" spans="1:7" ht="11.25" customHeight="1" x14ac:dyDescent="0.2">
      <c r="C61" s="1"/>
      <c r="D61" s="1"/>
      <c r="E61" s="1"/>
      <c r="F61" s="1"/>
      <c r="G61" s="1"/>
    </row>
    <row r="62" spans="1:7" ht="11.25" customHeight="1" x14ac:dyDescent="0.2">
      <c r="C62" s="1"/>
      <c r="D62" s="1"/>
      <c r="E62" s="1"/>
      <c r="F62" s="1"/>
      <c r="G62" s="1"/>
    </row>
    <row r="63" spans="1:7" ht="11.25" customHeight="1" x14ac:dyDescent="0.2">
      <c r="C63" s="1"/>
      <c r="D63" s="1"/>
      <c r="E63" s="1"/>
      <c r="F63" s="1"/>
      <c r="G63" s="1"/>
    </row>
    <row r="64" spans="1:7" ht="11.25" customHeight="1" x14ac:dyDescent="0.2">
      <c r="C64" s="1"/>
      <c r="D64" s="1"/>
      <c r="E64" s="1"/>
      <c r="F64" s="1"/>
      <c r="G64" s="1"/>
    </row>
    <row r="65" spans="3:7" ht="11.25" customHeight="1" x14ac:dyDescent="0.2">
      <c r="C65" s="1"/>
      <c r="D65" s="1"/>
      <c r="E65" s="1"/>
      <c r="F65" s="1"/>
      <c r="G65" s="1"/>
    </row>
    <row r="66" spans="3:7" ht="11.25" customHeight="1" x14ac:dyDescent="0.2">
      <c r="C66" s="1"/>
      <c r="D66" s="1"/>
      <c r="E66" s="1"/>
      <c r="F66" s="1"/>
      <c r="G66" s="1"/>
    </row>
    <row r="67" spans="3:7" ht="11.25" customHeight="1" x14ac:dyDescent="0.2">
      <c r="C67" s="1"/>
      <c r="D67" s="1"/>
      <c r="E67" s="1"/>
      <c r="F67" s="1"/>
      <c r="G67" s="1"/>
    </row>
    <row r="68" spans="3:7" ht="11.25" customHeight="1" x14ac:dyDescent="0.2">
      <c r="C68" s="1"/>
      <c r="D68" s="1"/>
      <c r="E68" s="1"/>
      <c r="F68" s="1"/>
      <c r="G68" s="1"/>
    </row>
    <row r="69" spans="3:7" ht="11.25" customHeight="1" x14ac:dyDescent="0.2">
      <c r="C69" s="1"/>
      <c r="D69" s="1"/>
      <c r="E69" s="1"/>
      <c r="F69" s="1"/>
      <c r="G69" s="1"/>
    </row>
    <row r="70" spans="3:7" ht="11.25" customHeight="1" x14ac:dyDescent="0.2">
      <c r="C70" s="1"/>
      <c r="D70" s="1"/>
      <c r="E70" s="1"/>
      <c r="F70" s="1"/>
      <c r="G70" s="1"/>
    </row>
    <row r="71" spans="3:7" ht="11.25" customHeight="1" x14ac:dyDescent="0.2">
      <c r="C71" s="1"/>
      <c r="D71" s="1"/>
      <c r="E71" s="1"/>
      <c r="F71" s="1"/>
      <c r="G71" s="1"/>
    </row>
    <row r="72" spans="3:7" ht="11.25" customHeight="1" x14ac:dyDescent="0.2">
      <c r="C72" s="1"/>
      <c r="D72" s="1"/>
      <c r="E72" s="1"/>
      <c r="F72" s="1"/>
      <c r="G72" s="1"/>
    </row>
    <row r="73" spans="3:7" ht="11.25" customHeight="1" x14ac:dyDescent="0.2">
      <c r="C73" s="1"/>
      <c r="D73" s="1"/>
      <c r="E73" s="1"/>
      <c r="F73" s="1"/>
      <c r="G73" s="1"/>
    </row>
    <row r="74" spans="3:7" ht="11.25" customHeight="1" x14ac:dyDescent="0.2">
      <c r="C74" s="1"/>
      <c r="D74" s="1"/>
      <c r="E74" s="1"/>
      <c r="F74" s="1"/>
      <c r="G74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5F28-E04B-49F1-8D9D-255417480209}">
  <dimension ref="A1:D54"/>
  <sheetViews>
    <sheetView topLeftCell="A13" workbookViewId="0">
      <selection activeCell="B44" sqref="B44"/>
    </sheetView>
  </sheetViews>
  <sheetFormatPr defaultRowHeight="12.75" x14ac:dyDescent="0.2"/>
  <cols>
    <col min="1" max="1" width="11.5703125" style="33" customWidth="1"/>
    <col min="2" max="2" width="14.42578125" style="1" customWidth="1"/>
  </cols>
  <sheetData>
    <row r="1" spans="1:4" ht="14.25" x14ac:dyDescent="0.2">
      <c r="A1" s="30" t="s">
        <v>65</v>
      </c>
      <c r="B1" s="12"/>
    </row>
    <row r="2" spans="1:4" ht="23.25" x14ac:dyDescent="0.2">
      <c r="A2" s="31" t="s">
        <v>1</v>
      </c>
      <c r="B2" s="22" t="s">
        <v>2</v>
      </c>
    </row>
    <row r="3" spans="1:4" x14ac:dyDescent="0.2">
      <c r="A3" s="32" t="s">
        <v>5</v>
      </c>
      <c r="B3" s="4" t="s">
        <v>57</v>
      </c>
      <c r="D3" s="45" t="s">
        <v>138</v>
      </c>
    </row>
    <row r="4" spans="1:4" x14ac:dyDescent="0.2">
      <c r="A4" s="35" t="s">
        <v>6</v>
      </c>
      <c r="B4" s="10" t="s">
        <v>108</v>
      </c>
      <c r="D4" s="45" t="s">
        <v>109</v>
      </c>
    </row>
    <row r="5" spans="1:4" x14ac:dyDescent="0.2">
      <c r="A5" s="32" t="s">
        <v>7</v>
      </c>
      <c r="B5" s="10" t="s">
        <v>102</v>
      </c>
      <c r="D5" s="45" t="s">
        <v>139</v>
      </c>
    </row>
    <row r="6" spans="1:4" x14ac:dyDescent="0.2">
      <c r="A6" s="32" t="s">
        <v>8</v>
      </c>
      <c r="B6" s="10" t="s">
        <v>86</v>
      </c>
      <c r="D6" t="s">
        <v>127</v>
      </c>
    </row>
    <row r="7" spans="1:4" x14ac:dyDescent="0.2">
      <c r="A7" s="32" t="s">
        <v>9</v>
      </c>
      <c r="B7" s="4" t="s">
        <v>83</v>
      </c>
      <c r="D7" t="s">
        <v>118</v>
      </c>
    </row>
    <row r="8" spans="1:4" x14ac:dyDescent="0.2">
      <c r="A8" s="32" t="s">
        <v>10</v>
      </c>
      <c r="B8" s="4" t="s">
        <v>70</v>
      </c>
      <c r="D8" t="s">
        <v>109</v>
      </c>
    </row>
    <row r="9" spans="1:4" x14ac:dyDescent="0.2">
      <c r="A9" s="35" t="s">
        <v>11</v>
      </c>
      <c r="B9" s="10" t="s">
        <v>90</v>
      </c>
      <c r="D9" s="45" t="s">
        <v>123</v>
      </c>
    </row>
    <row r="10" spans="1:4" x14ac:dyDescent="0.2">
      <c r="A10" s="35" t="s">
        <v>12</v>
      </c>
      <c r="B10" s="10" t="s">
        <v>99</v>
      </c>
      <c r="D10" t="s">
        <v>109</v>
      </c>
    </row>
    <row r="11" spans="1:4" x14ac:dyDescent="0.2">
      <c r="A11" s="32" t="s">
        <v>13</v>
      </c>
      <c r="B11" s="4" t="s">
        <v>14</v>
      </c>
      <c r="D11" t="s">
        <v>128</v>
      </c>
    </row>
    <row r="12" spans="1:4" x14ac:dyDescent="0.2">
      <c r="A12" s="35" t="s">
        <v>15</v>
      </c>
      <c r="B12" s="10" t="s">
        <v>77</v>
      </c>
      <c r="D12" t="s">
        <v>129</v>
      </c>
    </row>
    <row r="13" spans="1:4" x14ac:dyDescent="0.2">
      <c r="A13" s="32" t="s">
        <v>16</v>
      </c>
      <c r="B13" s="4" t="s">
        <v>92</v>
      </c>
      <c r="D13" t="s">
        <v>130</v>
      </c>
    </row>
    <row r="14" spans="1:4" x14ac:dyDescent="0.2">
      <c r="A14" s="32" t="s">
        <v>17</v>
      </c>
      <c r="B14" s="10" t="s">
        <v>76</v>
      </c>
      <c r="D14" t="s">
        <v>131</v>
      </c>
    </row>
    <row r="15" spans="1:4" x14ac:dyDescent="0.2">
      <c r="A15" s="32" t="s">
        <v>18</v>
      </c>
      <c r="B15" s="10" t="s">
        <v>75</v>
      </c>
      <c r="D15" t="s">
        <v>113</v>
      </c>
    </row>
    <row r="16" spans="1:4" x14ac:dyDescent="0.2">
      <c r="A16" s="35" t="s">
        <v>19</v>
      </c>
      <c r="B16" s="4" t="s">
        <v>91</v>
      </c>
      <c r="D16" t="s">
        <v>111</v>
      </c>
    </row>
    <row r="17" spans="1:4" x14ac:dyDescent="0.2">
      <c r="A17" s="32" t="s">
        <v>20</v>
      </c>
      <c r="B17" s="10" t="s">
        <v>61</v>
      </c>
      <c r="D17" s="45" t="s">
        <v>110</v>
      </c>
    </row>
    <row r="18" spans="1:4" x14ac:dyDescent="0.2">
      <c r="A18" s="32" t="s">
        <v>21</v>
      </c>
      <c r="B18" s="10" t="s">
        <v>88</v>
      </c>
      <c r="D18" s="45" t="s">
        <v>122</v>
      </c>
    </row>
    <row r="19" spans="1:4" x14ac:dyDescent="0.2">
      <c r="A19" s="32" t="s">
        <v>105</v>
      </c>
      <c r="B19" s="10" t="s">
        <v>69</v>
      </c>
      <c r="D19" s="45" t="s">
        <v>122</v>
      </c>
    </row>
    <row r="20" spans="1:4" x14ac:dyDescent="0.2">
      <c r="A20" s="35" t="s">
        <v>22</v>
      </c>
      <c r="B20" s="10" t="s">
        <v>73</v>
      </c>
      <c r="D20" t="s">
        <v>124</v>
      </c>
    </row>
    <row r="21" spans="1:4" x14ac:dyDescent="0.2">
      <c r="A21" s="32" t="s">
        <v>23</v>
      </c>
      <c r="B21" s="4" t="s">
        <v>24</v>
      </c>
      <c r="D21" t="s">
        <v>109</v>
      </c>
    </row>
    <row r="22" spans="1:4" x14ac:dyDescent="0.2">
      <c r="A22" s="35" t="s">
        <v>25</v>
      </c>
      <c r="B22" s="4" t="s">
        <v>58</v>
      </c>
      <c r="D22" t="s">
        <v>111</v>
      </c>
    </row>
    <row r="23" spans="1:4" x14ac:dyDescent="0.2">
      <c r="A23" s="32" t="s">
        <v>26</v>
      </c>
      <c r="B23" s="10" t="s">
        <v>104</v>
      </c>
      <c r="D23" s="45" t="s">
        <v>144</v>
      </c>
    </row>
    <row r="24" spans="1:4" x14ac:dyDescent="0.2">
      <c r="A24" s="32" t="s">
        <v>27</v>
      </c>
      <c r="B24" s="10" t="s">
        <v>126</v>
      </c>
      <c r="D24" t="s">
        <v>123</v>
      </c>
    </row>
    <row r="25" spans="1:4" x14ac:dyDescent="0.2">
      <c r="A25" s="35" t="s">
        <v>28</v>
      </c>
      <c r="B25" s="4" t="s">
        <v>63</v>
      </c>
      <c r="D25" t="s">
        <v>133</v>
      </c>
    </row>
    <row r="26" spans="1:4" x14ac:dyDescent="0.2">
      <c r="A26" s="32" t="s">
        <v>29</v>
      </c>
      <c r="B26" s="10" t="s">
        <v>72</v>
      </c>
      <c r="D26" s="45" t="s">
        <v>117</v>
      </c>
    </row>
    <row r="27" spans="1:4" x14ac:dyDescent="0.2">
      <c r="A27" s="32" t="s">
        <v>30</v>
      </c>
      <c r="B27" s="10" t="s">
        <v>84</v>
      </c>
      <c r="D27" t="s">
        <v>125</v>
      </c>
    </row>
    <row r="28" spans="1:4" x14ac:dyDescent="0.2">
      <c r="A28" s="32" t="s">
        <v>31</v>
      </c>
      <c r="B28" s="4" t="s">
        <v>60</v>
      </c>
    </row>
    <row r="29" spans="1:4" x14ac:dyDescent="0.2">
      <c r="A29" s="32" t="s">
        <v>32</v>
      </c>
      <c r="B29" s="10" t="s">
        <v>71</v>
      </c>
      <c r="D29" t="s">
        <v>117</v>
      </c>
    </row>
    <row r="30" spans="1:4" x14ac:dyDescent="0.2">
      <c r="A30" s="35" t="s">
        <v>33</v>
      </c>
      <c r="B30" s="4" t="s">
        <v>103</v>
      </c>
      <c r="D30" t="s">
        <v>111</v>
      </c>
    </row>
    <row r="31" spans="1:4" x14ac:dyDescent="0.2">
      <c r="A31" s="32" t="s">
        <v>34</v>
      </c>
      <c r="B31" s="4" t="s">
        <v>97</v>
      </c>
      <c r="D31" s="45" t="s">
        <v>123</v>
      </c>
    </row>
    <row r="32" spans="1:4" x14ac:dyDescent="0.2">
      <c r="A32" s="35" t="s">
        <v>35</v>
      </c>
      <c r="B32" s="10" t="s">
        <v>78</v>
      </c>
      <c r="D32" s="45" t="s">
        <v>132</v>
      </c>
    </row>
    <row r="33" spans="1:4" x14ac:dyDescent="0.2">
      <c r="A33" s="32" t="s">
        <v>36</v>
      </c>
      <c r="B33" s="4" t="s">
        <v>37</v>
      </c>
      <c r="D33" s="45" t="s">
        <v>134</v>
      </c>
    </row>
    <row r="34" spans="1:4" x14ac:dyDescent="0.2">
      <c r="A34" s="32" t="s">
        <v>38</v>
      </c>
      <c r="B34" s="4" t="s">
        <v>62</v>
      </c>
    </row>
    <row r="35" spans="1:4" x14ac:dyDescent="0.2">
      <c r="A35" s="32" t="s">
        <v>39</v>
      </c>
      <c r="B35" s="10" t="s">
        <v>120</v>
      </c>
      <c r="D35" t="s">
        <v>119</v>
      </c>
    </row>
    <row r="36" spans="1:4" x14ac:dyDescent="0.2">
      <c r="A36" s="32" t="s">
        <v>101</v>
      </c>
      <c r="B36" s="10" t="s">
        <v>74</v>
      </c>
      <c r="D36" s="45" t="s">
        <v>122</v>
      </c>
    </row>
    <row r="37" spans="1:4" x14ac:dyDescent="0.2">
      <c r="A37" s="32" t="s">
        <v>40</v>
      </c>
      <c r="B37" s="10" t="s">
        <v>82</v>
      </c>
      <c r="D37" s="45" t="s">
        <v>125</v>
      </c>
    </row>
    <row r="38" spans="1:4" x14ac:dyDescent="0.2">
      <c r="A38" s="32" t="s">
        <v>41</v>
      </c>
      <c r="B38" s="10" t="s">
        <v>42</v>
      </c>
      <c r="D38" s="45" t="s">
        <v>109</v>
      </c>
    </row>
    <row r="39" spans="1:4" x14ac:dyDescent="0.2">
      <c r="A39" s="32" t="s">
        <v>43</v>
      </c>
      <c r="B39" s="10" t="s">
        <v>115</v>
      </c>
      <c r="D39" t="s">
        <v>114</v>
      </c>
    </row>
    <row r="40" spans="1:4" x14ac:dyDescent="0.2">
      <c r="A40" s="32" t="s">
        <v>44</v>
      </c>
      <c r="B40" s="10" t="s">
        <v>64</v>
      </c>
      <c r="D40" t="s">
        <v>109</v>
      </c>
    </row>
    <row r="41" spans="1:4" x14ac:dyDescent="0.2">
      <c r="A41" s="32" t="s">
        <v>45</v>
      </c>
      <c r="B41" s="4" t="s">
        <v>66</v>
      </c>
      <c r="D41" s="45" t="s">
        <v>135</v>
      </c>
    </row>
    <row r="42" spans="1:4" x14ac:dyDescent="0.2">
      <c r="A42" s="35" t="s">
        <v>46</v>
      </c>
      <c r="B42" s="10" t="s">
        <v>116</v>
      </c>
      <c r="D42" t="s">
        <v>117</v>
      </c>
    </row>
    <row r="43" spans="1:4" x14ac:dyDescent="0.2">
      <c r="A43" s="32" t="s">
        <v>47</v>
      </c>
      <c r="B43" s="10" t="s">
        <v>89</v>
      </c>
      <c r="D43" s="45" t="s">
        <v>117</v>
      </c>
    </row>
    <row r="44" spans="1:4" x14ac:dyDescent="0.2">
      <c r="A44" s="32" t="s">
        <v>48</v>
      </c>
      <c r="B44" s="4" t="s">
        <v>112</v>
      </c>
      <c r="D44" t="s">
        <v>111</v>
      </c>
    </row>
    <row r="45" spans="1:4" x14ac:dyDescent="0.2">
      <c r="A45" s="32" t="s">
        <v>49</v>
      </c>
      <c r="B45" s="4" t="s">
        <v>79</v>
      </c>
      <c r="D45" t="s">
        <v>117</v>
      </c>
    </row>
    <row r="46" spans="1:4" x14ac:dyDescent="0.2">
      <c r="A46" s="32" t="s">
        <v>50</v>
      </c>
      <c r="B46" s="25" t="s">
        <v>100</v>
      </c>
      <c r="D46" s="45" t="s">
        <v>136</v>
      </c>
    </row>
    <row r="47" spans="1:4" x14ac:dyDescent="0.2">
      <c r="A47" s="32" t="s">
        <v>51</v>
      </c>
      <c r="B47" s="4" t="s">
        <v>67</v>
      </c>
      <c r="D47" t="s">
        <v>110</v>
      </c>
    </row>
    <row r="48" spans="1:4" x14ac:dyDescent="0.2">
      <c r="A48" s="35" t="s">
        <v>52</v>
      </c>
      <c r="B48" s="4" t="s">
        <v>68</v>
      </c>
      <c r="D48" s="45" t="s">
        <v>117</v>
      </c>
    </row>
    <row r="49" spans="1:4" x14ac:dyDescent="0.2">
      <c r="A49" s="32" t="s">
        <v>53</v>
      </c>
      <c r="B49" s="10" t="s">
        <v>121</v>
      </c>
      <c r="D49" s="45" t="s">
        <v>119</v>
      </c>
    </row>
    <row r="50" spans="1:4" x14ac:dyDescent="0.2">
      <c r="A50" s="35" t="s">
        <v>54</v>
      </c>
      <c r="B50" s="4" t="s">
        <v>85</v>
      </c>
      <c r="D50" s="45" t="s">
        <v>137</v>
      </c>
    </row>
    <row r="51" spans="1:4" x14ac:dyDescent="0.2">
      <c r="A51" s="32" t="s">
        <v>55</v>
      </c>
      <c r="B51" s="10" t="s">
        <v>141</v>
      </c>
      <c r="D51" t="s">
        <v>133</v>
      </c>
    </row>
    <row r="52" spans="1:4" x14ac:dyDescent="0.2">
      <c r="A52" s="32" t="s">
        <v>56</v>
      </c>
      <c r="B52" s="10" t="s">
        <v>107</v>
      </c>
      <c r="D52" t="s">
        <v>124</v>
      </c>
    </row>
    <row r="53" spans="1:4" x14ac:dyDescent="0.2">
      <c r="A53" s="32" t="s">
        <v>3</v>
      </c>
      <c r="B53" s="4"/>
    </row>
    <row r="54" spans="1:4" x14ac:dyDescent="0.2">
      <c r="A54" s="10"/>
      <c r="B5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</vt:lpstr>
      <vt:lpstr>All Calls</vt:lpstr>
      <vt:lpstr>Reporting System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2019-07-31T15:40:17Z</cp:lastPrinted>
  <dcterms:created xsi:type="dcterms:W3CDTF">2003-05-01T16:42:09Z</dcterms:created>
  <dcterms:modified xsi:type="dcterms:W3CDTF">2019-08-09T14:46:16Z</dcterms:modified>
</cp:coreProperties>
</file>