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isfs1\BEA\Budget\Historical Analyses\2025\Aid to Subdivisions\"/>
    </mc:Choice>
  </mc:AlternateContent>
  <xr:revisionPtr revIDLastSave="0" documentId="13_ncr:1_{D3C8BA1F-1765-486C-97A8-4F5596A0627C}" xr6:coauthVersionLast="47" xr6:coauthVersionMax="47" xr10:uidLastSave="{00000000-0000-0000-0000-000000000000}"/>
  <bookViews>
    <workbookView xWindow="-120" yWindow="-120" windowWidth="29040" windowHeight="15720" xr2:uid="{F30EA851-CDD3-4D31-AA96-54F26A4F289C}"/>
  </bookViews>
  <sheets>
    <sheet name="State Aid to Sub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1" l="1"/>
  <c r="H20" i="1" s="1"/>
  <c r="H21" i="1"/>
  <c r="D19" i="1"/>
  <c r="G19" i="1" l="1"/>
  <c r="H19" i="1" l="1"/>
</calcChain>
</file>

<file path=xl/sharedStrings.xml><?xml version="1.0" encoding="utf-8"?>
<sst xmlns="http://schemas.openxmlformats.org/spreadsheetml/2006/main" count="40" uniqueCount="40">
  <si>
    <t>STATE AID TO SUBDIVISIONS</t>
  </si>
  <si>
    <t>FISCAL YEAR</t>
  </si>
  <si>
    <t>AID TO PLANNING DISTRICTS</t>
  </si>
  <si>
    <r>
      <t>AID TO FIRE DISTRICTS</t>
    </r>
    <r>
      <rPr>
        <b/>
        <vertAlign val="superscript"/>
        <sz val="14"/>
        <color theme="0"/>
        <rFont val="Aptos Narrow"/>
        <family val="2"/>
        <scheme val="minor"/>
      </rPr>
      <t>1</t>
    </r>
  </si>
  <si>
    <t>LOCAL GOVERNMENT FUND</t>
  </si>
  <si>
    <t>RURAL COUNTY STABILIZATION FUND</t>
  </si>
  <si>
    <t>OTHER</t>
  </si>
  <si>
    <t>TOTAL STATE AID TO SUBDIVISIONS</t>
  </si>
  <si>
    <t>§6-7-155</t>
  </si>
  <si>
    <t>§23-9-410</t>
  </si>
  <si>
    <t>§6-27-10</t>
  </si>
  <si>
    <t>Pr. 113.9</t>
  </si>
  <si>
    <t>by Proviso</t>
  </si>
  <si>
    <t>2009-10</t>
  </si>
  <si>
    <t>2010-11</t>
  </si>
  <si>
    <t>2011-12</t>
  </si>
  <si>
    <t>2012-13</t>
  </si>
  <si>
    <t>2013-14</t>
  </si>
  <si>
    <t>2014-15</t>
  </si>
  <si>
    <t>2015-16</t>
  </si>
  <si>
    <t>2016-17</t>
  </si>
  <si>
    <t>2017-18</t>
  </si>
  <si>
    <t>2018-19</t>
  </si>
  <si>
    <t>2019-20</t>
  </si>
  <si>
    <t>3, 4</t>
  </si>
  <si>
    <t>2020-21</t>
  </si>
  <si>
    <t>2021-22</t>
  </si>
  <si>
    <t>2022-23</t>
  </si>
  <si>
    <t>2023-24</t>
  </si>
  <si>
    <t>Notes:</t>
  </si>
  <si>
    <t>Updated</t>
  </si>
  <si>
    <t>This table includes recurring and nonrecurring funding.</t>
  </si>
  <si>
    <t>Aid to Fire Districts is an open-ended appropriation. This table shows the appropriated amount plus any adjustments made at year end.</t>
  </si>
  <si>
    <t>For FY10 through FY20, the 4.5% funding formula as mandated in Section 6-27-30 of the SC Code of Laws was suspended for the Local Government Fund.</t>
  </si>
  <si>
    <t>Funding requirements for FY21 were suspended per the Continuing Resolution (Act 135 of 2020) and agencies were funded at the level of amounts appropriated per the FY20 budget.</t>
  </si>
  <si>
    <t>The Local Government Fund Formula changed in FY21.</t>
  </si>
  <si>
    <t>2024-25</t>
  </si>
  <si>
    <t>State Aid to Subdivisions provides funding for counties and municipalities through various sections as shown in the table above. Please see the individual code sections and proviso references for more information.</t>
  </si>
  <si>
    <t>Source: Comptroller General Year End Press Release and the Appropriations Act</t>
  </si>
  <si>
    <t>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</si>
</sst>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_(* \(#,##0.00\);_(* &quot;-&quot;??_);_(@_)"/>
    <numFmt numFmtId="164" formatCode="_(* #,##0_);_(* \(#,##0\);_(* &quot;-&quot;??_);_(@_)"/>
    <numFmt numFmtId="165" formatCode="[$-409]mmmm\ d\,\ yyyy;@"/>
  </numFmts>
  <fonts count="17" x14ac:knownFonts="1">
    <font>
      <sz val="11"/>
      <color theme="1"/>
      <name val="Aptos Narrow"/>
      <family val="2"/>
      <scheme val="minor"/>
    </font>
    <font>
      <sz val="11"/>
      <color theme="1"/>
      <name val="Aptos Narrow"/>
      <family val="2"/>
      <scheme val="minor"/>
    </font>
    <font>
      <sz val="10"/>
      <name val="Arial"/>
      <family val="2"/>
    </font>
    <font>
      <vertAlign val="superscript"/>
      <sz val="11"/>
      <name val="Aptos Narrow"/>
      <family val="2"/>
      <scheme val="minor"/>
    </font>
    <font>
      <b/>
      <sz val="16"/>
      <name val="Aptos Narrow"/>
      <family val="2"/>
      <scheme val="minor"/>
    </font>
    <font>
      <sz val="16"/>
      <name val="Aptos Narrow"/>
      <family val="2"/>
      <scheme val="minor"/>
    </font>
    <font>
      <b/>
      <sz val="14"/>
      <name val="Aptos Narrow"/>
      <family val="2"/>
      <scheme val="minor"/>
    </font>
    <font>
      <sz val="10"/>
      <name val="Aptos Narrow"/>
      <family val="2"/>
      <scheme val="minor"/>
    </font>
    <font>
      <vertAlign val="superscript"/>
      <sz val="11"/>
      <color theme="0"/>
      <name val="Aptos Narrow"/>
      <family val="2"/>
      <scheme val="minor"/>
    </font>
    <font>
      <b/>
      <sz val="14"/>
      <color theme="0"/>
      <name val="Aptos Narrow"/>
      <family val="2"/>
      <scheme val="minor"/>
    </font>
    <font>
      <b/>
      <vertAlign val="superscript"/>
      <sz val="14"/>
      <color theme="0"/>
      <name val="Aptos Narrow"/>
      <family val="2"/>
      <scheme val="minor"/>
    </font>
    <font>
      <sz val="14"/>
      <color theme="0"/>
      <name val="Aptos Narrow"/>
      <family val="2"/>
      <scheme val="minor"/>
    </font>
    <font>
      <sz val="12"/>
      <name val="Aptos Narrow"/>
      <family val="2"/>
      <scheme val="minor"/>
    </font>
    <font>
      <sz val="11"/>
      <name val="Aptos Narrow"/>
      <family val="2"/>
      <scheme val="minor"/>
    </font>
    <font>
      <b/>
      <sz val="12"/>
      <name val="Aptos Narrow"/>
      <family val="2"/>
      <scheme val="minor"/>
    </font>
    <font>
      <sz val="9"/>
      <name val="Aptos Narrow"/>
      <family val="2"/>
      <scheme val="minor"/>
    </font>
    <font>
      <sz val="8"/>
      <name val="Aptos Narrow"/>
      <family val="2"/>
      <scheme val="minor"/>
    </font>
  </fonts>
  <fills count="2">
    <fill>
      <patternFill patternType="none"/>
    </fill>
    <fill>
      <patternFill patternType="gray125"/>
    </fill>
  </fills>
  <borders count="1">
    <border>
      <left/>
      <right/>
      <top/>
      <bottom/>
      <diagonal/>
    </border>
  </borders>
  <cellStyleXfs count="3">
    <xf numFmtId="0" fontId="0" fillId="0" borderId="0"/>
    <xf numFmtId="43" fontId="1" fillId="0" borderId="0" applyFont="0" applyFill="0" applyBorder="0" applyAlignment="0" applyProtection="0"/>
    <xf numFmtId="0" fontId="2" fillId="0" borderId="0"/>
  </cellStyleXfs>
  <cellXfs count="36">
    <xf numFmtId="0" fontId="0" fillId="0" borderId="0" xfId="0"/>
    <xf numFmtId="0" fontId="3" fillId="0" borderId="0" xfId="2" applyFont="1" applyAlignment="1">
      <alignment horizontal="right"/>
    </xf>
    <xf numFmtId="43" fontId="4" fillId="0" borderId="0" xfId="1" applyFont="1" applyFill="1" applyBorder="1" applyAlignment="1">
      <alignment horizontal="centerContinuous"/>
    </xf>
    <xf numFmtId="0" fontId="5" fillId="0" borderId="0" xfId="2" applyFont="1"/>
    <xf numFmtId="164" fontId="5" fillId="0" borderId="0" xfId="1" applyNumberFormat="1" applyFont="1" applyFill="1" applyBorder="1"/>
    <xf numFmtId="0" fontId="6" fillId="0" borderId="0" xfId="0" applyFont="1" applyAlignment="1">
      <alignment horizontal="center"/>
    </xf>
    <xf numFmtId="0" fontId="7" fillId="0" borderId="0" xfId="2" applyFont="1"/>
    <xf numFmtId="164" fontId="7" fillId="0" borderId="0" xfId="1" applyNumberFormat="1" applyFont="1" applyFill="1" applyBorder="1"/>
    <xf numFmtId="0" fontId="8" fillId="0" borderId="0" xfId="2" applyFont="1" applyAlignment="1">
      <alignment horizontal="right" vertical="top"/>
    </xf>
    <xf numFmtId="0" fontId="9" fillId="0" borderId="0" xfId="0" applyFont="1" applyAlignment="1">
      <alignment horizontal="center" vertical="top" wrapText="1"/>
    </xf>
    <xf numFmtId="0" fontId="9" fillId="0" borderId="0" xfId="2" applyFont="1" applyAlignment="1">
      <alignment horizontal="center" vertical="top" wrapText="1"/>
    </xf>
    <xf numFmtId="0" fontId="11" fillId="0" borderId="0" xfId="2" applyFont="1" applyAlignment="1">
      <alignment vertical="top"/>
    </xf>
    <xf numFmtId="164" fontId="11" fillId="0" borderId="0" xfId="1" applyNumberFormat="1" applyFont="1" applyFill="1" applyBorder="1" applyAlignment="1">
      <alignment vertical="top"/>
    </xf>
    <xf numFmtId="0" fontId="13" fillId="0" borderId="0" xfId="2" applyFont="1" applyAlignment="1">
      <alignment horizontal="right"/>
    </xf>
    <xf numFmtId="0" fontId="14" fillId="0" borderId="0" xfId="0" applyFont="1" applyAlignment="1">
      <alignment wrapText="1"/>
    </xf>
    <xf numFmtId="0" fontId="12" fillId="0" borderId="0" xfId="2" applyFont="1" applyAlignment="1">
      <alignment horizontal="center" wrapText="1"/>
    </xf>
    <xf numFmtId="0" fontId="14" fillId="0" borderId="0" xfId="2" applyFont="1" applyAlignment="1">
      <alignment horizontal="center" wrapText="1"/>
    </xf>
    <xf numFmtId="0" fontId="12" fillId="0" borderId="0" xfId="2" applyFont="1"/>
    <xf numFmtId="164" fontId="12" fillId="0" borderId="0" xfId="1" applyNumberFormat="1" applyFont="1" applyFill="1" applyBorder="1"/>
    <xf numFmtId="0" fontId="3" fillId="0" borderId="0" xfId="0" applyFont="1" applyAlignment="1">
      <alignment horizontal="right" vertical="center"/>
    </xf>
    <xf numFmtId="0" fontId="12" fillId="0" borderId="0" xfId="0" applyFont="1" applyAlignment="1">
      <alignment horizontal="center" vertical="center"/>
    </xf>
    <xf numFmtId="3" fontId="12" fillId="0" borderId="0" xfId="0" applyNumberFormat="1" applyFont="1" applyAlignment="1">
      <alignment horizontal="right" vertical="center"/>
    </xf>
    <xf numFmtId="3" fontId="12" fillId="0" borderId="0" xfId="2" applyNumberFormat="1" applyFont="1"/>
    <xf numFmtId="37" fontId="13" fillId="0" borderId="0" xfId="0" quotePrefix="1" applyNumberFormat="1" applyFont="1"/>
    <xf numFmtId="0" fontId="13" fillId="0" borderId="0" xfId="2" applyFont="1"/>
    <xf numFmtId="164" fontId="13" fillId="0" borderId="0" xfId="1" applyNumberFormat="1" applyFont="1" applyFill="1" applyBorder="1" applyAlignment="1">
      <alignment horizontal="right"/>
    </xf>
    <xf numFmtId="164" fontId="13" fillId="0" borderId="0" xfId="1" applyNumberFormat="1" applyFont="1" applyFill="1" applyBorder="1"/>
    <xf numFmtId="0" fontId="13" fillId="0" borderId="0" xfId="0" applyFont="1" applyAlignment="1">
      <alignment horizontal="left"/>
    </xf>
    <xf numFmtId="0" fontId="13" fillId="0" borderId="0" xfId="0" applyFont="1" applyAlignment="1">
      <alignment horizontal="left" wrapText="1"/>
    </xf>
    <xf numFmtId="37" fontId="13" fillId="0" borderId="0" xfId="0" quotePrefix="1" applyNumberFormat="1" applyFont="1" applyAlignment="1">
      <alignment horizontal="left" wrapText="1"/>
    </xf>
    <xf numFmtId="37" fontId="13" fillId="0" borderId="0" xfId="0" quotePrefix="1" applyNumberFormat="1" applyFont="1" applyAlignment="1">
      <alignment horizontal="left"/>
    </xf>
    <xf numFmtId="0" fontId="13" fillId="0" borderId="0" xfId="0" applyFont="1"/>
    <xf numFmtId="37" fontId="15" fillId="0" borderId="0" xfId="0" applyNumberFormat="1" applyFont="1"/>
    <xf numFmtId="165" fontId="13" fillId="0" borderId="0" xfId="1" applyNumberFormat="1" applyFont="1" applyFill="1" applyBorder="1" applyAlignment="1">
      <alignment horizontal="left"/>
    </xf>
    <xf numFmtId="0" fontId="13" fillId="0" borderId="0" xfId="0" applyFont="1" applyAlignment="1">
      <alignment horizontal="left" vertical="center"/>
    </xf>
    <xf numFmtId="3" fontId="12" fillId="0" borderId="0" xfId="0" applyNumberFormat="1" applyFont="1" applyFill="1" applyAlignment="1">
      <alignment horizontal="right" vertical="center"/>
    </xf>
  </cellXfs>
  <cellStyles count="3">
    <cellStyle name="Comma" xfId="1" builtinId="3"/>
    <cellStyle name="Normal" xfId="0" builtinId="0"/>
    <cellStyle name="Normal 2" xfId="2" xr:uid="{4AD6277A-38D9-46D8-B8C8-4257D27BFF43}"/>
  </cellStyles>
  <dxfs count="12">
    <dxf>
      <font>
        <b val="0"/>
        <i val="0"/>
        <strike val="0"/>
        <condense val="0"/>
        <extend val="0"/>
        <outline val="0"/>
        <shadow val="0"/>
        <u val="none"/>
        <vertAlign val="baseline"/>
        <sz val="12"/>
        <color auto="1"/>
        <name val="Aptos Narrow"/>
        <family val="2"/>
        <scheme val="minor"/>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ptos Narrow"/>
        <family val="2"/>
        <scheme val="minor"/>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ptos Narrow"/>
        <family val="2"/>
        <scheme val="minor"/>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ptos Narrow"/>
        <family val="2"/>
        <scheme val="minor"/>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ptos Narrow"/>
        <family val="2"/>
        <scheme val="minor"/>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ptos Narrow"/>
        <family val="2"/>
        <scheme val="minor"/>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ptos Narrow"/>
        <family val="2"/>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Aptos Narrow"/>
        <family val="2"/>
        <scheme val="minor"/>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4"/>
        <color theme="0"/>
        <name val="Aptos Narrow"/>
        <family val="2"/>
        <scheme val="minor"/>
      </font>
      <fill>
        <patternFill patternType="none">
          <fgColor indexed="64"/>
          <bgColor indexed="65"/>
        </patternFill>
      </fill>
      <alignment horizontal="center" vertical="top" textRotation="0" wrapText="1" indent="0" justifyLastLine="0" shrinkToFit="0" readingOrder="0"/>
    </dxf>
    <dxf>
      <fill>
        <patternFill>
          <bgColor rgb="FFE8EBF0"/>
        </patternFill>
      </fill>
    </dxf>
    <dxf>
      <font>
        <b/>
        <i val="0"/>
        <color theme="0"/>
      </font>
      <fill>
        <patternFill>
          <bgColor theme="3"/>
        </patternFill>
      </fill>
      <border>
        <left style="thin">
          <color theme="3"/>
        </left>
        <right style="thin">
          <color theme="3"/>
        </right>
        <top style="thin">
          <color theme="3"/>
        </top>
        <bottom style="thin">
          <color theme="3"/>
        </bottom>
        <vertical style="thin">
          <color theme="3"/>
        </vertical>
      </border>
    </dxf>
    <dxf>
      <border>
        <left style="thin">
          <color theme="3"/>
        </left>
        <right style="thin">
          <color theme="3"/>
        </right>
        <top style="thin">
          <color theme="3"/>
        </top>
        <bottom style="thin">
          <color theme="3"/>
        </bottom>
        <vertical style="thin">
          <color theme="3"/>
        </vertical>
      </border>
    </dxf>
  </dxfs>
  <tableStyles count="1" defaultTableStyle="TableStyleMedium2" defaultPivotStyle="PivotStyleLight16">
    <tableStyle name="Table Style 1" pivot="0" count="3" xr9:uid="{1B9F34DA-184E-49DA-95A6-A1DEECC1108F}">
      <tableStyleElement type="wholeTable" dxfId="11"/>
      <tableStyleElement type="headerRow" dxfId="10"/>
      <tableStyleElement type="firstRowStripe" dxfId="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26BDA06-931D-484D-AD7B-26ECA259CA43}" name="Table7" displayName="Table7" ref="B3:H21" totalsRowShown="0" headerRowDxfId="8" dataDxfId="7" headerRowCellStyle="Normal 2">
  <autoFilter ref="B3:H21" xr:uid="{00A347DB-3301-4200-B08F-57494B591DC2}">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6C68AC70-B1B9-427E-BA05-558EB25CD485}" name="FISCAL YEAR" dataDxfId="6"/>
    <tableColumn id="2" xr3:uid="{15CC74ED-5C07-4BE7-BA05-994D3BCDC7C2}" name="AID TO PLANNING DISTRICTS" dataDxfId="5"/>
    <tableColumn id="3" xr3:uid="{B7994261-1150-4F56-B3EA-EBFC0045A52A}" name="AID TO FIRE DISTRICTS1" dataDxfId="4"/>
    <tableColumn id="4" xr3:uid="{F5C4368E-B34C-4365-8DC4-802E5E241EDB}" name="LOCAL GOVERNMENT FUND" dataDxfId="3"/>
    <tableColumn id="5" xr3:uid="{F6CA53DF-964B-423E-AB88-5DEEF46A2F20}" name="RURAL COUNTY STABILIZATION FUND" dataDxfId="2"/>
    <tableColumn id="6" xr3:uid="{A66DA2DE-C5E2-4CF7-A89B-225C0293D268}" name="OTHER" dataDxfId="1"/>
    <tableColumn id="7" xr3:uid="{F9DEDC9E-66BC-47E5-9D6D-860E4C7A6DEE}" name="TOTAL STATE AID TO SUBDIVISIONS" dataDxfId="0"/>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48AA8-8BCD-439B-809D-4DCD6CC3F042}">
  <sheetPr>
    <tabColor rgb="FF92D050"/>
    <pageSetUpPr autoPageBreaks="0" fitToPage="1"/>
  </sheetPr>
  <dimension ref="A1:R31"/>
  <sheetViews>
    <sheetView showGridLines="0" tabSelected="1" workbookViewId="0">
      <selection activeCell="D21" sqref="D21"/>
    </sheetView>
  </sheetViews>
  <sheetFormatPr defaultRowHeight="16.5" x14ac:dyDescent="0.25"/>
  <cols>
    <col min="1" max="1" width="4" style="1" customWidth="1"/>
    <col min="2" max="2" width="14.42578125" style="6" customWidth="1"/>
    <col min="3" max="8" width="21.7109375" style="6" customWidth="1"/>
    <col min="9" max="9" width="8.7109375" style="6"/>
    <col min="10" max="10" width="10.140625" style="6" bestFit="1" customWidth="1"/>
    <col min="11" max="13" width="8.7109375" style="6"/>
    <col min="18" max="18" width="15.28515625" style="7" customWidth="1"/>
    <col min="19" max="249" width="8.7109375" style="6"/>
    <col min="250" max="250" width="26.42578125" style="6" customWidth="1"/>
    <col min="251" max="251" width="33.28515625" style="6" customWidth="1"/>
    <col min="252" max="505" width="8.7109375" style="6"/>
    <col min="506" max="506" width="26.42578125" style="6" customWidth="1"/>
    <col min="507" max="507" width="33.28515625" style="6" customWidth="1"/>
    <col min="508" max="761" width="8.7109375" style="6"/>
    <col min="762" max="762" width="26.42578125" style="6" customWidth="1"/>
    <col min="763" max="763" width="33.28515625" style="6" customWidth="1"/>
    <col min="764" max="1017" width="8.7109375" style="6"/>
    <col min="1018" max="1018" width="26.42578125" style="6" customWidth="1"/>
    <col min="1019" max="1019" width="33.28515625" style="6" customWidth="1"/>
    <col min="1020" max="1273" width="8.7109375" style="6"/>
    <col min="1274" max="1274" width="26.42578125" style="6" customWidth="1"/>
    <col min="1275" max="1275" width="33.28515625" style="6" customWidth="1"/>
    <col min="1276" max="1529" width="8.7109375" style="6"/>
    <col min="1530" max="1530" width="26.42578125" style="6" customWidth="1"/>
    <col min="1531" max="1531" width="33.28515625" style="6" customWidth="1"/>
    <col min="1532" max="1785" width="8.7109375" style="6"/>
    <col min="1786" max="1786" width="26.42578125" style="6" customWidth="1"/>
    <col min="1787" max="1787" width="33.28515625" style="6" customWidth="1"/>
    <col min="1788" max="2041" width="8.7109375" style="6"/>
    <col min="2042" max="2042" width="26.42578125" style="6" customWidth="1"/>
    <col min="2043" max="2043" width="33.28515625" style="6" customWidth="1"/>
    <col min="2044" max="2297" width="8.7109375" style="6"/>
    <col min="2298" max="2298" width="26.42578125" style="6" customWidth="1"/>
    <col min="2299" max="2299" width="33.28515625" style="6" customWidth="1"/>
    <col min="2300" max="2553" width="8.7109375" style="6"/>
    <col min="2554" max="2554" width="26.42578125" style="6" customWidth="1"/>
    <col min="2555" max="2555" width="33.28515625" style="6" customWidth="1"/>
    <col min="2556" max="2809" width="8.7109375" style="6"/>
    <col min="2810" max="2810" width="26.42578125" style="6" customWidth="1"/>
    <col min="2811" max="2811" width="33.28515625" style="6" customWidth="1"/>
    <col min="2812" max="3065" width="8.7109375" style="6"/>
    <col min="3066" max="3066" width="26.42578125" style="6" customWidth="1"/>
    <col min="3067" max="3067" width="33.28515625" style="6" customWidth="1"/>
    <col min="3068" max="3321" width="8.7109375" style="6"/>
    <col min="3322" max="3322" width="26.42578125" style="6" customWidth="1"/>
    <col min="3323" max="3323" width="33.28515625" style="6" customWidth="1"/>
    <col min="3324" max="3577" width="8.7109375" style="6"/>
    <col min="3578" max="3578" width="26.42578125" style="6" customWidth="1"/>
    <col min="3579" max="3579" width="33.28515625" style="6" customWidth="1"/>
    <col min="3580" max="3833" width="8.7109375" style="6"/>
    <col min="3834" max="3834" width="26.42578125" style="6" customWidth="1"/>
    <col min="3835" max="3835" width="33.28515625" style="6" customWidth="1"/>
    <col min="3836" max="4089" width="8.7109375" style="6"/>
    <col min="4090" max="4090" width="26.42578125" style="6" customWidth="1"/>
    <col min="4091" max="4091" width="33.28515625" style="6" customWidth="1"/>
    <col min="4092" max="4345" width="8.7109375" style="6"/>
    <col min="4346" max="4346" width="26.42578125" style="6" customWidth="1"/>
    <col min="4347" max="4347" width="33.28515625" style="6" customWidth="1"/>
    <col min="4348" max="4601" width="8.7109375" style="6"/>
    <col min="4602" max="4602" width="26.42578125" style="6" customWidth="1"/>
    <col min="4603" max="4603" width="33.28515625" style="6" customWidth="1"/>
    <col min="4604" max="4857" width="8.7109375" style="6"/>
    <col min="4858" max="4858" width="26.42578125" style="6" customWidth="1"/>
    <col min="4859" max="4859" width="33.28515625" style="6" customWidth="1"/>
    <col min="4860" max="5113" width="8.7109375" style="6"/>
    <col min="5114" max="5114" width="26.42578125" style="6" customWidth="1"/>
    <col min="5115" max="5115" width="33.28515625" style="6" customWidth="1"/>
    <col min="5116" max="5369" width="8.7109375" style="6"/>
    <col min="5370" max="5370" width="26.42578125" style="6" customWidth="1"/>
    <col min="5371" max="5371" width="33.28515625" style="6" customWidth="1"/>
    <col min="5372" max="5625" width="8.7109375" style="6"/>
    <col min="5626" max="5626" width="26.42578125" style="6" customWidth="1"/>
    <col min="5627" max="5627" width="33.28515625" style="6" customWidth="1"/>
    <col min="5628" max="5881" width="8.7109375" style="6"/>
    <col min="5882" max="5882" width="26.42578125" style="6" customWidth="1"/>
    <col min="5883" max="5883" width="33.28515625" style="6" customWidth="1"/>
    <col min="5884" max="6137" width="8.7109375" style="6"/>
    <col min="6138" max="6138" width="26.42578125" style="6" customWidth="1"/>
    <col min="6139" max="6139" width="33.28515625" style="6" customWidth="1"/>
    <col min="6140" max="6393" width="8.7109375" style="6"/>
    <col min="6394" max="6394" width="26.42578125" style="6" customWidth="1"/>
    <col min="6395" max="6395" width="33.28515625" style="6" customWidth="1"/>
    <col min="6396" max="6649" width="8.7109375" style="6"/>
    <col min="6650" max="6650" width="26.42578125" style="6" customWidth="1"/>
    <col min="6651" max="6651" width="33.28515625" style="6" customWidth="1"/>
    <col min="6652" max="6905" width="8.7109375" style="6"/>
    <col min="6906" max="6906" width="26.42578125" style="6" customWidth="1"/>
    <col min="6907" max="6907" width="33.28515625" style="6" customWidth="1"/>
    <col min="6908" max="7161" width="8.7109375" style="6"/>
    <col min="7162" max="7162" width="26.42578125" style="6" customWidth="1"/>
    <col min="7163" max="7163" width="33.28515625" style="6" customWidth="1"/>
    <col min="7164" max="7417" width="8.7109375" style="6"/>
    <col min="7418" max="7418" width="26.42578125" style="6" customWidth="1"/>
    <col min="7419" max="7419" width="33.28515625" style="6" customWidth="1"/>
    <col min="7420" max="7673" width="8.7109375" style="6"/>
    <col min="7674" max="7674" width="26.42578125" style="6" customWidth="1"/>
    <col min="7675" max="7675" width="33.28515625" style="6" customWidth="1"/>
    <col min="7676" max="7929" width="8.7109375" style="6"/>
    <col min="7930" max="7930" width="26.42578125" style="6" customWidth="1"/>
    <col min="7931" max="7931" width="33.28515625" style="6" customWidth="1"/>
    <col min="7932" max="8185" width="8.7109375" style="6"/>
    <col min="8186" max="8186" width="26.42578125" style="6" customWidth="1"/>
    <col min="8187" max="8187" width="33.28515625" style="6" customWidth="1"/>
    <col min="8188" max="8441" width="8.7109375" style="6"/>
    <col min="8442" max="8442" width="26.42578125" style="6" customWidth="1"/>
    <col min="8443" max="8443" width="33.28515625" style="6" customWidth="1"/>
    <col min="8444" max="8697" width="8.7109375" style="6"/>
    <col min="8698" max="8698" width="26.42578125" style="6" customWidth="1"/>
    <col min="8699" max="8699" width="33.28515625" style="6" customWidth="1"/>
    <col min="8700" max="8953" width="8.7109375" style="6"/>
    <col min="8954" max="8954" width="26.42578125" style="6" customWidth="1"/>
    <col min="8955" max="8955" width="33.28515625" style="6" customWidth="1"/>
    <col min="8956" max="9209" width="8.7109375" style="6"/>
    <col min="9210" max="9210" width="26.42578125" style="6" customWidth="1"/>
    <col min="9211" max="9211" width="33.28515625" style="6" customWidth="1"/>
    <col min="9212" max="9465" width="8.7109375" style="6"/>
    <col min="9466" max="9466" width="26.42578125" style="6" customWidth="1"/>
    <col min="9467" max="9467" width="33.28515625" style="6" customWidth="1"/>
    <col min="9468" max="9721" width="8.7109375" style="6"/>
    <col min="9722" max="9722" width="26.42578125" style="6" customWidth="1"/>
    <col min="9723" max="9723" width="33.28515625" style="6" customWidth="1"/>
    <col min="9724" max="9977" width="8.7109375" style="6"/>
    <col min="9978" max="9978" width="26.42578125" style="6" customWidth="1"/>
    <col min="9979" max="9979" width="33.28515625" style="6" customWidth="1"/>
    <col min="9980" max="10233" width="8.7109375" style="6"/>
    <col min="10234" max="10234" width="26.42578125" style="6" customWidth="1"/>
    <col min="10235" max="10235" width="33.28515625" style="6" customWidth="1"/>
    <col min="10236" max="10489" width="8.7109375" style="6"/>
    <col min="10490" max="10490" width="26.42578125" style="6" customWidth="1"/>
    <col min="10491" max="10491" width="33.28515625" style="6" customWidth="1"/>
    <col min="10492" max="10745" width="8.7109375" style="6"/>
    <col min="10746" max="10746" width="26.42578125" style="6" customWidth="1"/>
    <col min="10747" max="10747" width="33.28515625" style="6" customWidth="1"/>
    <col min="10748" max="11001" width="8.7109375" style="6"/>
    <col min="11002" max="11002" width="26.42578125" style="6" customWidth="1"/>
    <col min="11003" max="11003" width="33.28515625" style="6" customWidth="1"/>
    <col min="11004" max="11257" width="8.7109375" style="6"/>
    <col min="11258" max="11258" width="26.42578125" style="6" customWidth="1"/>
    <col min="11259" max="11259" width="33.28515625" style="6" customWidth="1"/>
    <col min="11260" max="11513" width="8.7109375" style="6"/>
    <col min="11514" max="11514" width="26.42578125" style="6" customWidth="1"/>
    <col min="11515" max="11515" width="33.28515625" style="6" customWidth="1"/>
    <col min="11516" max="11769" width="8.7109375" style="6"/>
    <col min="11770" max="11770" width="26.42578125" style="6" customWidth="1"/>
    <col min="11771" max="11771" width="33.28515625" style="6" customWidth="1"/>
    <col min="11772" max="12025" width="8.7109375" style="6"/>
    <col min="12026" max="12026" width="26.42578125" style="6" customWidth="1"/>
    <col min="12027" max="12027" width="33.28515625" style="6" customWidth="1"/>
    <col min="12028" max="12281" width="8.7109375" style="6"/>
    <col min="12282" max="12282" width="26.42578125" style="6" customWidth="1"/>
    <col min="12283" max="12283" width="33.28515625" style="6" customWidth="1"/>
    <col min="12284" max="12537" width="8.7109375" style="6"/>
    <col min="12538" max="12538" width="26.42578125" style="6" customWidth="1"/>
    <col min="12539" max="12539" width="33.28515625" style="6" customWidth="1"/>
    <col min="12540" max="12793" width="8.7109375" style="6"/>
    <col min="12794" max="12794" width="26.42578125" style="6" customWidth="1"/>
    <col min="12795" max="12795" width="33.28515625" style="6" customWidth="1"/>
    <col min="12796" max="13049" width="8.7109375" style="6"/>
    <col min="13050" max="13050" width="26.42578125" style="6" customWidth="1"/>
    <col min="13051" max="13051" width="33.28515625" style="6" customWidth="1"/>
    <col min="13052" max="13305" width="8.7109375" style="6"/>
    <col min="13306" max="13306" width="26.42578125" style="6" customWidth="1"/>
    <col min="13307" max="13307" width="33.28515625" style="6" customWidth="1"/>
    <col min="13308" max="13561" width="8.7109375" style="6"/>
    <col min="13562" max="13562" width="26.42578125" style="6" customWidth="1"/>
    <col min="13563" max="13563" width="33.28515625" style="6" customWidth="1"/>
    <col min="13564" max="13817" width="8.7109375" style="6"/>
    <col min="13818" max="13818" width="26.42578125" style="6" customWidth="1"/>
    <col min="13819" max="13819" width="33.28515625" style="6" customWidth="1"/>
    <col min="13820" max="14073" width="8.7109375" style="6"/>
    <col min="14074" max="14074" width="26.42578125" style="6" customWidth="1"/>
    <col min="14075" max="14075" width="33.28515625" style="6" customWidth="1"/>
    <col min="14076" max="14329" width="8.7109375" style="6"/>
    <col min="14330" max="14330" width="26.42578125" style="6" customWidth="1"/>
    <col min="14331" max="14331" width="33.28515625" style="6" customWidth="1"/>
    <col min="14332" max="14585" width="8.7109375" style="6"/>
    <col min="14586" max="14586" width="26.42578125" style="6" customWidth="1"/>
    <col min="14587" max="14587" width="33.28515625" style="6" customWidth="1"/>
    <col min="14588" max="14841" width="8.7109375" style="6"/>
    <col min="14842" max="14842" width="26.42578125" style="6" customWidth="1"/>
    <col min="14843" max="14843" width="33.28515625" style="6" customWidth="1"/>
    <col min="14844" max="15097" width="8.7109375" style="6"/>
    <col min="15098" max="15098" width="26.42578125" style="6" customWidth="1"/>
    <col min="15099" max="15099" width="33.28515625" style="6" customWidth="1"/>
    <col min="15100" max="15353" width="8.7109375" style="6"/>
    <col min="15354" max="15354" width="26.42578125" style="6" customWidth="1"/>
    <col min="15355" max="15355" width="33.28515625" style="6" customWidth="1"/>
    <col min="15356" max="15609" width="8.7109375" style="6"/>
    <col min="15610" max="15610" width="26.42578125" style="6" customWidth="1"/>
    <col min="15611" max="15611" width="33.28515625" style="6" customWidth="1"/>
    <col min="15612" max="15865" width="8.7109375" style="6"/>
    <col min="15866" max="15866" width="26.42578125" style="6" customWidth="1"/>
    <col min="15867" max="15867" width="33.28515625" style="6" customWidth="1"/>
    <col min="15868" max="16121" width="8.7109375" style="6"/>
    <col min="16122" max="16122" width="26.42578125" style="6" customWidth="1"/>
    <col min="16123" max="16123" width="33.28515625" style="6" customWidth="1"/>
    <col min="16124" max="16376" width="8.7109375" style="6"/>
    <col min="16377" max="16379" width="9.140625" style="6" customWidth="1"/>
    <col min="16380" max="16383" width="8.7109375" style="6"/>
    <col min="16384" max="16384" width="9.140625" style="6" customWidth="1"/>
  </cols>
  <sheetData>
    <row r="1" spans="1:18" s="3" customFormat="1" ht="21" x14ac:dyDescent="0.35">
      <c r="A1" s="1"/>
      <c r="B1" s="2" t="s">
        <v>0</v>
      </c>
      <c r="C1" s="2"/>
      <c r="D1" s="2"/>
      <c r="E1" s="2"/>
      <c r="F1" s="2"/>
      <c r="G1" s="2"/>
      <c r="H1" s="2"/>
      <c r="R1" s="4"/>
    </row>
    <row r="2" spans="1:18" ht="8.4499999999999993" customHeight="1" x14ac:dyDescent="0.3">
      <c r="B2" s="5"/>
      <c r="C2" s="5"/>
      <c r="D2" s="5"/>
      <c r="E2" s="5"/>
      <c r="F2" s="5"/>
      <c r="G2" s="5"/>
      <c r="H2" s="5"/>
    </row>
    <row r="3" spans="1:18" s="11" customFormat="1" ht="56.25" x14ac:dyDescent="0.25">
      <c r="A3" s="8"/>
      <c r="B3" s="9" t="s">
        <v>1</v>
      </c>
      <c r="C3" s="10" t="s">
        <v>2</v>
      </c>
      <c r="D3" s="10" t="s">
        <v>3</v>
      </c>
      <c r="E3" s="10" t="s">
        <v>4</v>
      </c>
      <c r="F3" s="10" t="s">
        <v>5</v>
      </c>
      <c r="G3" s="10" t="s">
        <v>6</v>
      </c>
      <c r="H3" s="10" t="s">
        <v>7</v>
      </c>
      <c r="R3" s="12"/>
    </row>
    <row r="4" spans="1:18" s="17" customFormat="1" ht="15.75" x14ac:dyDescent="0.25">
      <c r="A4" s="13"/>
      <c r="B4" s="14"/>
      <c r="C4" s="15" t="s">
        <v>8</v>
      </c>
      <c r="D4" s="15" t="s">
        <v>9</v>
      </c>
      <c r="E4" s="15" t="s">
        <v>10</v>
      </c>
      <c r="F4" s="15" t="s">
        <v>11</v>
      </c>
      <c r="G4" s="15" t="s">
        <v>12</v>
      </c>
      <c r="H4" s="16"/>
      <c r="R4" s="18"/>
    </row>
    <row r="5" spans="1:18" s="17" customFormat="1" ht="15" customHeight="1" x14ac:dyDescent="0.25">
      <c r="A5" s="19">
        <v>2</v>
      </c>
      <c r="B5" s="20" t="s">
        <v>13</v>
      </c>
      <c r="C5" s="21">
        <v>649110</v>
      </c>
      <c r="D5" s="21">
        <v>12125358</v>
      </c>
      <c r="E5" s="21">
        <v>230232591</v>
      </c>
      <c r="F5" s="21">
        <v>0</v>
      </c>
      <c r="G5" s="21">
        <v>3055491</v>
      </c>
      <c r="H5" s="21">
        <v>244218479</v>
      </c>
      <c r="R5" s="18"/>
    </row>
    <row r="6" spans="1:18" s="17" customFormat="1" ht="15" customHeight="1" x14ac:dyDescent="0.25">
      <c r="A6" s="19">
        <v>2</v>
      </c>
      <c r="B6" s="20" t="s">
        <v>14</v>
      </c>
      <c r="C6" s="21">
        <v>591759</v>
      </c>
      <c r="D6" s="21">
        <v>12563808</v>
      </c>
      <c r="E6" s="21">
        <v>202619411</v>
      </c>
      <c r="F6" s="21">
        <v>0</v>
      </c>
      <c r="G6" s="21">
        <v>3029972</v>
      </c>
      <c r="H6" s="21">
        <v>216522429</v>
      </c>
      <c r="R6" s="18"/>
    </row>
    <row r="7" spans="1:18" s="17" customFormat="1" ht="15" customHeight="1" x14ac:dyDescent="0.25">
      <c r="A7" s="19">
        <v>2</v>
      </c>
      <c r="B7" s="20" t="s">
        <v>15</v>
      </c>
      <c r="C7" s="21">
        <v>556253</v>
      </c>
      <c r="D7" s="21">
        <v>13231817</v>
      </c>
      <c r="E7" s="21">
        <v>182619411</v>
      </c>
      <c r="F7" s="21">
        <v>0</v>
      </c>
      <c r="G7" s="21">
        <v>3038519</v>
      </c>
      <c r="H7" s="21">
        <v>196495470</v>
      </c>
      <c r="R7" s="18"/>
    </row>
    <row r="8" spans="1:18" s="17" customFormat="1" ht="15" customHeight="1" x14ac:dyDescent="0.25">
      <c r="A8" s="19">
        <v>2</v>
      </c>
      <c r="B8" s="20" t="s">
        <v>16</v>
      </c>
      <c r="C8" s="21">
        <v>556253</v>
      </c>
      <c r="D8" s="21">
        <v>13737837</v>
      </c>
      <c r="E8" s="21">
        <v>212619411</v>
      </c>
      <c r="F8" s="21">
        <v>0</v>
      </c>
      <c r="G8" s="21">
        <v>3071863</v>
      </c>
      <c r="H8" s="21">
        <v>229743980</v>
      </c>
      <c r="J8" s="22"/>
      <c r="R8" s="18"/>
    </row>
    <row r="9" spans="1:18" s="17" customFormat="1" ht="15" customHeight="1" x14ac:dyDescent="0.25">
      <c r="A9" s="19">
        <v>2</v>
      </c>
      <c r="B9" s="20" t="s">
        <v>17</v>
      </c>
      <c r="C9" s="21">
        <v>556253</v>
      </c>
      <c r="D9" s="21">
        <v>13737837</v>
      </c>
      <c r="E9" s="21">
        <v>212619411</v>
      </c>
      <c r="F9" s="21">
        <v>0</v>
      </c>
      <c r="G9" s="21">
        <v>3165628</v>
      </c>
      <c r="H9" s="21">
        <v>229837745</v>
      </c>
      <c r="J9" s="22"/>
      <c r="R9" s="18"/>
    </row>
    <row r="10" spans="1:18" s="17" customFormat="1" ht="15" customHeight="1" x14ac:dyDescent="0.25">
      <c r="A10" s="19">
        <v>2</v>
      </c>
      <c r="B10" s="20" t="s">
        <v>18</v>
      </c>
      <c r="C10" s="21">
        <v>556253</v>
      </c>
      <c r="D10" s="21">
        <v>14952678</v>
      </c>
      <c r="E10" s="21">
        <v>212619411</v>
      </c>
      <c r="F10" s="21">
        <v>0</v>
      </c>
      <c r="G10" s="21">
        <v>3182028</v>
      </c>
      <c r="H10" s="21">
        <v>229854145</v>
      </c>
      <c r="R10" s="18"/>
    </row>
    <row r="11" spans="1:18" s="17" customFormat="1" ht="15" customHeight="1" x14ac:dyDescent="0.25">
      <c r="A11" s="19">
        <v>2</v>
      </c>
      <c r="B11" s="20" t="s">
        <v>19</v>
      </c>
      <c r="C11" s="21">
        <v>556253</v>
      </c>
      <c r="D11" s="21">
        <v>15478447</v>
      </c>
      <c r="E11" s="21">
        <v>212619411</v>
      </c>
      <c r="F11" s="21">
        <v>0</v>
      </c>
      <c r="G11" s="21">
        <v>3259557</v>
      </c>
      <c r="H11" s="21">
        <v>229931674</v>
      </c>
      <c r="R11" s="18"/>
    </row>
    <row r="12" spans="1:18" s="17" customFormat="1" ht="15" customHeight="1" x14ac:dyDescent="0.25">
      <c r="A12" s="19">
        <v>2</v>
      </c>
      <c r="B12" s="20" t="s">
        <v>20</v>
      </c>
      <c r="C12" s="21">
        <v>556253</v>
      </c>
      <c r="D12" s="21">
        <v>16117202</v>
      </c>
      <c r="E12" s="21">
        <v>223219411</v>
      </c>
      <c r="F12" s="21">
        <v>0</v>
      </c>
      <c r="G12" s="21">
        <v>3278822</v>
      </c>
      <c r="H12" s="21">
        <v>240550939</v>
      </c>
      <c r="R12" s="18"/>
    </row>
    <row r="13" spans="1:18" s="17" customFormat="1" ht="15" customHeight="1" x14ac:dyDescent="0.25">
      <c r="A13" s="19">
        <v>2</v>
      </c>
      <c r="B13" s="20" t="s">
        <v>21</v>
      </c>
      <c r="C13" s="21">
        <v>556253</v>
      </c>
      <c r="D13" s="21">
        <v>16496453</v>
      </c>
      <c r="E13" s="21">
        <v>222619411</v>
      </c>
      <c r="F13" s="21">
        <v>0</v>
      </c>
      <c r="G13" s="21">
        <v>3386795</v>
      </c>
      <c r="H13" s="21">
        <v>243058912</v>
      </c>
      <c r="R13" s="18"/>
    </row>
    <row r="14" spans="1:18" s="17" customFormat="1" ht="15" customHeight="1" x14ac:dyDescent="0.25">
      <c r="A14" s="19">
        <v>2</v>
      </c>
      <c r="B14" s="20" t="s">
        <v>22</v>
      </c>
      <c r="C14" s="21">
        <v>556253</v>
      </c>
      <c r="D14" s="21">
        <v>16496453</v>
      </c>
      <c r="E14" s="21">
        <v>222619411</v>
      </c>
      <c r="F14" s="21">
        <v>0</v>
      </c>
      <c r="G14" s="21">
        <v>3420408</v>
      </c>
      <c r="H14" s="21">
        <v>243092525</v>
      </c>
      <c r="R14" s="18"/>
    </row>
    <row r="15" spans="1:18" s="17" customFormat="1" ht="15" customHeight="1" x14ac:dyDescent="0.25">
      <c r="A15" s="19">
        <v>2</v>
      </c>
      <c r="B15" s="20" t="s">
        <v>23</v>
      </c>
      <c r="C15" s="21">
        <v>556253</v>
      </c>
      <c r="D15" s="21">
        <v>16496453</v>
      </c>
      <c r="E15" s="21">
        <v>233740696</v>
      </c>
      <c r="F15" s="21">
        <v>0</v>
      </c>
      <c r="G15" s="21">
        <v>3471108</v>
      </c>
      <c r="H15" s="21">
        <v>254264510</v>
      </c>
      <c r="R15" s="18"/>
    </row>
    <row r="16" spans="1:18" s="17" customFormat="1" ht="15" customHeight="1" x14ac:dyDescent="0.25">
      <c r="A16" s="19" t="s">
        <v>24</v>
      </c>
      <c r="B16" s="20" t="s">
        <v>25</v>
      </c>
      <c r="C16" s="21">
        <v>556253</v>
      </c>
      <c r="D16" s="21">
        <v>17524453</v>
      </c>
      <c r="E16" s="21">
        <v>233740696</v>
      </c>
      <c r="F16" s="21">
        <v>0</v>
      </c>
      <c r="G16" s="21">
        <v>3471108</v>
      </c>
      <c r="H16" s="21">
        <v>254264510</v>
      </c>
      <c r="R16" s="18"/>
    </row>
    <row r="17" spans="1:18" s="17" customFormat="1" ht="15" customHeight="1" x14ac:dyDescent="0.25">
      <c r="A17" s="1"/>
      <c r="B17" s="20" t="s">
        <v>26</v>
      </c>
      <c r="C17" s="21">
        <v>556253</v>
      </c>
      <c r="D17" s="21">
        <v>20390916</v>
      </c>
      <c r="E17" s="21">
        <v>251661595</v>
      </c>
      <c r="F17" s="21">
        <v>10000000</v>
      </c>
      <c r="G17" s="21">
        <v>3563327</v>
      </c>
      <c r="H17" s="21">
        <v>282277628</v>
      </c>
      <c r="R17" s="18"/>
    </row>
    <row r="18" spans="1:18" s="17" customFormat="1" ht="15" customHeight="1" x14ac:dyDescent="0.25">
      <c r="A18" s="1"/>
      <c r="B18" s="20" t="s">
        <v>27</v>
      </c>
      <c r="C18" s="21">
        <v>1556253</v>
      </c>
      <c r="D18" s="21">
        <v>22519991</v>
      </c>
      <c r="E18" s="21">
        <v>264244675</v>
      </c>
      <c r="F18" s="21">
        <v>12000000</v>
      </c>
      <c r="G18" s="21">
        <v>7104678</v>
      </c>
      <c r="H18" s="21">
        <v>301402059</v>
      </c>
      <c r="R18" s="18"/>
    </row>
    <row r="19" spans="1:18" s="17" customFormat="1" ht="15" customHeight="1" x14ac:dyDescent="0.25">
      <c r="A19" s="1"/>
      <c r="B19" s="20" t="s">
        <v>28</v>
      </c>
      <c r="C19" s="21">
        <v>1556253</v>
      </c>
      <c r="D19" s="21">
        <f>16496453+8938809</f>
        <v>25435262</v>
      </c>
      <c r="E19" s="21">
        <v>277456909</v>
      </c>
      <c r="F19" s="21">
        <v>12000000</v>
      </c>
      <c r="G19" s="21">
        <f>291602+9831427+1047968</f>
        <v>11170997</v>
      </c>
      <c r="H19" s="21">
        <f>SUM(C19:G19)</f>
        <v>327619421</v>
      </c>
      <c r="R19" s="18"/>
    </row>
    <row r="20" spans="1:18" s="17" customFormat="1" ht="15" customHeight="1" x14ac:dyDescent="0.25">
      <c r="A20" s="1"/>
      <c r="B20" s="20" t="s">
        <v>36</v>
      </c>
      <c r="C20" s="21">
        <v>1556253</v>
      </c>
      <c r="D20" s="21">
        <f>16496453+14580061</f>
        <v>31076514</v>
      </c>
      <c r="E20" s="21">
        <v>291329754</v>
      </c>
      <c r="F20" s="21">
        <v>12000000</v>
      </c>
      <c r="G20" s="21">
        <v>11380765</v>
      </c>
      <c r="H20" s="21">
        <f t="shared" ref="H20:H21" si="0">SUM(C20:G20)</f>
        <v>347343286</v>
      </c>
      <c r="R20" s="18"/>
    </row>
    <row r="21" spans="1:18" s="17" customFormat="1" ht="15" customHeight="1" x14ac:dyDescent="0.25">
      <c r="A21" s="1"/>
      <c r="B21" s="20" t="s">
        <v>39</v>
      </c>
      <c r="C21" s="21">
        <v>1556253</v>
      </c>
      <c r="D21" s="35">
        <v>16496453</v>
      </c>
      <c r="E21" s="21">
        <v>305896242</v>
      </c>
      <c r="F21" s="21">
        <v>12000000</v>
      </c>
      <c r="G21" s="21">
        <v>11564538</v>
      </c>
      <c r="H21" s="21">
        <f t="shared" si="0"/>
        <v>347513486</v>
      </c>
      <c r="R21" s="18"/>
    </row>
    <row r="22" spans="1:18" ht="15" customHeight="1" x14ac:dyDescent="0.25">
      <c r="B22" s="20"/>
      <c r="G22" s="25" t="s">
        <v>30</v>
      </c>
      <c r="H22" s="33">
        <v>45961</v>
      </c>
    </row>
    <row r="23" spans="1:18" ht="15" customHeight="1" x14ac:dyDescent="0.25">
      <c r="B23" s="34" t="s">
        <v>38</v>
      </c>
      <c r="C23" s="34"/>
      <c r="D23" s="34"/>
      <c r="E23" s="34"/>
      <c r="F23" s="34"/>
      <c r="G23" s="34"/>
      <c r="H23" s="34"/>
    </row>
    <row r="24" spans="1:18" s="24" customFormat="1" ht="15" customHeight="1" x14ac:dyDescent="0.25">
      <c r="A24" s="1"/>
      <c r="B24" s="23" t="s">
        <v>29</v>
      </c>
      <c r="R24" s="26"/>
    </row>
    <row r="25" spans="1:18" s="24" customFormat="1" ht="15" customHeight="1" x14ac:dyDescent="0.25">
      <c r="A25" s="1"/>
      <c r="B25" s="27" t="s">
        <v>37</v>
      </c>
      <c r="C25" s="28"/>
      <c r="D25" s="28"/>
      <c r="E25" s="28"/>
      <c r="F25" s="28"/>
      <c r="G25" s="28"/>
      <c r="H25" s="28"/>
      <c r="R25" s="26"/>
    </row>
    <row r="26" spans="1:18" s="24" customFormat="1" ht="15" customHeight="1" x14ac:dyDescent="0.25">
      <c r="A26" s="1"/>
      <c r="B26" s="27" t="s">
        <v>31</v>
      </c>
      <c r="C26" s="28"/>
      <c r="D26" s="28"/>
      <c r="E26" s="28"/>
      <c r="F26" s="28"/>
      <c r="G26" s="28"/>
      <c r="H26" s="28"/>
      <c r="R26" s="26"/>
    </row>
    <row r="27" spans="1:18" s="24" customFormat="1" x14ac:dyDescent="0.25">
      <c r="A27" s="1">
        <v>1</v>
      </c>
      <c r="B27" s="24" t="s">
        <v>32</v>
      </c>
      <c r="R27" s="26"/>
    </row>
    <row r="28" spans="1:18" s="24" customFormat="1" ht="15.6" customHeight="1" x14ac:dyDescent="0.25">
      <c r="A28" s="1">
        <v>2</v>
      </c>
      <c r="B28" s="23" t="s">
        <v>33</v>
      </c>
      <c r="C28" s="29"/>
      <c r="D28" s="29"/>
      <c r="E28" s="29"/>
      <c r="F28" s="29"/>
      <c r="G28" s="29"/>
      <c r="H28" s="29"/>
      <c r="R28" s="26"/>
    </row>
    <row r="29" spans="1:18" s="24" customFormat="1" x14ac:dyDescent="0.25">
      <c r="A29" s="1">
        <v>3</v>
      </c>
      <c r="B29" s="30" t="s">
        <v>34</v>
      </c>
      <c r="R29" s="26"/>
    </row>
    <row r="30" spans="1:18" x14ac:dyDescent="0.25">
      <c r="A30" s="1">
        <v>4</v>
      </c>
      <c r="B30" s="31" t="s">
        <v>35</v>
      </c>
    </row>
    <row r="31" spans="1:18" x14ac:dyDescent="0.25">
      <c r="B31" s="32"/>
    </row>
  </sheetData>
  <mergeCells count="1">
    <mergeCell ref="B23:H23"/>
  </mergeCells>
  <phoneticPr fontId="16" type="noConversion"/>
  <printOptions horizontalCentered="1"/>
  <pageMargins left="0.75" right="0.75" top="1" bottom="0.75" header="0.5" footer="0.5"/>
  <pageSetup scale="46" firstPageNumber="36" fitToHeight="0" orientation="landscape" r:id="rId1"/>
  <headerFooter scaleWithDoc="0" alignWithMargins="0">
    <oddFooter>&amp;C&amp;"Arial,Regular"&amp;10&amp;P</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State Aid to Subs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Jolliff</dc:creator>
  <cp:lastModifiedBy>Mary Katherine Gable Miller</cp:lastModifiedBy>
  <dcterms:created xsi:type="dcterms:W3CDTF">2024-09-25T18:33:36Z</dcterms:created>
  <dcterms:modified xsi:type="dcterms:W3CDTF">2025-10-30T11:59:02Z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c8b0b85-d75e-4e7c-989b-349f33915dc1_Enabled">
    <vt:lpwstr>true</vt:lpwstr>
  </property>
  <property fmtid="{D5CDD505-2E9C-101B-9397-08002B2CF9AE}" pid="3" name="MSIP_Label_1c8b0b85-d75e-4e7c-989b-349f33915dc1_SetDate">
    <vt:lpwstr>2024-09-25T18:33:42Z</vt:lpwstr>
  </property>
  <property fmtid="{D5CDD505-2E9C-101B-9397-08002B2CF9AE}" pid="4" name="MSIP_Label_1c8b0b85-d75e-4e7c-989b-349f33915dc1_Method">
    <vt:lpwstr>Standard</vt:lpwstr>
  </property>
  <property fmtid="{D5CDD505-2E9C-101B-9397-08002B2CF9AE}" pid="5" name="MSIP_Label_1c8b0b85-d75e-4e7c-989b-349f33915dc1_Name">
    <vt:lpwstr>defa4170-0d19-0005-0004-bc88714345d2</vt:lpwstr>
  </property>
  <property fmtid="{D5CDD505-2E9C-101B-9397-08002B2CF9AE}" pid="6" name="MSIP_Label_1c8b0b85-d75e-4e7c-989b-349f33915dc1_SiteId">
    <vt:lpwstr>663161ba-5851-41e6-8516-19e102d02698</vt:lpwstr>
  </property>
  <property fmtid="{D5CDD505-2E9C-101B-9397-08002B2CF9AE}" pid="7" name="MSIP_Label_1c8b0b85-d75e-4e7c-989b-349f33915dc1_ActionId">
    <vt:lpwstr>a06bc703-17ba-4be9-a8fd-c85610430759</vt:lpwstr>
  </property>
  <property fmtid="{D5CDD505-2E9C-101B-9397-08002B2CF9AE}" pid="8" name="MSIP_Label_1c8b0b85-d75e-4e7c-989b-349f33915dc1_ContentBits">
    <vt:lpwstr>0</vt:lpwstr>
  </property>
</Properties>
</file>